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up" sheetId="1" state="visible" r:id="rId1"/>
    <sheet xmlns:r="http://schemas.openxmlformats.org/officeDocument/2006/relationships" name="Data In" sheetId="2" state="visible" r:id="rId2"/>
    <sheet xmlns:r="http://schemas.openxmlformats.org/officeDocument/2006/relationships" name="gc_data_from_prog" sheetId="3" state="visible" r:id="rId3"/>
  </sheets>
  <externalReferences>
    <externalReference xmlns:r="http://schemas.openxmlformats.org/officeDocument/2006/relationships" r:id="rId4"/>
  </externalReferences>
  <definedNames>
    <definedName name="_MW_PROPANE">[1]c3odh!$B$70</definedName>
    <definedName name="BED_VOL">#REF!</definedName>
    <definedName name="CAL_C3">#REF!</definedName>
    <definedName name="CAL_C4">#REF!</definedName>
    <definedName name="CAL_N2">#REF!</definedName>
    <definedName name="CAL_O2">#REF!</definedName>
    <definedName name="MW_PROPANE">[1]c3odh!$B$70</definedName>
    <definedName name="MW_PROPYLENE">[1]c3odh!$B$71</definedName>
    <definedName name="PRES">[1]c3odh!$B$64</definedName>
    <definedName name="PRES_IN_ATM">[1]c3odh!$B$64</definedName>
    <definedName name="R_LATMPERMOLK">[1]c3odh!$B$66</definedName>
    <definedName name="T_IN_K">[1]c3odh!$B$68</definedName>
    <definedName name="T1_DATA">#REF!</definedName>
    <definedName name="T2_DATA">#REF!</definedName>
    <definedName name="T3_DATA">#REF!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m/d/yy\ h:mm;@"/>
    <numFmt numFmtId="167" formatCode="0.000"/>
    <numFmt numFmtId="168" formatCode="0.0000000000000000%"/>
    <numFmt numFmtId="169" formatCode="0.00000"/>
  </numFmts>
  <fonts count="2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28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2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  <font>
      <b val="1"/>
    </font>
  </fonts>
  <fills count="47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E699"/>
        <bgColor rgb="FF000000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3">
    <xf numFmtId="0" fontId="1" fillId="0" borderId="0"/>
    <xf numFmtId="9" fontId="1" fillId="0" borderId="0"/>
    <xf numFmtId="0" fontId="11" fillId="0" borderId="0"/>
    <xf numFmtId="0" fontId="12" fillId="0" borderId="26"/>
    <xf numFmtId="0" fontId="13" fillId="0" borderId="27"/>
    <xf numFmtId="0" fontId="14" fillId="0" borderId="28"/>
    <xf numFmtId="0" fontId="14" fillId="0" borderId="0"/>
    <xf numFmtId="0" fontId="15" fillId="15" borderId="0"/>
    <xf numFmtId="0" fontId="16" fillId="16" borderId="0"/>
    <xf numFmtId="0" fontId="17" fillId="17" borderId="0"/>
    <xf numFmtId="0" fontId="18" fillId="18" borderId="29"/>
    <xf numFmtId="0" fontId="19" fillId="19" borderId="30"/>
    <xf numFmtId="0" fontId="20" fillId="19" borderId="29"/>
    <xf numFmtId="0" fontId="21" fillId="0" borderId="31"/>
    <xf numFmtId="0" fontId="22" fillId="20" borderId="32"/>
    <xf numFmtId="0" fontId="2" fillId="0" borderId="0"/>
    <xf numFmtId="0" fontId="1" fillId="21" borderId="33"/>
    <xf numFmtId="0" fontId="23" fillId="0" borderId="0"/>
    <xf numFmtId="0" fontId="3" fillId="0" borderId="34"/>
    <xf numFmtId="0" fontId="24" fillId="22" borderId="0"/>
    <xf numFmtId="0" fontId="1" fillId="23" borderId="0"/>
    <xf numFmtId="0" fontId="1" fillId="24" borderId="0"/>
    <xf numFmtId="0" fontId="1" fillId="25" borderId="0"/>
    <xf numFmtId="0" fontId="24" fillId="26" borderId="0"/>
    <xf numFmtId="0" fontId="1" fillId="27" borderId="0"/>
    <xf numFmtId="0" fontId="1" fillId="28" borderId="0"/>
    <xf numFmtId="0" fontId="1" fillId="29" borderId="0"/>
    <xf numFmtId="0" fontId="24" fillId="30" borderId="0"/>
    <xf numFmtId="0" fontId="1" fillId="31" borderId="0"/>
    <xf numFmtId="0" fontId="1" fillId="32" borderId="0"/>
    <xf numFmtId="0" fontId="1" fillId="33" borderId="0"/>
    <xf numFmtId="0" fontId="24" fillId="34" borderId="0"/>
    <xf numFmtId="0" fontId="1" fillId="35" borderId="0"/>
    <xf numFmtId="0" fontId="1" fillId="36" borderId="0"/>
    <xf numFmtId="0" fontId="1" fillId="37" borderId="0"/>
    <xf numFmtId="0" fontId="24" fillId="38" borderId="0"/>
    <xf numFmtId="0" fontId="1" fillId="39" borderId="0"/>
    <xf numFmtId="0" fontId="1" fillId="40" borderId="0"/>
    <xf numFmtId="0" fontId="1" fillId="41" borderId="0"/>
    <xf numFmtId="0" fontId="24" fillId="42" borderId="0"/>
    <xf numFmtId="0" fontId="1" fillId="43" borderId="0"/>
    <xf numFmtId="0" fontId="1" fillId="44" borderId="0"/>
    <xf numFmtId="0" fontId="1" fillId="45" borderId="0"/>
  </cellStyleXfs>
  <cellXfs count="283">
    <xf numFmtId="0" fontId="0" fillId="0" borderId="0" pivotButton="0" quotePrefix="0" xfId="0"/>
    <xf numFmtId="22" fontId="0" fillId="0" borderId="0" pivotButton="0" quotePrefix="0" xfId="0"/>
    <xf numFmtId="49" fontId="0" fillId="0" borderId="0" pivotButton="0" quotePrefix="0" xfId="0"/>
    <xf numFmtId="0" fontId="0" fillId="2" borderId="0" pivotButton="0" quotePrefix="0" xfId="0"/>
    <xf numFmtId="0" fontId="0" fillId="2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6" borderId="5" applyAlignment="1" pivotButton="0" quotePrefix="0" xfId="0">
      <alignment horizontal="center"/>
    </xf>
    <xf numFmtId="0" fontId="2" fillId="0" borderId="0" pivotButton="0" quotePrefix="0" xfId="0"/>
    <xf numFmtId="0" fontId="0" fillId="8" borderId="0" pivotButton="0" quotePrefix="0" xfId="0"/>
    <xf numFmtId="10" fontId="0" fillId="7" borderId="1" applyAlignment="1" pivotButton="0" quotePrefix="0" xfId="1">
      <alignment horizontal="center"/>
    </xf>
    <xf numFmtId="2" fontId="0" fillId="7" borderId="1" applyAlignment="1" pivotButton="0" quotePrefix="0" xfId="0">
      <alignment horizontal="center"/>
    </xf>
    <xf numFmtId="0" fontId="0" fillId="5" borderId="9" applyAlignment="1" pivotButton="0" quotePrefix="0" xfId="0">
      <alignment horizontal="center"/>
    </xf>
    <xf numFmtId="0" fontId="0" fillId="6" borderId="9" applyAlignment="1" pivotButton="0" quotePrefix="0" xfId="0">
      <alignment horizontal="center"/>
    </xf>
    <xf numFmtId="0" fontId="0" fillId="7" borderId="12" applyAlignment="1" pivotButton="0" quotePrefix="0" xfId="0">
      <alignment horizontal="center"/>
    </xf>
    <xf numFmtId="10" fontId="0" fillId="7" borderId="12" applyAlignment="1" pivotButton="0" quotePrefix="0" xfId="1">
      <alignment horizontal="center"/>
    </xf>
    <xf numFmtId="0" fontId="4" fillId="4" borderId="14" pivotButton="0" quotePrefix="0" xfId="0"/>
    <xf numFmtId="0" fontId="4" fillId="4" borderId="15" pivotButton="0" quotePrefix="0" xfId="0"/>
    <xf numFmtId="0" fontId="4" fillId="0" borderId="15" pivotButton="0" quotePrefix="0" xfId="0"/>
    <xf numFmtId="0" fontId="0" fillId="0" borderId="15" pivotButton="0" quotePrefix="0" xfId="0"/>
    <xf numFmtId="0" fontId="0" fillId="0" borderId="10" pivotButton="0" quotePrefix="0" xfId="0"/>
    <xf numFmtId="0" fontId="4" fillId="4" borderId="16" pivotButton="0" quotePrefix="0" xfId="0"/>
    <xf numFmtId="0" fontId="4" fillId="4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0" fillId="0" borderId="11" pivotButton="0" quotePrefix="0" xfId="0"/>
    <xf numFmtId="0" fontId="0" fillId="0" borderId="16" pivotButton="0" quotePrefix="0" xfId="0"/>
    <xf numFmtId="49" fontId="0" fillId="0" borderId="16" pivotButton="0" quotePrefix="0" xfId="0"/>
    <xf numFmtId="0" fontId="0" fillId="3" borderId="16" pivotButton="0" quotePrefix="0" xfId="0"/>
    <xf numFmtId="0" fontId="0" fillId="3" borderId="0" pivotButton="0" quotePrefix="0" xfId="0"/>
    <xf numFmtId="0" fontId="0" fillId="3" borderId="11" pivotButton="0" quotePrefix="0" xfId="0"/>
    <xf numFmtId="0" fontId="0" fillId="3" borderId="17" pivotButton="0" quotePrefix="0" xfId="0"/>
    <xf numFmtId="0" fontId="0" fillId="3" borderId="18" pivotButton="0" quotePrefix="0" xfId="0"/>
    <xf numFmtId="0" fontId="0" fillId="3" borderId="19" pivotButton="0" quotePrefix="0" xfId="0"/>
    <xf numFmtId="4" fontId="4" fillId="0" borderId="0" pivotButton="0" quotePrefix="0" xfId="0"/>
    <xf numFmtId="0" fontId="4" fillId="0" borderId="0" pivotButton="0" quotePrefix="0" xfId="0"/>
    <xf numFmtId="0" fontId="0" fillId="7" borderId="1" applyAlignment="1" pivotButton="0" quotePrefix="0" xfId="0">
      <alignment horizontal="center"/>
    </xf>
    <xf numFmtId="0" fontId="0" fillId="5" borderId="6" applyAlignment="1" pivotButton="0" quotePrefix="0" xfId="0">
      <alignment horizontal="center" vertical="center"/>
    </xf>
    <xf numFmtId="164" fontId="0" fillId="6" borderId="1" applyAlignment="1" pivotButton="0" quotePrefix="0" xfId="1">
      <alignment horizontal="center"/>
    </xf>
    <xf numFmtId="22" fontId="0" fillId="6" borderId="0" pivotButton="0" quotePrefix="0" xfId="0"/>
    <xf numFmtId="0" fontId="0" fillId="6" borderId="0" pivotButton="0" quotePrefix="0" xfId="0"/>
    <xf numFmtId="22" fontId="0" fillId="2" borderId="0" pivotButton="0" quotePrefix="0" xfId="0"/>
    <xf numFmtId="22" fontId="0" fillId="9" borderId="0" pivotButton="0" quotePrefix="0" xfId="0"/>
    <xf numFmtId="0" fontId="0" fillId="9" borderId="0" pivotButton="0" quotePrefix="0" xfId="0"/>
    <xf numFmtId="22" fontId="0" fillId="8" borderId="0" pivotButton="0" quotePrefix="0" xfId="0"/>
    <xf numFmtId="22" fontId="0" fillId="10" borderId="0" pivotButton="0" quotePrefix="0" xfId="0"/>
    <xf numFmtId="0" fontId="0" fillId="10" borderId="0" pivotButton="0" quotePrefix="0" xfId="0"/>
    <xf numFmtId="0" fontId="0" fillId="5" borderId="8" applyAlignment="1" pivotButton="0" quotePrefix="0" xfId="0">
      <alignment vertical="center"/>
    </xf>
    <xf numFmtId="164" fontId="3" fillId="6" borderId="1" applyAlignment="1" pivotButton="0" quotePrefix="0" xfId="1">
      <alignment horizontal="center"/>
    </xf>
    <xf numFmtId="1" fontId="0" fillId="6" borderId="1" applyAlignment="1" pivotButton="0" quotePrefix="0" xfId="0">
      <alignment horizontal="center"/>
    </xf>
    <xf numFmtId="1" fontId="0" fillId="6" borderId="1" applyAlignment="1" pivotButton="0" quotePrefix="0" xfId="0">
      <alignment horizontal="center" vertical="center"/>
    </xf>
    <xf numFmtId="1" fontId="3" fillId="6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1" fontId="3" fillId="2" borderId="1" applyAlignment="1" pivotButton="0" quotePrefix="0" xfId="0">
      <alignment horizontal="center"/>
    </xf>
    <xf numFmtId="1" fontId="3" fillId="2" borderId="12" applyAlignment="1" pivotButton="0" quotePrefix="0" xfId="0">
      <alignment horizontal="center"/>
    </xf>
    <xf numFmtId="164" fontId="3" fillId="2" borderId="1" applyAlignment="1" pivotButton="0" quotePrefix="0" xfId="1">
      <alignment horizontal="center"/>
    </xf>
    <xf numFmtId="164" fontId="3" fillId="2" borderId="12" applyAlignment="1" pivotButton="0" quotePrefix="0" xfId="1">
      <alignment horizontal="center"/>
    </xf>
    <xf numFmtId="0" fontId="3" fillId="6" borderId="0" pivotButton="0" quotePrefix="0" xfId="0"/>
    <xf numFmtId="0" fontId="0" fillId="7" borderId="0" applyAlignment="1" pivotButton="0" quotePrefix="0" xfId="0">
      <alignment horizontal="center"/>
    </xf>
    <xf numFmtId="0" fontId="0" fillId="6" borderId="21" applyAlignment="1" pivotButton="0" quotePrefix="0" xfId="0">
      <alignment horizontal="center"/>
    </xf>
    <xf numFmtId="164" fontId="0" fillId="6" borderId="12" applyAlignment="1" pivotButton="0" quotePrefix="0" xfId="0">
      <alignment horizontal="center"/>
    </xf>
    <xf numFmtId="164" fontId="3" fillId="6" borderId="12" applyAlignment="1" pivotButton="0" quotePrefix="0" xfId="1">
      <alignment horizontal="center"/>
    </xf>
    <xf numFmtId="0" fontId="0" fillId="2" borderId="12" applyAlignment="1" pivotButton="0" quotePrefix="0" xfId="0">
      <alignment horizontal="center"/>
    </xf>
    <xf numFmtId="1" fontId="0" fillId="2" borderId="12" applyAlignment="1" pivotButton="0" quotePrefix="0" xfId="0">
      <alignment horizontal="center"/>
    </xf>
    <xf numFmtId="0" fontId="0" fillId="6" borderId="0" pivotButton="0" quotePrefix="0" xfId="0"/>
    <xf numFmtId="0" fontId="0" fillId="0" borderId="17" pivotButton="0" quotePrefix="0" xfId="0"/>
    <xf numFmtId="49" fontId="3" fillId="2" borderId="4" applyAlignment="1" pivotButton="0" quotePrefix="0" xfId="0">
      <alignment horizontal="center"/>
    </xf>
    <xf numFmtId="49" fontId="0" fillId="2" borderId="4" applyAlignment="1" pivotButton="0" quotePrefix="0" xfId="0">
      <alignment horizontal="center"/>
    </xf>
    <xf numFmtId="49" fontId="3" fillId="7" borderId="4" applyAlignment="1" pivotButton="0" quotePrefix="0" xfId="0">
      <alignment horizontal="center" vertical="center"/>
    </xf>
    <xf numFmtId="49" fontId="0" fillId="7" borderId="23" applyAlignment="1" pivotButton="0" quotePrefix="0" xfId="0">
      <alignment vertical="center"/>
    </xf>
    <xf numFmtId="49" fontId="0" fillId="7" borderId="22" applyAlignment="1" pivotButton="0" quotePrefix="0" xfId="0">
      <alignment horizontal="center" vertical="center"/>
    </xf>
    <xf numFmtId="0" fontId="0" fillId="0" borderId="14" pivotButton="0" quotePrefix="0" xfId="0"/>
    <xf numFmtId="2" fontId="3" fillId="7" borderId="20" applyAlignment="1" pivotButton="0" quotePrefix="0" xfId="0">
      <alignment horizontal="center"/>
    </xf>
    <xf numFmtId="10" fontId="3" fillId="7" borderId="20" applyAlignment="1" pivotButton="0" quotePrefix="0" xfId="1">
      <alignment horizontal="center"/>
    </xf>
    <xf numFmtId="10" fontId="3" fillId="7" borderId="24" applyAlignment="1" pivotButton="0" quotePrefix="0" xfId="1">
      <alignment horizontal="center"/>
    </xf>
    <xf numFmtId="22" fontId="0" fillId="6" borderId="25" pivotButton="0" quotePrefix="0" xfId="0"/>
    <xf numFmtId="0" fontId="0" fillId="6" borderId="7" pivotButton="0" quotePrefix="0" xfId="0"/>
    <xf numFmtId="0" fontId="0" fillId="0" borderId="18" pivotButton="0" quotePrefix="0" xfId="0"/>
    <xf numFmtId="0" fontId="0" fillId="13" borderId="14" pivotButton="0" quotePrefix="0" xfId="0"/>
    <xf numFmtId="0" fontId="0" fillId="13" borderId="16" pivotButton="0" quotePrefix="0" xfId="0"/>
    <xf numFmtId="0" fontId="0" fillId="13" borderId="0" pivotButton="0" quotePrefix="0" xfId="0"/>
    <xf numFmtId="0" fontId="0" fillId="13" borderId="11" pivotButton="0" quotePrefix="0" xfId="0"/>
    <xf numFmtId="0" fontId="0" fillId="13" borderId="17" pivotButton="0" quotePrefix="0" xfId="0"/>
    <xf numFmtId="22" fontId="0" fillId="13" borderId="18" pivotButton="0" quotePrefix="0" xfId="0"/>
    <xf numFmtId="0" fontId="0" fillId="13" borderId="18" pivotButton="0" quotePrefix="0" xfId="0"/>
    <xf numFmtId="0" fontId="0" fillId="13" borderId="19" pivotButton="0" quotePrefix="0" xfId="0"/>
    <xf numFmtId="0" fontId="0" fillId="6" borderId="7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13" borderId="15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1" applyAlignment="1" pivotButton="0" quotePrefix="0" xfId="0">
      <alignment horizontal="center"/>
    </xf>
    <xf numFmtId="22" fontId="0" fillId="13" borderId="18" applyAlignment="1" pivotButton="0" quotePrefix="0" xfId="0">
      <alignment horizontal="center"/>
    </xf>
    <xf numFmtId="0" fontId="0" fillId="13" borderId="18" applyAlignment="1" pivotButton="0" quotePrefix="0" xfId="0">
      <alignment horizontal="center"/>
    </xf>
    <xf numFmtId="0" fontId="0" fillId="13" borderId="19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1" applyAlignment="1" pivotButton="0" quotePrefix="0" xfId="0">
      <alignment horizontal="center"/>
    </xf>
    <xf numFmtId="22" fontId="0" fillId="12" borderId="0" applyAlignment="1" pivotButton="0" quotePrefix="0" xfId="0">
      <alignment horizontal="center"/>
    </xf>
    <xf numFmtId="22" fontId="0" fillId="11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1" applyAlignment="1" pivotButton="0" quotePrefix="0" xfId="0">
      <alignment horizontal="center"/>
    </xf>
    <xf numFmtId="22" fontId="0" fillId="2" borderId="0" applyAlignment="1" pivotButton="0" quotePrefix="0" xfId="0">
      <alignment horizontal="center"/>
    </xf>
    <xf numFmtId="22" fontId="0" fillId="10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0" borderId="11" applyAlignment="1" pivotButton="0" quotePrefix="0" xfId="0">
      <alignment horizontal="center"/>
    </xf>
    <xf numFmtId="22" fontId="0" fillId="8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11" applyAlignment="1" pivotButton="0" quotePrefix="0" xfId="0">
      <alignment horizontal="center"/>
    </xf>
    <xf numFmtId="22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11" applyAlignment="1" pivotButton="0" quotePrefix="0" xfId="0">
      <alignment horizontal="center"/>
    </xf>
    <xf numFmtId="165" fontId="0" fillId="0" borderId="15" pivotButton="0" quotePrefix="0" xfId="0"/>
    <xf numFmtId="164" fontId="0" fillId="0" borderId="15" pivotButton="0" quotePrefix="0" xfId="1"/>
    <xf numFmtId="10" fontId="0" fillId="0" borderId="10" pivotButton="0" quotePrefix="0" xfId="1"/>
    <xf numFmtId="165" fontId="0" fillId="0" borderId="0" pivotButton="0" quotePrefix="0" xfId="0"/>
    <xf numFmtId="164" fontId="0" fillId="0" borderId="0" pivotButton="0" quotePrefix="0" xfId="1"/>
    <xf numFmtId="10" fontId="0" fillId="0" borderId="11" pivotButton="0" quotePrefix="0" xfId="1"/>
    <xf numFmtId="9" fontId="0" fillId="0" borderId="11" pivotButton="0" quotePrefix="0" xfId="1"/>
    <xf numFmtId="9" fontId="0" fillId="0" borderId="19" pivotButton="0" quotePrefix="0" xfId="1"/>
    <xf numFmtId="0" fontId="0" fillId="14" borderId="0" pivotButton="0" quotePrefix="0" xfId="0"/>
    <xf numFmtId="166" fontId="0" fillId="0" borderId="0" pivotButton="0" quotePrefix="0" xfId="0"/>
    <xf numFmtId="166" fontId="0" fillId="14" borderId="0" pivotButton="0" quotePrefix="0" xfId="0"/>
    <xf numFmtId="166" fontId="0" fillId="6" borderId="0" pivotButton="0" quotePrefix="0" xfId="0"/>
    <xf numFmtId="166" fontId="0" fillId="2" borderId="0" pivotButton="0" quotePrefix="0" xfId="0"/>
    <xf numFmtId="166" fontId="0" fillId="9" borderId="0" pivotButton="0" quotePrefix="0" xfId="0"/>
    <xf numFmtId="166" fontId="0" fillId="8" borderId="0" pivotButton="0" quotePrefix="0" xfId="0"/>
    <xf numFmtId="166" fontId="0" fillId="10" borderId="0" pivotButton="0" quotePrefix="0" xfId="0"/>
    <xf numFmtId="167" fontId="0" fillId="7" borderId="1" applyAlignment="1" pivotButton="0" quotePrefix="0" xfId="0">
      <alignment horizontal="center"/>
    </xf>
    <xf numFmtId="0" fontId="0" fillId="6" borderId="14" pivotButton="0" quotePrefix="0" xfId="0"/>
    <xf numFmtId="0" fontId="0" fillId="6" borderId="15" pivotButton="0" quotePrefix="0" xfId="0"/>
    <xf numFmtId="165" fontId="0" fillId="6" borderId="15" pivotButton="0" quotePrefix="0" xfId="0"/>
    <xf numFmtId="0" fontId="0" fillId="6" borderId="10" pivotButton="0" quotePrefix="0" xfId="0"/>
    <xf numFmtId="0" fontId="0" fillId="6" borderId="16" pivotButton="0" quotePrefix="0" xfId="0"/>
    <xf numFmtId="165" fontId="0" fillId="6" borderId="0" pivotButton="0" quotePrefix="0" xfId="0"/>
    <xf numFmtId="0" fontId="0" fillId="6" borderId="11" pivotButton="0" quotePrefix="0" xfId="0"/>
    <xf numFmtId="0" fontId="0" fillId="6" borderId="17" pivotButton="0" quotePrefix="0" xfId="0"/>
    <xf numFmtId="0" fontId="0" fillId="6" borderId="19" pivotButton="0" quotePrefix="0" xfId="0"/>
    <xf numFmtId="0" fontId="0" fillId="6" borderId="18" pivotButton="0" quotePrefix="0" xfId="0"/>
    <xf numFmtId="165" fontId="0" fillId="6" borderId="18" pivotButton="0" quotePrefix="0" xfId="0"/>
    <xf numFmtId="168" fontId="0" fillId="6" borderId="18" pivotButton="0" quotePrefix="0" xfId="0"/>
    <xf numFmtId="0" fontId="8" fillId="6" borderId="0" pivotButton="0" quotePrefix="0" xfId="0"/>
    <xf numFmtId="10" fontId="0" fillId="6" borderId="15" pivotButton="0" quotePrefix="0" xfId="0"/>
    <xf numFmtId="10" fontId="0" fillId="6" borderId="0" pivotButton="0" quotePrefix="0" xfId="0"/>
    <xf numFmtId="0" fontId="7" fillId="2" borderId="0" pivotButton="0" quotePrefix="0" xfId="0"/>
    <xf numFmtId="49" fontId="0" fillId="2" borderId="0" pivotButton="0" quotePrefix="0" xfId="0"/>
    <xf numFmtId="0" fontId="9" fillId="6" borderId="0" applyAlignment="1" pivotButton="0" quotePrefix="0" xfId="0">
      <alignment vertical="center"/>
    </xf>
    <xf numFmtId="0" fontId="0" fillId="6" borderId="0" pivotButton="0" quotePrefix="0" xfId="0"/>
    <xf numFmtId="22" fontId="0" fillId="0" borderId="0" pivotButton="0" quotePrefix="0" xfId="0"/>
    <xf numFmtId="0" fontId="0" fillId="2" borderId="0" pivotButton="0" quotePrefix="0" xfId="0"/>
    <xf numFmtId="165" fontId="25" fillId="6" borderId="15" pivotButton="0" quotePrefix="0" xfId="0"/>
    <xf numFmtId="10" fontId="25" fillId="6" borderId="15" pivotButton="0" quotePrefix="0" xfId="0"/>
    <xf numFmtId="165" fontId="25" fillId="6" borderId="0" pivotButton="0" quotePrefix="0" xfId="0"/>
    <xf numFmtId="10" fontId="25" fillId="6" borderId="0" pivotButton="0" quotePrefix="0" xfId="0"/>
    <xf numFmtId="22" fontId="0" fillId="0" borderId="0" pivotButton="0" quotePrefix="0" xfId="0"/>
    <xf numFmtId="22" fontId="0" fillId="11" borderId="0" pivotButton="0" quotePrefix="0" xfId="0"/>
    <xf numFmtId="0" fontId="0" fillId="11" borderId="0" pivotButton="0" quotePrefix="0" xfId="0"/>
    <xf numFmtId="165" fontId="0" fillId="0" borderId="18" pivotButton="0" quotePrefix="0" xfId="0"/>
    <xf numFmtId="164" fontId="0" fillId="0" borderId="18" pivotButton="0" quotePrefix="0" xfId="1"/>
    <xf numFmtId="10" fontId="0" fillId="0" borderId="19" pivotButton="0" quotePrefix="0" xfId="1"/>
    <xf numFmtId="0" fontId="26" fillId="0" borderId="0" pivotButton="0" quotePrefix="0" xfId="0"/>
    <xf numFmtId="0" fontId="26" fillId="46" borderId="0" pivotButton="0" quotePrefix="0" xfId="0"/>
    <xf numFmtId="169" fontId="0" fillId="7" borderId="1" applyAlignment="1" pivotButton="0" quotePrefix="0" xfId="1">
      <alignment horizontal="center"/>
    </xf>
    <xf numFmtId="169" fontId="3" fillId="7" borderId="20" applyAlignment="1" pivotButton="0" quotePrefix="0" xfId="1">
      <alignment horizontal="center"/>
    </xf>
    <xf numFmtId="0" fontId="0" fillId="5" borderId="7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5" borderId="4" applyAlignment="1" pivotButton="0" quotePrefix="0" xfId="0">
      <alignment horizontal="center"/>
    </xf>
    <xf numFmtId="9" fontId="0" fillId="5" borderId="35" applyAlignment="1" pivotButton="0" quotePrefix="0" xfId="0">
      <alignment horizontal="center" vertical="center"/>
    </xf>
    <xf numFmtId="0" fontId="0" fillId="5" borderId="36" applyAlignment="1" pivotButton="0" quotePrefix="0" xfId="0">
      <alignment horizontal="center" vertical="center"/>
    </xf>
    <xf numFmtId="0" fontId="0" fillId="5" borderId="36" applyAlignment="1" pivotButton="0" quotePrefix="0" xfId="0">
      <alignment horizontal="center" vertical="center"/>
    </xf>
    <xf numFmtId="0" fontId="0" fillId="5" borderId="37" applyAlignment="1" pivotButton="0" quotePrefix="0" xfId="0">
      <alignment vertical="center"/>
    </xf>
    <xf numFmtId="49" fontId="3" fillId="7" borderId="36" applyAlignment="1" pivotButton="0" quotePrefix="0" xfId="0">
      <alignment horizontal="center" vertical="center"/>
    </xf>
    <xf numFmtId="49" fontId="0" fillId="7" borderId="39" pivotButton="0" quotePrefix="0" xfId="0"/>
    <xf numFmtId="49" fontId="0" fillId="7" borderId="36" applyAlignment="1" pivotButton="0" quotePrefix="0" xfId="0">
      <alignment vertical="center"/>
    </xf>
    <xf numFmtId="49" fontId="0" fillId="7" borderId="38" applyAlignment="1" pivotButton="0" quotePrefix="0" xfId="0">
      <alignment horizontal="center" vertical="center"/>
    </xf>
    <xf numFmtId="2" fontId="0" fillId="7" borderId="41" applyAlignment="1" pivotButton="0" quotePrefix="0" xfId="0">
      <alignment horizontal="center" vertical="center"/>
    </xf>
    <xf numFmtId="2" fontId="0" fillId="7" borderId="4" applyAlignment="1" pivotButton="0" quotePrefix="0" xfId="0">
      <alignment horizontal="center"/>
    </xf>
    <xf numFmtId="49" fontId="0" fillId="7" borderId="40" applyAlignment="1" pivotButton="0" quotePrefix="0" xfId="0">
      <alignment horizontal="center" vertical="center"/>
    </xf>
    <xf numFmtId="2" fontId="0" fillId="0" borderId="15" pivotButton="0" quotePrefix="0" xfId="0"/>
    <xf numFmtId="2" fontId="0" fillId="0" borderId="0" pivotButton="0" quotePrefix="0" xfId="0"/>
    <xf numFmtId="2" fontId="0" fillId="0" borderId="18" pivotButton="0" quotePrefix="0" xfId="0"/>
    <xf numFmtId="165" fontId="0" fillId="0" borderId="15" pivotButton="0" quotePrefix="0" xfId="1"/>
    <xf numFmtId="165" fontId="0" fillId="0" borderId="0" pivotButton="0" quotePrefix="0" xfId="1"/>
    <xf numFmtId="167" fontId="0" fillId="0" borderId="18" pivotButton="0" quotePrefix="0" xfId="0"/>
    <xf numFmtId="2" fontId="0" fillId="0" borderId="15" pivotButton="0" quotePrefix="0" xfId="1"/>
    <xf numFmtId="2" fontId="0" fillId="0" borderId="0" pivotButton="0" quotePrefix="0" xfId="1"/>
    <xf numFmtId="2" fontId="0" fillId="7" borderId="0" applyAlignment="1" pivotButton="0" quotePrefix="0" xfId="0">
      <alignment horizontal="center"/>
    </xf>
    <xf numFmtId="2" fontId="0" fillId="0" borderId="18" pivotButton="0" quotePrefix="0" xfId="1"/>
    <xf numFmtId="9" fontId="0" fillId="6" borderId="14" pivotButton="0" quotePrefix="0" xfId="1"/>
    <xf numFmtId="9" fontId="0" fillId="6" borderId="16" pivotButton="0" quotePrefix="0" xfId="1"/>
    <xf numFmtId="0" fontId="0" fillId="7" borderId="2" applyAlignment="1" pivotButton="0" quotePrefix="0" xfId="0">
      <alignment horizontal="center"/>
    </xf>
    <xf numFmtId="0" fontId="0" fillId="7" borderId="3" applyAlignment="1" pivotButton="0" quotePrefix="0" xfId="0">
      <alignment horizontal="center"/>
    </xf>
    <xf numFmtId="0" fontId="0" fillId="7" borderId="4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7" borderId="4" applyAlignment="1" pivotButton="0" quotePrefix="0" xfId="0">
      <alignment horizontal="center"/>
    </xf>
    <xf numFmtId="0" fontId="0" fillId="7" borderId="3" applyAlignment="1" pivotButton="0" quotePrefix="0" xfId="0">
      <alignment horizontal="center"/>
    </xf>
    <xf numFmtId="0" fontId="0" fillId="7" borderId="13" applyAlignment="1" pivotButton="0" quotePrefix="0" xfId="0">
      <alignment horizontal="center"/>
    </xf>
    <xf numFmtId="0" fontId="5" fillId="12" borderId="14" applyAlignment="1" pivotButton="0" quotePrefix="0" xfId="0">
      <alignment horizontal="center" vertical="center"/>
    </xf>
    <xf numFmtId="0" fontId="5" fillId="12" borderId="10" applyAlignment="1" pivotButton="0" quotePrefix="0" xfId="0">
      <alignment horizontal="center" vertical="center"/>
    </xf>
    <xf numFmtId="0" fontId="5" fillId="12" borderId="16" applyAlignment="1" pivotButton="0" quotePrefix="0" xfId="0">
      <alignment horizontal="center" vertical="center"/>
    </xf>
    <xf numFmtId="0" fontId="5" fillId="12" borderId="11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1" applyAlignment="1" pivotButton="0" quotePrefix="0" xfId="0">
      <alignment horizontal="center" vertical="center"/>
    </xf>
    <xf numFmtId="0" fontId="5" fillId="11" borderId="14" applyAlignment="1" pivotButton="0" quotePrefix="0" xfId="0">
      <alignment horizontal="center" vertical="center"/>
    </xf>
    <xf numFmtId="0" fontId="5" fillId="11" borderId="10" applyAlignment="1" pivotButton="0" quotePrefix="0" xfId="0">
      <alignment horizontal="center" vertical="center"/>
    </xf>
    <xf numFmtId="0" fontId="5" fillId="11" borderId="16" applyAlignment="1" pivotButton="0" quotePrefix="0" xfId="0">
      <alignment horizontal="center" vertical="center"/>
    </xf>
    <xf numFmtId="0" fontId="5" fillId="11" borderId="11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10" borderId="14" applyAlignment="1" pivotButton="0" quotePrefix="0" xfId="0">
      <alignment horizontal="center" vertical="center"/>
    </xf>
    <xf numFmtId="0" fontId="5" fillId="10" borderId="10" applyAlignment="1" pivotButton="0" quotePrefix="0" xfId="0">
      <alignment horizontal="center" vertical="center"/>
    </xf>
    <xf numFmtId="0" fontId="5" fillId="10" borderId="16" applyAlignment="1" pivotButton="0" quotePrefix="0" xfId="0">
      <alignment horizontal="center" vertical="center"/>
    </xf>
    <xf numFmtId="0" fontId="5" fillId="10" borderId="11" applyAlignment="1" pivotButton="0" quotePrefix="0" xfId="0">
      <alignment horizontal="center" vertical="center"/>
    </xf>
    <xf numFmtId="0" fontId="5" fillId="8" borderId="14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6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9" borderId="14" applyAlignment="1" pivotButton="0" quotePrefix="0" xfId="0">
      <alignment horizontal="center" vertical="center"/>
    </xf>
    <xf numFmtId="0" fontId="5" fillId="9" borderId="10" applyAlignment="1" pivotButton="0" quotePrefix="0" xfId="0">
      <alignment horizontal="center" vertical="center"/>
    </xf>
    <xf numFmtId="0" fontId="5" fillId="9" borderId="16" applyAlignment="1" pivotButton="0" quotePrefix="0" xfId="0">
      <alignment horizontal="center" vertical="center"/>
    </xf>
    <xf numFmtId="0" fontId="5" fillId="9" borderId="11" applyAlignment="1" pivotButton="0" quotePrefix="0" xfId="0">
      <alignment horizontal="center" vertical="center"/>
    </xf>
    <xf numFmtId="0" fontId="5" fillId="2" borderId="14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/>
    </xf>
    <xf numFmtId="0" fontId="5" fillId="2" borderId="16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6" borderId="14" applyAlignment="1" pivotButton="0" quotePrefix="0" xfId="0">
      <alignment horizontal="center" vertical="center"/>
    </xf>
    <xf numFmtId="0" fontId="5" fillId="6" borderId="10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5" fillId="6" borderId="11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5" fillId="6" borderId="15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164" fontId="0" fillId="0" borderId="15" pivotButton="0" quotePrefix="0" xfId="1"/>
    <xf numFmtId="165" fontId="0" fillId="0" borderId="15" pivotButton="0" quotePrefix="0" xfId="1"/>
    <xf numFmtId="165" fontId="0" fillId="0" borderId="15" pivotButton="0" quotePrefix="0" xfId="0"/>
    <xf numFmtId="165" fontId="25" fillId="6" borderId="15" pivotButton="0" quotePrefix="0" xfId="0"/>
    <xf numFmtId="164" fontId="0" fillId="0" borderId="0" pivotButton="0" quotePrefix="0" xfId="1"/>
    <xf numFmtId="165" fontId="0" fillId="0" borderId="0" pivotButton="0" quotePrefix="0" xfId="1"/>
    <xf numFmtId="165" fontId="0" fillId="0" borderId="0" pivotButton="0" quotePrefix="0" xfId="0"/>
    <xf numFmtId="165" fontId="25" fillId="6" borderId="0" pivotButton="0" quotePrefix="0" xfId="0"/>
    <xf numFmtId="165" fontId="0" fillId="6" borderId="0" pivotButton="0" quotePrefix="0" xfId="0"/>
    <xf numFmtId="164" fontId="0" fillId="0" borderId="18" pivotButton="0" quotePrefix="0" xfId="1"/>
    <xf numFmtId="165" fontId="0" fillId="0" borderId="18" pivotButton="0" quotePrefix="0" xfId="0"/>
    <xf numFmtId="165" fontId="0" fillId="6" borderId="18" pivotButton="0" quotePrefix="0" xfId="0"/>
    <xf numFmtId="167" fontId="0" fillId="0" borderId="18" pivotButton="0" quotePrefix="0" xfId="0"/>
    <xf numFmtId="165" fontId="0" fillId="6" borderId="15" pivotButton="0" quotePrefix="0" xfId="0"/>
    <xf numFmtId="0" fontId="5" fillId="6" borderId="43" applyAlignment="1" pivotButton="0" quotePrefix="0" xfId="0">
      <alignment horizontal="center" vertical="center"/>
    </xf>
    <xf numFmtId="164" fontId="0" fillId="6" borderId="1" applyAlignment="1" pivotButton="0" quotePrefix="0" xfId="1">
      <alignment horizontal="center"/>
    </xf>
    <xf numFmtId="164" fontId="0" fillId="6" borderId="12" applyAlignment="1" pivotButton="0" quotePrefix="0" xfId="0">
      <alignment horizontal="center"/>
    </xf>
    <xf numFmtId="164" fontId="3" fillId="6" borderId="1" applyAlignment="1" pivotButton="0" quotePrefix="0" xfId="1">
      <alignment horizontal="center"/>
    </xf>
    <xf numFmtId="164" fontId="3" fillId="6" borderId="12" applyAlignment="1" pivotButton="0" quotePrefix="0" xfId="1">
      <alignment horizontal="center"/>
    </xf>
    <xf numFmtId="0" fontId="0" fillId="2" borderId="4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6" pivotButton="0" quotePrefix="0" xfId="0"/>
    <xf numFmtId="164" fontId="0" fillId="2" borderId="1" applyAlignment="1" pivotButton="0" quotePrefix="0" xfId="1">
      <alignment horizontal="center"/>
    </xf>
    <xf numFmtId="164" fontId="3" fillId="2" borderId="1" applyAlignment="1" pivotButton="0" quotePrefix="0" xfId="1">
      <alignment horizontal="center"/>
    </xf>
    <xf numFmtId="164" fontId="3" fillId="2" borderId="12" applyAlignment="1" pivotButton="0" quotePrefix="0" xfId="1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13" pivotButton="0" quotePrefix="0" xfId="0"/>
    <xf numFmtId="167" fontId="0" fillId="7" borderId="1" applyAlignment="1" pivotButton="0" quotePrefix="0" xfId="0">
      <alignment horizontal="center"/>
    </xf>
    <xf numFmtId="166" fontId="0" fillId="6" borderId="0" pivotButton="0" quotePrefix="0" xfId="0"/>
    <xf numFmtId="0" fontId="5" fillId="2" borderId="43" applyAlignment="1" pivotButton="0" quotePrefix="0" xfId="0">
      <alignment horizontal="center" vertical="center"/>
    </xf>
    <xf numFmtId="0" fontId="0" fillId="2" borderId="36" applyAlignment="1" pivotButton="0" quotePrefix="0" xfId="0">
      <alignment horizontal="center" vertical="center"/>
    </xf>
    <xf numFmtId="0" fontId="0" fillId="0" borderId="39" pivotButton="0" quotePrefix="0" xfId="0"/>
    <xf numFmtId="0" fontId="0" fillId="0" borderId="41" pivotButton="0" quotePrefix="0" xfId="0"/>
    <xf numFmtId="166" fontId="0" fillId="2" borderId="0" pivotButton="0" quotePrefix="0" xfId="0"/>
    <xf numFmtId="0" fontId="5" fillId="9" borderId="43" applyAlignment="1" pivotButton="0" quotePrefix="0" xfId="0">
      <alignment horizontal="center" vertical="center"/>
    </xf>
    <xf numFmtId="166" fontId="0" fillId="9" borderId="0" pivotButton="0" quotePrefix="0" xfId="0"/>
    <xf numFmtId="0" fontId="5" fillId="8" borderId="43" applyAlignment="1" pivotButton="0" quotePrefix="0" xfId="0">
      <alignment horizontal="center" vertical="center"/>
    </xf>
    <xf numFmtId="166" fontId="0" fillId="8" borderId="0" pivotButton="0" quotePrefix="0" xfId="0"/>
    <xf numFmtId="0" fontId="5" fillId="10" borderId="43" applyAlignment="1" pivotButton="0" quotePrefix="0" xfId="0">
      <alignment horizontal="center" vertical="center"/>
    </xf>
    <xf numFmtId="166" fontId="0" fillId="10" borderId="0" pivotButton="0" quotePrefix="0" xfId="0"/>
    <xf numFmtId="0" fontId="5" fillId="11" borderId="43" applyAlignment="1" pivotButton="0" quotePrefix="0" xfId="0">
      <alignment horizontal="center" vertical="center"/>
    </xf>
    <xf numFmtId="166" fontId="0" fillId="14" borderId="0" pivotButton="0" quotePrefix="0" xfId="0"/>
    <xf numFmtId="0" fontId="5" fillId="12" borderId="43" applyAlignment="1" pivotButton="0" quotePrefix="0" xfId="0">
      <alignment horizontal="center" vertical="center"/>
    </xf>
    <xf numFmtId="166" fontId="0" fillId="0" borderId="0" pivotButton="0" quotePrefix="0" xfId="0"/>
    <xf numFmtId="0" fontId="27" fillId="0" borderId="44" applyAlignment="1" pivotButton="0" quotePrefix="0" xfId="0">
      <alignment horizontal="center" vertical="top"/>
    </xf>
  </cellXfs>
  <cellStyles count="43">
    <cellStyle name="Normal" xfId="0" builtinId="0"/>
    <cellStyle name="Percent" xfId="1" builtinId="5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Arrhenius (with intercept)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4708316874270315"/>
                  <y val="0.04327146998065743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workup!$AA$2:$AA$5</f>
              <numCache>
                <formatCode>General</formatCode>
                <ptCount val="4"/>
                <pt idx="0">
                  <v>0.003660992128866923</v>
                </pt>
                <pt idx="1">
                  <v>0.00129366106080207</v>
                </pt>
                <pt idx="2">
                  <v>0.001336898395721925</v>
                </pt>
                <pt idx="3">
                  <v>0.001432664756446991</v>
                </pt>
              </numCache>
            </numRef>
          </xVal>
          <yVal>
            <numRef>
              <f>workup!$AB$2:$AB$5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876655344"/>
        <axId val="1876655760"/>
      </scatterChart>
      <valAx>
        <axId val="1876655344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76655760"/>
        <crosses val="autoZero"/>
        <crossBetween val="midCat"/>
      </valAx>
      <valAx>
        <axId val="187665576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76655344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Arrhenius (without intercept)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4708316874270315"/>
                  <y val="0.04327146998065743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workup!$AA$2:$AA$5</f>
              <numCache>
                <formatCode>General</formatCode>
                <ptCount val="4"/>
                <pt idx="0">
                  <v>0.003660992128866923</v>
                </pt>
                <pt idx="1">
                  <v>0.00129366106080207</v>
                </pt>
                <pt idx="2">
                  <v>0.001336898395721925</v>
                </pt>
                <pt idx="3">
                  <v>0.001432664756446991</v>
                </pt>
              </numCache>
            </numRef>
          </xVal>
          <yVal>
            <numRef>
              <f>workup!$AC$2:$AC$5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876655344"/>
        <axId val="1876655760"/>
      </scatterChart>
      <valAx>
        <axId val="1876655344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76655760"/>
        <crosses val="autoZero"/>
        <crossBetween val="midCat"/>
      </valAx>
      <valAx>
        <axId val="187665576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76655344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workup!$E$2:$E$8</f>
              <numCache>
                <formatCode>0.00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xVal>
          <yVal>
            <numRef>
              <f>workup!$G$2:$G$8</f>
              <numCache>
                <formatCode>0.0%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layout>
                <manualLayout>
                  <wMode val="factor"/>
                  <hMode val="factor"/>
                  <x val="-0.1455260776854748"/>
                  <y val="-0.0004108098705068344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workup!$E$2:$E$7</f>
              <numCache>
                <formatCode>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workup!$V$2:$V$7</f>
              <numCache>
                <formatCode>0.00%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 xml:space="preserve"> Olefins (</a:t>
                </a:r>
                <a:r>
                  <a:rPr lang="en-US"/>
                  <a:t>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workup!$E$10:$E$15</f>
              <numCache>
                <formatCode>0.0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workup!$G$10:$G$15</f>
              <numCache>
                <formatCode>0.0%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layout>
                <manualLayout>
                  <wMode val="factor"/>
                  <hMode val="factor"/>
                  <x val="-0.1455260776854748"/>
                  <y val="-0.0004108098705068344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workup!$E$10:$E$15</f>
              <numCache>
                <formatCode>0.0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workup!$V$10:$V$15</f>
              <numCache>
                <formatCode>0.00%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 xml:space="preserve"> Olefins (</a:t>
                </a:r>
                <a:r>
                  <a:rPr lang="en-US"/>
                  <a:t>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workup!$E$18:$E$23</f>
              <numCache>
                <formatCode>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workup!$G$18:$G$23</f>
              <numCache>
                <formatCode>0.0%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layout>
                <manualLayout>
                  <wMode val="factor"/>
                  <hMode val="factor"/>
                  <x val="-0.1455260776854748"/>
                  <y val="-0.0004108098705068344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workup!$U$18:$U$23</f>
              <numCache>
                <formatCode>0.0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workup!$V$18:$V$23</f>
              <numCache>
                <formatCode>0.00%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 xml:space="preserve"> Olefins (</a:t>
                </a:r>
                <a:r>
                  <a:rPr lang="en-US"/>
                  <a:t>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workup!$E$26:$E$32</f>
              <numCache>
                <formatCode>0.00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xVal>
          <yVal>
            <numRef>
              <f>workup!$G$26:$G$32</f>
              <numCache>
                <formatCode>0.0%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layout>
                <manualLayout>
                  <wMode val="factor"/>
                  <hMode val="factor"/>
                  <x val="-0.1455260776854748"/>
                  <y val="-0.0004108098705068344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workup!$U$26:$U$31</f>
              <numCache>
                <formatCode>0.0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workup!$V$26:$V$31</f>
              <numCache>
                <formatCode>0.00%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 xml:space="preserve"> Olefins (</a:t>
                </a:r>
                <a:r>
                  <a:rPr lang="en-US"/>
                  <a:t>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workup!$F$18:$F$23</f>
              <numCache>
                <formatCode>0.0%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workup!$O$18:$O$23</f>
              <numCache>
                <formatCode>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35959328"/>
        <axId val="435937696"/>
      </scatterChart>
      <valAx>
        <axId val="43595932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35937696"/>
        <crosses val="autoZero"/>
        <crossBetween val="midCat"/>
      </valAx>
      <valAx>
        <axId val="435937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3595932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/Relationships>
</file>

<file path=xl/drawings/drawing1.xml><?xml version="1.0" encoding="utf-8"?>
<wsDr xmlns="http://schemas.openxmlformats.org/drawingml/2006/spreadsheetDrawing">
  <twoCellAnchor>
    <from>
      <col>31</col>
      <colOff>274658</colOff>
      <row>0</row>
      <rowOff>39333</rowOff>
    </from>
    <to>
      <col>39</col>
      <colOff>814220</colOff>
      <row>15</row>
      <rowOff>23757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31</col>
      <colOff>293258</colOff>
      <row>16</row>
      <rowOff>113964</rowOff>
    </from>
    <to>
      <col>39</col>
      <colOff>825200</colOff>
      <row>31</row>
      <rowOff>96483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42</col>
      <colOff>381000</colOff>
      <row>1</row>
      <rowOff>0</rowOff>
    </from>
    <to>
      <col>47</col>
      <colOff>304464</colOff>
      <row>15</row>
      <rowOff>96707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42</col>
      <colOff>414618</colOff>
      <row>21</row>
      <rowOff>100853</rowOff>
    </from>
    <to>
      <col>47</col>
      <colOff>334272</colOff>
      <row>36</row>
      <rowOff>137721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49</col>
      <colOff>358589</colOff>
      <row>1</row>
      <rowOff>22412</rowOff>
    </from>
    <to>
      <col>54</col>
      <colOff>715272</colOff>
      <row>15</row>
      <rowOff>113404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49</col>
      <colOff>388397</colOff>
      <row>21</row>
      <rowOff>119455</rowOff>
    </from>
    <to>
      <col>54</col>
      <colOff>750795</colOff>
      <row>36</row>
      <rowOff>156323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57</col>
      <colOff>227929</colOff>
      <row>1</row>
      <rowOff>41014</rowOff>
    </from>
    <to>
      <col>64</col>
      <colOff>548865</colOff>
      <row>15</row>
      <rowOff>139626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57</col>
      <colOff>253927</colOff>
      <row>21</row>
      <rowOff>149487</rowOff>
    </from>
    <to>
      <col>64</col>
      <colOff>584388</colOff>
      <row>36</row>
      <rowOff>186355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68</col>
      <colOff>111388</colOff>
      <row>1</row>
      <rowOff>14120</rowOff>
    </from>
    <to>
      <col>75</col>
      <colOff>432324</colOff>
      <row>15</row>
      <rowOff>105112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  <twoCellAnchor>
    <from>
      <col>68</col>
      <colOff>129766</colOff>
      <row>21</row>
      <rowOff>124498</rowOff>
    </from>
    <to>
      <col>75</col>
      <colOff>467847</colOff>
      <row>36</row>
      <rowOff>155651</rowOff>
    </to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twoCellAnchor>
  <twoCellAnchor>
    <from>
      <col>17</col>
      <colOff>72472</colOff>
      <row>31</row>
      <rowOff>105662</rowOff>
    </from>
    <to>
      <col>20</col>
      <colOff>1909436</colOff>
      <row>46</row>
      <rowOff>32184</rowOff>
    </to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microsoft.com/office/2006/relationships/xlExternalLinkPath/xlPathMissing" Target="c3odh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3odh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75"/>
  <sheetViews>
    <sheetView tabSelected="1" topLeftCell="A43" zoomScaleNormal="100" workbookViewId="0">
      <selection activeCell="C95" sqref="C95"/>
    </sheetView>
  </sheetViews>
  <sheetFormatPr baseColWidth="8" defaultRowHeight="15" outlineLevelCol="0"/>
  <cols>
    <col width="9.28515625" customWidth="1" style="23" min="1" max="1"/>
    <col width="16.28515625" bestFit="1" customWidth="1" style="23" min="2" max="2"/>
    <col width="24.85546875" bestFit="1" customWidth="1" style="2" min="3" max="3"/>
    <col width="24.5703125" bestFit="1" customWidth="1" style="23" min="4" max="4"/>
    <col width="31.28515625" bestFit="1" customWidth="1" style="23" min="5" max="5"/>
    <col width="28.5703125" bestFit="1" customWidth="1" style="23" min="6" max="6"/>
    <col width="25" bestFit="1" customWidth="1" style="23" min="7" max="7"/>
    <col width="17.28515625" bestFit="1" customWidth="1" style="23" min="8" max="8"/>
    <col width="15" bestFit="1" customWidth="1" style="23" min="9" max="9"/>
    <col width="12.28515625" bestFit="1" customWidth="1" style="23" min="10" max="10"/>
    <col width="11" bestFit="1" customWidth="1" style="23" min="11" max="11"/>
    <col width="10.5703125" bestFit="1" customWidth="1" style="23" min="12" max="14"/>
    <col width="34.7109375" bestFit="1" customWidth="1" style="23" min="15" max="15"/>
    <col width="33.28515625" bestFit="1" customWidth="1" style="23" min="16" max="16"/>
    <col width="12.28515625" bestFit="1" customWidth="1" style="23" min="17" max="17"/>
    <col width="12.140625" bestFit="1" customWidth="1" style="23" min="18" max="18"/>
    <col width="13.5703125" bestFit="1" customWidth="1" style="23" min="19" max="19"/>
    <col width="15" bestFit="1" customWidth="1" style="23" min="20" max="20"/>
    <col width="36.140625" bestFit="1" customWidth="1" style="23" min="21" max="21"/>
    <col width="20.28515625" bestFit="1" customWidth="1" style="23" min="22" max="22"/>
    <col width="36.140625" bestFit="1" customWidth="1" style="23" min="23" max="23"/>
    <col width="12.7109375" customWidth="1" style="23" min="24" max="24"/>
    <col width="22.28515625" bestFit="1" customWidth="1" style="23" min="25" max="25"/>
    <col width="25.28515625" bestFit="1" customWidth="1" style="23" min="26" max="26"/>
    <col width="13.85546875" bestFit="1" customWidth="1" style="23" min="27" max="27"/>
    <col width="11.28515625" customWidth="1" style="23" min="36" max="36"/>
    <col width="13.28515625" bestFit="1" customWidth="1" style="23" min="40" max="40"/>
    <col width="12.28515625" bestFit="1" customWidth="1" style="23" min="42" max="42"/>
    <col width="12.7109375" bestFit="1" customWidth="1" style="23" min="43" max="43"/>
    <col width="16.28515625" bestFit="1" customWidth="1" style="23" min="44" max="44"/>
    <col width="16.5703125" bestFit="1" customWidth="1" style="23" min="45" max="45"/>
    <col width="11.7109375" bestFit="1" customWidth="1" style="23" min="46" max="46"/>
    <col width="12.28515625" bestFit="1" customWidth="1" style="23" min="47" max="47"/>
    <col width="11.7109375" bestFit="1" customWidth="1" style="23" min="48" max="52"/>
    <col width="15" bestFit="1" customWidth="1" style="23" min="53" max="53"/>
    <col width="11.7109375" bestFit="1" customWidth="1" style="23" min="54" max="55"/>
    <col width="12.5703125" bestFit="1" customWidth="1" style="23" min="56" max="56"/>
    <col width="12.85546875" bestFit="1" customWidth="1" style="23" min="57" max="57"/>
    <col width="18" bestFit="1" customWidth="1" style="23" min="65" max="65"/>
    <col width="15.85546875" bestFit="1" customWidth="1" style="23" min="69" max="69"/>
    <col width="16.28515625" bestFit="1" customWidth="1" style="23" min="86" max="86"/>
  </cols>
  <sheetData>
    <row r="1" ht="15.75" customHeight="1" s="23" thickBot="1">
      <c r="A1" s="210" t="inlineStr">
        <is>
          <t>Summary</t>
        </is>
      </c>
      <c r="C1" s="58" t="inlineStr">
        <is>
          <t>Temp</t>
        </is>
      </c>
      <c r="D1" s="58" t="inlineStr">
        <is>
          <t>Flow</t>
        </is>
      </c>
      <c r="E1" s="35" t="inlineStr">
        <is>
          <t>Space Time (min) @ 298K, 1.07bar</t>
        </is>
      </c>
      <c r="F1" s="58" t="inlineStr">
        <is>
          <t>X_C3H8 R</t>
        </is>
      </c>
      <c r="G1" s="58" t="inlineStr">
        <is>
          <t>X_C3H8 P</t>
        </is>
      </c>
      <c r="H1" s="58" t="inlineStr">
        <is>
          <t>X_O2</t>
        </is>
      </c>
      <c r="I1" s="58" t="inlineStr">
        <is>
          <t>S_Total Olefin</t>
        </is>
      </c>
      <c r="J1" s="58" t="inlineStr">
        <is>
          <t>S_Propylene</t>
        </is>
      </c>
      <c r="K1" s="58" t="inlineStr">
        <is>
          <t>S_Ethylene</t>
        </is>
      </c>
      <c r="L1" s="58" t="inlineStr">
        <is>
          <t>S_CO</t>
        </is>
      </c>
      <c r="M1" s="58" t="inlineStr">
        <is>
          <t>S_CO2</t>
        </is>
      </c>
      <c r="N1" s="58" t="inlineStr">
        <is>
          <t>S_COx</t>
        </is>
      </c>
      <c r="O1" s="58" t="inlineStr">
        <is>
          <t>Rate Propylene (L-standard/hr/L)</t>
        </is>
      </c>
      <c r="P1" s="58" t="inlineStr">
        <is>
          <t>Rate Ethylene (L-standard/hr/L)</t>
        </is>
      </c>
      <c r="Q1" s="58" t="inlineStr">
        <is>
          <t>C Bal</t>
        </is>
      </c>
      <c r="R1" s="58" t="inlineStr">
        <is>
          <t>Rate COx</t>
        </is>
      </c>
      <c r="S1" s="87" t="inlineStr">
        <is>
          <t xml:space="preserve">T (C) </t>
        </is>
      </c>
      <c r="T1" s="87" t="inlineStr">
        <is>
          <t>1/T (1/K)</t>
        </is>
      </c>
      <c r="U1" s="87" t="inlineStr">
        <is>
          <t>Contact Time (kg_cat - s/mol C3H8)</t>
        </is>
      </c>
      <c r="V1" s="87" t="inlineStr">
        <is>
          <t>Yield Olefins</t>
        </is>
      </c>
      <c r="W1" s="87" t="inlineStr">
        <is>
          <t>Olefin Formation Rate (with intercept)</t>
        </is>
      </c>
      <c r="X1" s="87" t="n"/>
      <c r="Y1" s="87" t="inlineStr">
        <is>
          <t>Olefin Formation Rate (without intercept)</t>
        </is>
      </c>
      <c r="Z1" s="87" t="n"/>
      <c r="AA1" s="87" t="inlineStr">
        <is>
          <t>1/T (K)</t>
        </is>
      </c>
      <c r="AB1" s="87" t="inlineStr">
        <is>
          <t>ln Rate (with intercept)</t>
        </is>
      </c>
      <c r="AC1" s="87" t="inlineStr">
        <is>
          <t>ln Rate (without intercept)</t>
        </is>
      </c>
      <c r="AD1" s="147" t="n"/>
      <c r="AE1" s="147" t="n"/>
      <c r="AF1" s="147" t="n"/>
      <c r="AG1" s="147" t="n"/>
      <c r="AH1" s="147" t="n"/>
      <c r="AI1" s="147" t="n"/>
      <c r="AJ1" s="147" t="n"/>
      <c r="AK1" s="147" t="n"/>
      <c r="AL1" s="147" t="n"/>
      <c r="AM1" s="147" t="n"/>
      <c r="AN1" s="147" t="n"/>
      <c r="AO1" s="149" t="n"/>
      <c r="AP1" s="149" t="n"/>
      <c r="AQ1" s="149" t="n"/>
      <c r="AR1" s="149" t="n"/>
      <c r="AS1" s="149" t="n"/>
      <c r="AT1" s="149" t="n"/>
      <c r="AU1" s="149" t="n"/>
      <c r="AV1" s="149" t="n"/>
      <c r="AW1" s="149" t="n"/>
      <c r="AX1" s="149" t="n"/>
      <c r="AY1" s="149" t="n"/>
      <c r="AZ1" s="149" t="n"/>
      <c r="BA1" s="149" t="n"/>
      <c r="BB1" s="149" t="n"/>
      <c r="BC1" s="149" t="n"/>
      <c r="BD1" s="149" t="n"/>
      <c r="BE1" s="149" t="n"/>
      <c r="BF1" s="149" t="n"/>
      <c r="BG1" s="149" t="n"/>
      <c r="BH1" s="149" t="n"/>
      <c r="BI1" s="149" t="n"/>
      <c r="BJ1" s="149" t="n"/>
      <c r="BK1" s="149" t="n"/>
      <c r="BL1" s="149" t="n"/>
      <c r="BM1" s="149" t="n"/>
      <c r="BN1" s="149" t="n"/>
      <c r="BO1" s="149" t="n"/>
      <c r="BP1" s="149" t="n"/>
      <c r="BQ1" s="149" t="n"/>
      <c r="BR1" s="149" t="n"/>
      <c r="BS1" s="149" t="n"/>
      <c r="BT1" s="149" t="n"/>
      <c r="BU1" s="149" t="n"/>
      <c r="BV1" s="149" t="n"/>
      <c r="BW1" s="149" t="n"/>
      <c r="BX1" s="149" t="n"/>
    </row>
    <row r="2" ht="15.75" customHeight="1" s="23">
      <c r="C2" s="71">
        <f>IF(F53&lt;&gt;0,F53,NA())</f>
        <v/>
      </c>
      <c r="D2" s="18">
        <f>IF(G53&lt;&gt;0,G53,NA())</f>
        <v/>
      </c>
      <c r="E2" s="178">
        <f>IF(E71&lt;&gt;0,E71,NA())</f>
        <v/>
      </c>
      <c r="F2" s="237">
        <f>IF(F71&lt;&gt;0,F71,NA())</f>
        <v/>
      </c>
      <c r="G2" s="237">
        <f>IF(G71&lt;&gt;0,G71,NA())</f>
        <v/>
      </c>
      <c r="H2" s="237">
        <f>IF(H71&lt;&gt;0,H71,NA())</f>
        <v/>
      </c>
      <c r="I2" s="237">
        <f>IF(I71&lt;&gt;0,I71,NA())</f>
        <v/>
      </c>
      <c r="J2" s="237">
        <f>IF(J71&lt;&gt;0,J71,NA())</f>
        <v/>
      </c>
      <c r="K2" s="237">
        <f>IF(K71&lt;&gt;0,K71,NA())</f>
        <v/>
      </c>
      <c r="L2" s="237">
        <f>IF(L71&lt;&gt;0,L71,NA())</f>
        <v/>
      </c>
      <c r="M2" s="237">
        <f>IF(M71&lt;&gt;0,M71,NA())</f>
        <v/>
      </c>
      <c r="N2" s="237">
        <f>IF(N71&lt;&gt;0,N71,NA())</f>
        <v/>
      </c>
      <c r="O2" s="238">
        <f>IF(O71&lt;&gt;0,O71,NA())</f>
        <v/>
      </c>
      <c r="P2" s="239">
        <f>IF(P71&lt;&gt;0,P71,NA())</f>
        <v/>
      </c>
      <c r="Q2" s="114">
        <f>IF(S71&lt;&gt;0,S71,NA())</f>
        <v/>
      </c>
      <c r="R2" s="238">
        <f>IF(D71&lt;&gt;0,D71,NA())</f>
        <v/>
      </c>
      <c r="S2" s="188" t="n">
        <v>0.15</v>
      </c>
      <c r="T2" s="130">
        <f>1/(S2+273)</f>
        <v/>
      </c>
      <c r="U2" s="240">
        <f>E2</f>
        <v/>
      </c>
      <c r="V2" s="151">
        <f>G2*O2</f>
        <v/>
      </c>
      <c r="W2" s="129">
        <f t="array" ref="W2:X5">LINEST(V2:V6,U2:U6,TRUE,TRUE)</f>
        <v/>
      </c>
      <c r="X2" s="132" t="e">
        <v>#VALUE!</v>
      </c>
      <c r="Y2" s="129">
        <f t="array" ref="Y2:Z5">LINEST(V5:V7,U5:U7,FALSE,TRUE)</f>
        <v/>
      </c>
      <c r="Z2" s="132" t="e">
        <v>#VALUE!</v>
      </c>
      <c r="AA2" s="147">
        <f>T2</f>
        <v/>
      </c>
      <c r="AB2" s="147">
        <f>LN(W2)</f>
        <v/>
      </c>
      <c r="AC2" s="147">
        <f>LN(Y2)</f>
        <v/>
      </c>
      <c r="AD2" s="147" t="n"/>
      <c r="AE2" s="147" t="n"/>
      <c r="AF2" s="147" t="n"/>
      <c r="AG2" s="147" t="n"/>
      <c r="AH2" s="147" t="n"/>
      <c r="AI2" s="147" t="n"/>
      <c r="AJ2" s="147" t="n"/>
      <c r="AK2" s="147" t="n"/>
      <c r="AL2" s="147" t="n"/>
      <c r="AM2" s="147" t="n"/>
      <c r="AN2" s="147" t="n"/>
      <c r="AO2" s="149" t="n"/>
      <c r="AP2" s="144" t="inlineStr">
        <is>
          <t>Temperature</t>
        </is>
      </c>
      <c r="AQ2" s="149" t="n"/>
      <c r="AR2" s="149" t="n"/>
      <c r="AS2" s="149" t="n"/>
      <c r="AT2" s="149" t="n"/>
      <c r="AU2" s="149" t="n"/>
      <c r="AV2" s="149" t="n"/>
      <c r="AW2" s="144" t="inlineStr">
        <is>
          <t>Temperature</t>
        </is>
      </c>
      <c r="AX2" s="149" t="n"/>
      <c r="AY2" s="149" t="n"/>
      <c r="AZ2" s="149" t="n"/>
      <c r="BA2" s="149" t="n"/>
      <c r="BB2" s="149" t="n"/>
      <c r="BC2" s="149" t="n"/>
      <c r="BD2" s="149" t="n"/>
      <c r="BE2" s="144" t="inlineStr">
        <is>
          <t>Temperature</t>
        </is>
      </c>
      <c r="BF2" s="149" t="n"/>
      <c r="BG2" s="149" t="n"/>
      <c r="BH2" s="149" t="n"/>
      <c r="BI2" s="149" t="n"/>
      <c r="BJ2" s="149" t="n"/>
      <c r="BK2" s="149" t="n"/>
      <c r="BL2" s="149" t="n"/>
      <c r="BM2" s="149" t="n"/>
      <c r="BN2" s="149" t="n"/>
      <c r="BO2" s="144" t="inlineStr">
        <is>
          <t>Temperature</t>
        </is>
      </c>
      <c r="BP2" s="149" t="n"/>
      <c r="BQ2" s="149" t="n"/>
      <c r="BR2" s="149" t="n"/>
      <c r="BS2" s="149" t="n"/>
      <c r="BT2" s="149" t="n"/>
      <c r="BU2" s="149" t="n"/>
      <c r="BV2" s="149" t="n"/>
      <c r="BW2" s="149" t="n"/>
      <c r="BX2" s="149" t="n"/>
    </row>
    <row r="3" ht="15.75" customHeight="1" s="23">
      <c r="C3" s="25">
        <f>IF(F82&lt;&gt;0,F82,NA())</f>
        <v/>
      </c>
      <c r="D3">
        <f>IF(G82&lt;&gt;0,G82,NA())</f>
        <v/>
      </c>
      <c r="E3" s="179">
        <f>IF(E100&lt;&gt;0,E100,NA())</f>
        <v/>
      </c>
      <c r="F3" s="241">
        <f>IF(F100&lt;&gt;0,F100,NA())</f>
        <v/>
      </c>
      <c r="G3" s="241">
        <f>IF(G100&lt;&gt;0,G100,NA())</f>
        <v/>
      </c>
      <c r="H3" s="241">
        <f>IF(H100&lt;&gt;0,H100,NA())</f>
        <v/>
      </c>
      <c r="I3" s="241">
        <f>IF(I100&lt;&gt;0,I100,NA())</f>
        <v/>
      </c>
      <c r="J3" s="241">
        <f>IF(J100&lt;&gt;0,J100,NA())</f>
        <v/>
      </c>
      <c r="K3" s="241">
        <f>IF(K100&lt;&gt;0,K100,NA())</f>
        <v/>
      </c>
      <c r="L3" s="241">
        <f>IF(L100&lt;&gt;0,L100,NA())</f>
        <v/>
      </c>
      <c r="M3" s="241">
        <f>IF(M100&lt;&gt;0,M100,NA())</f>
        <v/>
      </c>
      <c r="N3" s="241">
        <f>IF(N100&lt;&gt;0,N100,NA())</f>
        <v/>
      </c>
      <c r="O3" s="242">
        <f>IF(O100&lt;&gt;0,O100,NA())</f>
        <v/>
      </c>
      <c r="P3" s="243">
        <f>IF(P100&lt;&gt;0,P100,NA())</f>
        <v/>
      </c>
      <c r="Q3" s="117">
        <f>IF(S100&lt;&gt;0,S100,NA())</f>
        <v/>
      </c>
      <c r="R3" s="242">
        <f>IF(D100&lt;&gt;0,D100,NA())</f>
        <v/>
      </c>
      <c r="S3" s="189" t="n">
        <v>0.12</v>
      </c>
      <c r="T3" s="147" t="n"/>
      <c r="U3" s="244">
        <f>E3</f>
        <v/>
      </c>
      <c r="V3" s="153">
        <f>G3*O3</f>
        <v/>
      </c>
      <c r="W3" s="133" t="e">
        <v>#VALUE!</v>
      </c>
      <c r="X3" s="135" t="e">
        <v>#VALUE!</v>
      </c>
      <c r="Y3" s="133" t="e">
        <v>#VALUE!</v>
      </c>
      <c r="Z3" s="135" t="e">
        <v>#VALUE!</v>
      </c>
      <c r="AA3" s="147">
        <f>T10</f>
        <v/>
      </c>
      <c r="AB3" s="147">
        <f>LN(W10)</f>
        <v/>
      </c>
      <c r="AC3" s="147">
        <f>LN(Y10)</f>
        <v/>
      </c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9" t="n"/>
      <c r="AP3" s="144">
        <f>S2</f>
        <v/>
      </c>
      <c r="AQ3" s="149" t="n"/>
      <c r="AR3" s="149" t="n"/>
      <c r="AS3" s="149" t="n"/>
      <c r="AT3" s="149" t="n"/>
      <c r="AU3" s="149" t="n"/>
      <c r="AV3" s="149" t="n"/>
      <c r="AW3" s="144">
        <f>C10</f>
        <v/>
      </c>
      <c r="AX3" s="149" t="n"/>
      <c r="AY3" s="149" t="n"/>
      <c r="AZ3" s="149" t="n"/>
      <c r="BA3" s="149" t="n"/>
      <c r="BB3" s="149" t="n"/>
      <c r="BC3" s="149" t="n"/>
      <c r="BD3" s="149" t="n"/>
      <c r="BE3" s="144">
        <f>C18</f>
        <v/>
      </c>
      <c r="BF3" s="149" t="n"/>
      <c r="BG3" s="149" t="n"/>
      <c r="BH3" s="149" t="n"/>
      <c r="BI3" s="149" t="n"/>
      <c r="BJ3" s="149" t="n"/>
      <c r="BK3" s="149" t="n"/>
      <c r="BL3" s="149" t="n"/>
      <c r="BM3" s="149" t="n"/>
      <c r="BN3" s="149" t="n"/>
      <c r="BO3" s="144">
        <f>C26</f>
        <v/>
      </c>
      <c r="BP3" s="149" t="n"/>
      <c r="BQ3" s="149" t="n"/>
      <c r="BR3" s="149" t="n"/>
      <c r="BS3" s="149" t="n"/>
      <c r="BT3" s="149" t="n"/>
      <c r="BU3" s="149" t="n"/>
      <c r="BV3" s="149" t="n"/>
      <c r="BW3" s="149" t="n"/>
      <c r="BX3" s="149" t="n"/>
    </row>
    <row r="4">
      <c r="C4" s="25">
        <f>IF(F111&lt;&gt;0,F111,NA())</f>
        <v/>
      </c>
      <c r="D4">
        <f>IF(G111&lt;&gt;0,G111,NA())</f>
        <v/>
      </c>
      <c r="E4" s="179">
        <f>IF(E129&lt;&gt;0,E129,NA())</f>
        <v/>
      </c>
      <c r="F4" s="241">
        <f>IF(F129&lt;&gt;0,F129,NA())</f>
        <v/>
      </c>
      <c r="G4" s="241">
        <f>IF(G129&lt;&gt;0,G129,NA())</f>
        <v/>
      </c>
      <c r="H4" s="241">
        <f>IF(H129&lt;&gt;0,H129,NA())</f>
        <v/>
      </c>
      <c r="I4" s="241">
        <f>IF(I129&lt;&gt;0,I129,NA())</f>
        <v/>
      </c>
      <c r="J4" s="241">
        <f>IF(J129&lt;&gt;0,J129,NA())</f>
        <v/>
      </c>
      <c r="K4" s="241">
        <f>IF(K129&lt;&gt;0,K129,NA())</f>
        <v/>
      </c>
      <c r="L4" s="241">
        <f>IF(L129&lt;&gt;0,L129,NA())</f>
        <v/>
      </c>
      <c r="M4" s="241">
        <f>IF(M129&lt;&gt;0,M129,NA())</f>
        <v/>
      </c>
      <c r="N4" s="241">
        <f>IF(N129&lt;&gt;0,N129,NA())</f>
        <v/>
      </c>
      <c r="O4" s="242">
        <f>IF(O129&lt;&gt;0,O129,NA())</f>
        <v/>
      </c>
      <c r="P4" s="243">
        <f>IF(P129&lt;&gt;0,P129,NA())</f>
        <v/>
      </c>
      <c r="Q4" s="117">
        <f>IF(S129&lt;&gt;0,S129,NA())</f>
        <v/>
      </c>
      <c r="R4" s="242">
        <f>IF(D129&lt;&gt;0,D129,NA())</f>
        <v/>
      </c>
      <c r="S4" s="189" t="n">
        <v>0.08</v>
      </c>
      <c r="T4" s="147" t="n"/>
      <c r="U4" s="244">
        <f>E4</f>
        <v/>
      </c>
      <c r="V4" s="153">
        <f>G4*O4</f>
        <v/>
      </c>
      <c r="W4" s="133" t="e">
        <v>#VALUE!</v>
      </c>
      <c r="X4" s="135" t="e">
        <v>#VALUE!</v>
      </c>
      <c r="Y4" s="133" t="e">
        <v>#VALUE!</v>
      </c>
      <c r="Z4" s="135" t="e">
        <v>#VALUE!</v>
      </c>
      <c r="AA4" s="147">
        <f>T18</f>
        <v/>
      </c>
      <c r="AB4" s="147">
        <f>LN(W18)</f>
        <v/>
      </c>
      <c r="AC4" s="147">
        <f>LN(Y18)</f>
        <v/>
      </c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9" t="n"/>
      <c r="AP4" s="149" t="n"/>
      <c r="AQ4" s="149" t="n"/>
      <c r="AR4" s="149" t="n"/>
      <c r="AS4" s="149" t="n"/>
      <c r="AT4" s="149" t="n"/>
      <c r="AU4" s="149" t="n"/>
      <c r="AV4" s="149" t="n"/>
      <c r="AW4" s="149" t="n"/>
      <c r="AX4" s="149" t="n"/>
      <c r="AY4" s="149" t="n"/>
      <c r="AZ4" s="149" t="n"/>
      <c r="BA4" s="149" t="n"/>
      <c r="BB4" s="149" t="n"/>
      <c r="BC4" s="149" t="n"/>
      <c r="BD4" s="149" t="n"/>
      <c r="BE4" s="149" t="n"/>
      <c r="BF4" s="149" t="n"/>
      <c r="BG4" s="149" t="n"/>
      <c r="BH4" s="149" t="n"/>
      <c r="BI4" s="149" t="n"/>
      <c r="BJ4" s="149" t="n"/>
      <c r="BK4" s="149" t="n"/>
      <c r="BL4" s="149" t="n"/>
      <c r="BM4" s="149" t="n"/>
      <c r="BN4" s="149" t="n"/>
      <c r="BO4" s="149" t="n"/>
      <c r="BP4" s="149" t="n"/>
      <c r="BQ4" s="149" t="n"/>
      <c r="BR4" s="149" t="n"/>
      <c r="BS4" s="149" t="n"/>
      <c r="BT4" s="149" t="n"/>
      <c r="BU4" s="149" t="n"/>
      <c r="BV4" s="149" t="n"/>
      <c r="BW4" s="149" t="n"/>
      <c r="BX4" s="149" t="n"/>
    </row>
    <row r="5" ht="15.75" customHeight="1" s="23" thickBot="1">
      <c r="C5" s="25">
        <f>IF(F140&lt;&gt;0,F140,NA())</f>
        <v/>
      </c>
      <c r="D5">
        <f>IF(G140&lt;&gt;0,G140,NA())</f>
        <v/>
      </c>
      <c r="E5" s="179">
        <f>IF(E158&lt;&gt;0,E158,NA())</f>
        <v/>
      </c>
      <c r="F5" s="241">
        <f>IF(F158&lt;&gt;0,F158,NA())</f>
        <v/>
      </c>
      <c r="G5" s="241">
        <f>IF(G158&lt;&gt;0,G158,NA())</f>
        <v/>
      </c>
      <c r="H5" s="241">
        <f>IF(H158&lt;&gt;0,H158,NA())</f>
        <v/>
      </c>
      <c r="I5" s="241">
        <f>IF(I158&lt;&gt;0,I158,NA())</f>
        <v/>
      </c>
      <c r="J5" s="241">
        <f>IF(J158&lt;&gt;0,J158,NA())</f>
        <v/>
      </c>
      <c r="K5" s="241">
        <f>IF(K158&lt;&gt;0,K158,NA())</f>
        <v/>
      </c>
      <c r="L5" s="241">
        <f>IF(L158&lt;&gt;0,L158,NA())</f>
        <v/>
      </c>
      <c r="M5" s="241">
        <f>IF(M158&lt;&gt;0,M158,NA())</f>
        <v/>
      </c>
      <c r="N5" s="241">
        <f>IF(N158&lt;&gt;0,N158,NA())</f>
        <v/>
      </c>
      <c r="O5" s="242">
        <f>IF(O158&lt;&gt;0,O158,NA())</f>
        <v/>
      </c>
      <c r="P5" s="243">
        <f>IF(P158&lt;&gt;0,P158,NA())</f>
        <v/>
      </c>
      <c r="Q5" s="117">
        <f>IF(S158&lt;&gt;0,S158,NA())</f>
        <v/>
      </c>
      <c r="R5" s="242">
        <f>IF(D158&lt;&gt;0,D158,NA())</f>
        <v/>
      </c>
      <c r="S5" s="189" t="n">
        <v>0.04</v>
      </c>
      <c r="T5" s="147" t="n"/>
      <c r="U5" s="244">
        <f>E5</f>
        <v/>
      </c>
      <c r="V5" s="153">
        <f>G5*O5</f>
        <v/>
      </c>
      <c r="W5" s="136" t="e">
        <v>#VALUE!</v>
      </c>
      <c r="X5" s="137" t="e">
        <v>#VALUE!</v>
      </c>
      <c r="Y5" s="136" t="e">
        <v>#VALUE!</v>
      </c>
      <c r="Z5" s="137" t="e">
        <v>#VALUE!</v>
      </c>
      <c r="AA5" s="147">
        <f>T26</f>
        <v/>
      </c>
      <c r="AB5" s="147">
        <f>LN(W26)</f>
        <v/>
      </c>
      <c r="AC5" s="147">
        <f>LN(Y26)</f>
        <v/>
      </c>
      <c r="AD5" s="147" t="n"/>
      <c r="AE5" s="147" t="n"/>
      <c r="AF5" s="147" t="n"/>
      <c r="AG5" s="147" t="n"/>
      <c r="AH5" s="147" t="n"/>
      <c r="AI5" s="147" t="n"/>
      <c r="AJ5" s="147" t="n"/>
      <c r="AK5" s="147" t="n"/>
      <c r="AL5" s="147" t="n"/>
      <c r="AM5" s="147" t="n"/>
      <c r="AN5" s="147" t="n"/>
      <c r="AO5" s="149" t="n"/>
      <c r="AP5" s="149" t="n"/>
      <c r="AQ5" s="149" t="n"/>
      <c r="AR5" s="149" t="n"/>
      <c r="AS5" s="149" t="n"/>
      <c r="AT5" s="149" t="n"/>
      <c r="AU5" s="149" t="n"/>
      <c r="AV5" s="149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49" t="n"/>
      <c r="BL5" s="149" t="n"/>
      <c r="BM5" s="149" t="n"/>
      <c r="BN5" s="149" t="n"/>
      <c r="BO5" s="149" t="n"/>
      <c r="BP5" s="149" t="n"/>
      <c r="BQ5" s="149" t="n"/>
      <c r="BR5" s="149" t="n"/>
      <c r="BS5" s="149" t="n"/>
      <c r="BT5" s="149" t="n"/>
      <c r="BU5" s="149" t="n"/>
      <c r="BV5" s="149" t="n"/>
      <c r="BW5" s="149" t="n"/>
      <c r="BX5" s="149" t="n"/>
    </row>
    <row r="6">
      <c r="C6" s="25">
        <f>IF(F169&lt;&gt;0,F169,NA())</f>
        <v/>
      </c>
      <c r="D6">
        <f>IF(G169&lt;&gt;0,G169,NA())</f>
        <v/>
      </c>
      <c r="E6" s="179">
        <f>IF(E187&lt;&gt;0,E187,NA())</f>
        <v/>
      </c>
      <c r="F6" s="241">
        <f>IF(F187&lt;&gt;0,F187,NA())</f>
        <v/>
      </c>
      <c r="G6" s="241">
        <f>IF(G187&lt;&gt;0,G187,NA())</f>
        <v/>
      </c>
      <c r="H6" s="241">
        <f>IF(H187&lt;&gt;0,H187,NA())</f>
        <v/>
      </c>
      <c r="I6" s="241">
        <f>IF(I187&lt;&gt;0,I187,NA())</f>
        <v/>
      </c>
      <c r="J6" s="241">
        <f>IF(J187&lt;&gt;0,J187,NA())</f>
        <v/>
      </c>
      <c r="K6" s="241">
        <f>IF(K187&lt;&gt;0,K187,NA())</f>
        <v/>
      </c>
      <c r="L6" s="241">
        <f>IF(L187&lt;&gt;0,L187,NA())</f>
        <v/>
      </c>
      <c r="M6" s="241">
        <f>IF(M187&lt;&gt;0,M187,NA())</f>
        <v/>
      </c>
      <c r="N6" s="241">
        <f>IF(N187&lt;&gt;0,N187,NA())</f>
        <v/>
      </c>
      <c r="O6" s="242">
        <f>IF(O187&lt;&gt;0,O187,NA())</f>
        <v/>
      </c>
      <c r="P6" s="243">
        <f>IF(P187&lt;&gt;0,P187,NA())</f>
        <v/>
      </c>
      <c r="Q6" s="117">
        <f>IF(S187&lt;&gt;0,S187,NA())</f>
        <v/>
      </c>
      <c r="R6" s="242">
        <f>IF(D187&lt;&gt;0,D187,NA())</f>
        <v/>
      </c>
      <c r="S6" s="189" t="n">
        <v>0</v>
      </c>
      <c r="T6" s="147" t="n"/>
      <c r="U6" s="244">
        <f>E6</f>
        <v/>
      </c>
      <c r="V6" s="153">
        <f>G6*O6</f>
        <v/>
      </c>
      <c r="W6" s="147" t="n"/>
      <c r="X6" s="147" t="n"/>
      <c r="Y6" s="147" t="n"/>
      <c r="Z6" s="135" t="n"/>
      <c r="AA6" s="147">
        <f>T34</f>
        <v/>
      </c>
      <c r="AB6" s="147">
        <f>LN(W34)</f>
        <v/>
      </c>
      <c r="AC6" s="147">
        <f>LN(Y34)</f>
        <v/>
      </c>
      <c r="AD6" s="147" t="n"/>
      <c r="AE6" s="147" t="n"/>
      <c r="AF6" s="147" t="n"/>
      <c r="AG6" s="147" t="n"/>
      <c r="AH6" s="147" t="n"/>
      <c r="AI6" s="147" t="n"/>
      <c r="AJ6" s="147" t="n"/>
      <c r="AK6" s="147" t="n"/>
      <c r="AL6" s="147" t="n"/>
      <c r="AM6" s="147" t="n"/>
      <c r="AN6" s="147" t="n"/>
      <c r="AO6" s="149" t="n"/>
      <c r="AP6" s="149" t="n"/>
      <c r="AQ6" s="149" t="n"/>
      <c r="AR6" s="149" t="n"/>
      <c r="AS6" s="149" t="n"/>
      <c r="AT6" s="149" t="n"/>
      <c r="AU6" s="149" t="n"/>
      <c r="AV6" s="149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49" t="n"/>
      <c r="BL6" s="149" t="n"/>
      <c r="BM6" s="149" t="n"/>
      <c r="BN6" s="149" t="n"/>
      <c r="BO6" s="149" t="n"/>
      <c r="BP6" s="149" t="n"/>
      <c r="BQ6" s="149" t="n"/>
      <c r="BR6" s="149" t="n"/>
      <c r="BS6" s="149" t="n"/>
      <c r="BT6" s="149" t="n"/>
      <c r="BU6" s="149" t="n"/>
      <c r="BV6" s="149" t="n"/>
      <c r="BW6" s="149" t="n"/>
      <c r="BX6" s="149" t="n"/>
    </row>
    <row r="7">
      <c r="C7" s="25">
        <f>IF(F198&lt;&gt;0,F198,NA())</f>
        <v/>
      </c>
      <c r="D7">
        <f>IF(G198&lt;&gt;0,G198,NA())</f>
        <v/>
      </c>
      <c r="E7" s="179">
        <f>IF(E216&lt;&gt;0,E216,NA())</f>
        <v/>
      </c>
      <c r="F7" s="241">
        <f>IF(F216&lt;&gt;0,F216,NA())</f>
        <v/>
      </c>
      <c r="G7" s="241">
        <f>IF(G216&lt;&gt;0,G216,NA())</f>
        <v/>
      </c>
      <c r="H7" s="241">
        <f>IF(H216&lt;&gt;0,H216,NA())</f>
        <v/>
      </c>
      <c r="I7" s="241">
        <f>IF(I216&lt;&gt;0,I216,NA())</f>
        <v/>
      </c>
      <c r="J7" s="241">
        <f>IF(J216&lt;&gt;0,J216,NA())</f>
        <v/>
      </c>
      <c r="K7" s="241">
        <f>IF(K216&lt;&gt;0,K216,NA())</f>
        <v/>
      </c>
      <c r="L7" s="241">
        <f>IF(L216&lt;&gt;0,L216,NA())</f>
        <v/>
      </c>
      <c r="M7" s="241">
        <f>IF(M216&lt;&gt;0,M216,NA())</f>
        <v/>
      </c>
      <c r="N7" s="241">
        <f>IF(N216&lt;&gt;0,N216,NA())</f>
        <v/>
      </c>
      <c r="O7" s="242">
        <f>IF(O216&lt;&gt;0,O216,NA())</f>
        <v/>
      </c>
      <c r="P7" s="243">
        <f>IF(P216&lt;&gt;0,P216,NA())</f>
        <v/>
      </c>
      <c r="Q7" s="117">
        <f>IF(S216&lt;&gt;0,S216,NA())</f>
        <v/>
      </c>
      <c r="R7" s="242">
        <f>IF(D216&lt;&gt;0,D216,NA())</f>
        <v/>
      </c>
      <c r="S7" s="133" t="n"/>
      <c r="T7" s="147" t="n"/>
      <c r="U7" s="245">
        <f>E7</f>
        <v/>
      </c>
      <c r="V7" s="143">
        <f>G7*O7</f>
        <v/>
      </c>
      <c r="W7" s="147" t="n"/>
      <c r="X7" s="147" t="n"/>
      <c r="Y7" s="147" t="n"/>
      <c r="Z7" s="135" t="n"/>
      <c r="AA7" s="147" t="n"/>
      <c r="AB7" s="147" t="n"/>
      <c r="AC7" s="147" t="n"/>
      <c r="AD7" s="147" t="n"/>
      <c r="AE7" s="147" t="n"/>
      <c r="AF7" s="147" t="n"/>
      <c r="AG7" s="147" t="n"/>
      <c r="AH7" s="147" t="n"/>
      <c r="AI7" s="147" t="n"/>
      <c r="AJ7" s="147" t="n"/>
      <c r="AK7" s="147" t="n"/>
      <c r="AL7" s="147" t="n"/>
      <c r="AM7" s="147" t="n"/>
      <c r="AN7" s="147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  <c r="BM7" s="149" t="n"/>
      <c r="BN7" s="149" t="n"/>
      <c r="BO7" s="149" t="n"/>
      <c r="BP7" s="149" t="n"/>
      <c r="BQ7" s="149" t="n"/>
      <c r="BR7" s="149" t="n"/>
      <c r="BS7" s="149" t="n"/>
      <c r="BT7" s="149" t="n"/>
      <c r="BU7" s="149" t="n"/>
      <c r="BV7" s="149" t="n"/>
      <c r="BW7" s="149" t="n"/>
      <c r="BX7" s="149" t="n"/>
    </row>
    <row r="8" ht="15.75" customHeight="1" s="23" thickBot="1">
      <c r="C8" s="65">
        <f>IF(F227&lt;&gt;0,F227,NA())</f>
        <v/>
      </c>
      <c r="D8" s="77">
        <f>IF(G227&lt;&gt;0,G227,NA())</f>
        <v/>
      </c>
      <c r="E8" s="180">
        <f>IF(E245&lt;&gt;0,E245,NA())</f>
        <v/>
      </c>
      <c r="F8" s="246">
        <f>IF(F245&lt;&gt;0,F245,NA())</f>
        <v/>
      </c>
      <c r="G8" s="246">
        <f>IF(G245&lt;&gt;0,G245,NA())</f>
        <v/>
      </c>
      <c r="H8" s="246">
        <f>IF(H245&lt;&gt;0,H245,NA())</f>
        <v/>
      </c>
      <c r="I8" s="246">
        <f>IF(I245&lt;&gt;0,I245,NA())</f>
        <v/>
      </c>
      <c r="J8" s="246">
        <f>IF(J245&lt;&gt;0,J245,NA())</f>
        <v/>
      </c>
      <c r="K8" s="246">
        <f>IF(K245&lt;&gt;0,K245,NA())</f>
        <v/>
      </c>
      <c r="L8" s="246">
        <f>IF(L245&lt;&gt;0,L245,NA())</f>
        <v/>
      </c>
      <c r="M8" s="246">
        <f>IF(M245&lt;&gt;0,M245,NA())</f>
        <v/>
      </c>
      <c r="N8" s="246">
        <f>IF(N245&lt;&gt;0,N245,NA())</f>
        <v/>
      </c>
      <c r="O8" s="247">
        <f>IF(O245&lt;&gt;0,O245,NA())</f>
        <v/>
      </c>
      <c r="P8" s="247">
        <f>IF(P245&lt;&gt;0,P245,NA())</f>
        <v/>
      </c>
      <c r="Q8" s="119">
        <f>IF(S245&lt;&gt;0,S245,NA())</f>
        <v/>
      </c>
      <c r="R8" s="247">
        <f>IF(D245&lt;&gt;0,D245,NA())</f>
        <v/>
      </c>
      <c r="S8" s="136" t="n"/>
      <c r="T8" s="138" t="n"/>
      <c r="U8" s="248" t="n"/>
      <c r="V8" s="140" t="n"/>
      <c r="W8" s="138" t="n"/>
      <c r="X8" s="138" t="n"/>
      <c r="Y8" s="138" t="n"/>
      <c r="Z8" s="137" t="n"/>
      <c r="AA8" s="147" t="n"/>
      <c r="AB8" s="147" t="n"/>
      <c r="AC8" s="147" t="n"/>
      <c r="AD8" s="147" t="n"/>
      <c r="AE8" s="147" t="n"/>
      <c r="AF8" s="147" t="n"/>
      <c r="AG8" s="147" t="n"/>
      <c r="AH8" s="147" t="n"/>
      <c r="AI8" s="147" t="n"/>
      <c r="AJ8" s="147" t="n"/>
      <c r="AK8" s="147" t="n"/>
      <c r="AL8" s="147" t="n"/>
      <c r="AM8" s="147" t="n"/>
      <c r="AN8" s="147" t="n"/>
      <c r="AO8" s="149" t="n"/>
      <c r="AP8" s="149" t="n"/>
      <c r="AQ8" s="149" t="n"/>
      <c r="AR8" s="149" t="n"/>
      <c r="AS8" s="149" t="n"/>
      <c r="AT8" s="149" t="n"/>
      <c r="AU8" s="149" t="n"/>
      <c r="AV8" s="149" t="n"/>
      <c r="AW8" s="149" t="n"/>
      <c r="AX8" s="149" t="n"/>
      <c r="AY8" s="149" t="n"/>
      <c r="AZ8" s="149" t="n"/>
      <c r="BA8" s="149" t="n"/>
      <c r="BB8" s="149" t="n"/>
      <c r="BC8" s="149" t="n"/>
      <c r="BD8" s="149" t="n"/>
      <c r="BE8" s="149" t="n"/>
      <c r="BF8" s="149" t="n"/>
      <c r="BG8" s="149" t="n"/>
      <c r="BH8" s="149" t="n"/>
      <c r="BI8" s="149" t="n"/>
      <c r="BJ8" s="149" t="n"/>
      <c r="BK8" s="149" t="n"/>
      <c r="BL8" s="149" t="n"/>
      <c r="BM8" s="149" t="n"/>
      <c r="BN8" s="149" t="n"/>
      <c r="BO8" s="149" t="n"/>
      <c r="BP8" s="149" t="n"/>
      <c r="BQ8" s="149" t="n"/>
      <c r="BR8" s="149" t="n"/>
      <c r="BS8" s="149" t="n"/>
      <c r="BT8" s="149" t="n"/>
      <c r="BU8" s="149" t="n"/>
      <c r="BV8" s="149" t="n"/>
      <c r="BW8" s="149" t="n"/>
      <c r="BX8" s="149" t="n"/>
    </row>
    <row r="9" ht="15.75" customHeight="1" s="23" thickBot="1">
      <c r="C9" s="58" t="inlineStr">
        <is>
          <t>Temp</t>
        </is>
      </c>
      <c r="D9" s="58" t="inlineStr">
        <is>
          <t>Flow</t>
        </is>
      </c>
      <c r="E9" s="35" t="inlineStr">
        <is>
          <t>Space Time (min) @ 298K, 1.07bar</t>
        </is>
      </c>
      <c r="F9" s="58" t="inlineStr">
        <is>
          <t>X_C3H8 R</t>
        </is>
      </c>
      <c r="G9" s="58" t="inlineStr">
        <is>
          <t>X_C3H8 P</t>
        </is>
      </c>
      <c r="H9" s="58" t="inlineStr">
        <is>
          <t>X_O2</t>
        </is>
      </c>
      <c r="I9" s="58" t="inlineStr">
        <is>
          <t>S_Total Olefin</t>
        </is>
      </c>
      <c r="J9" s="58" t="inlineStr">
        <is>
          <t>S_Propylene</t>
        </is>
      </c>
      <c r="K9" s="58" t="inlineStr">
        <is>
          <t>S_C2</t>
        </is>
      </c>
      <c r="L9" s="58" t="inlineStr">
        <is>
          <t>S_CO</t>
        </is>
      </c>
      <c r="M9" s="58" t="inlineStr">
        <is>
          <t>S_CO2</t>
        </is>
      </c>
      <c r="N9" s="58" t="inlineStr">
        <is>
          <t>S_COx</t>
        </is>
      </c>
      <c r="O9" s="58" t="inlineStr">
        <is>
          <t>Rate Propylene (L-standard/hr/L)</t>
        </is>
      </c>
      <c r="P9" s="58" t="inlineStr">
        <is>
          <t>Rate Ethylene (L-standard/hr/L)</t>
        </is>
      </c>
      <c r="Q9" s="58" t="inlineStr">
        <is>
          <t>C Bal</t>
        </is>
      </c>
      <c r="S9" s="87" t="inlineStr">
        <is>
          <t xml:space="preserve">T (C) </t>
        </is>
      </c>
      <c r="T9" s="87" t="inlineStr">
        <is>
          <t>1/T (1/K)</t>
        </is>
      </c>
      <c r="U9" s="87" t="inlineStr">
        <is>
          <t>Contact Time (kg_cat - s/mol C3H8)</t>
        </is>
      </c>
      <c r="V9" s="87" t="inlineStr">
        <is>
          <t>Yield Olefins</t>
        </is>
      </c>
      <c r="W9" s="87" t="inlineStr">
        <is>
          <t>Olefin Formation Rate (with intercept)</t>
        </is>
      </c>
      <c r="X9" s="87" t="n"/>
      <c r="Y9" s="87" t="inlineStr">
        <is>
          <t>Olefin Formation Rate (without intercept)</t>
        </is>
      </c>
      <c r="Z9" s="87" t="n"/>
      <c r="AA9" s="147" t="inlineStr">
        <is>
          <t>Ea (intercept)</t>
        </is>
      </c>
      <c r="AB9" s="147" t="n"/>
      <c r="AC9" s="147" t="n"/>
      <c r="AD9" s="147" t="n"/>
      <c r="AE9" s="147" t="n"/>
      <c r="AF9" s="147" t="n"/>
      <c r="AG9" s="147" t="n"/>
      <c r="AH9" s="147" t="n"/>
      <c r="AI9" s="147" t="n"/>
      <c r="AJ9" s="147" t="n"/>
      <c r="AK9" s="147" t="n"/>
      <c r="AL9" s="147" t="n"/>
      <c r="AM9" s="147" t="n"/>
      <c r="AN9" s="147" t="n"/>
      <c r="AO9" s="149" t="n"/>
      <c r="AP9" s="149" t="n"/>
      <c r="AQ9" s="149" t="n"/>
      <c r="AR9" s="149" t="n"/>
      <c r="AS9" s="145" t="n"/>
      <c r="AT9" s="149" t="n"/>
      <c r="AU9" s="149" t="n"/>
      <c r="AV9" s="149" t="n"/>
      <c r="AW9" s="149" t="n"/>
      <c r="AX9" s="149" t="n"/>
      <c r="AY9" s="149" t="n"/>
      <c r="AZ9" s="149" t="n"/>
      <c r="BA9" s="149" t="n"/>
      <c r="BB9" s="149" t="n"/>
      <c r="BC9" s="149" t="n"/>
      <c r="BD9" s="149" t="n"/>
      <c r="BE9" s="149" t="n"/>
      <c r="BF9" s="149" t="n"/>
      <c r="BG9" s="149" t="n"/>
      <c r="BH9" s="149" t="n"/>
      <c r="BI9" s="149" t="n"/>
      <c r="BJ9" s="149" t="n"/>
      <c r="BK9" s="149" t="n"/>
      <c r="BL9" s="149" t="n"/>
      <c r="BM9" s="149" t="n"/>
      <c r="BN9" s="145" t="n"/>
      <c r="BO9" s="149" t="n"/>
      <c r="BP9" s="149" t="n"/>
      <c r="BQ9" s="149" t="n"/>
      <c r="BR9" s="149" t="n"/>
      <c r="BS9" s="149" t="n"/>
      <c r="BT9" s="149" t="n"/>
      <c r="BU9" s="149" t="n"/>
      <c r="BV9" s="149" t="n"/>
      <c r="BW9" s="149" t="n"/>
      <c r="BX9" s="149" t="n"/>
      <c r="CI9" s="2" t="n"/>
    </row>
    <row r="10" ht="21" customHeight="1" s="23">
      <c r="C10" s="71">
        <f>IF(AA53&lt;&gt;0,AA53,NA())</f>
        <v/>
      </c>
      <c r="D10" s="18">
        <f>IF(AB53&lt;&gt;0,AB53,NA())</f>
        <v/>
      </c>
      <c r="E10" s="239">
        <f>IF(Z71&lt;&gt;0,Z71,NA())</f>
        <v/>
      </c>
      <c r="F10" s="237">
        <f>IF(AA71&lt;&gt;0,AA71,NA())</f>
        <v/>
      </c>
      <c r="G10" s="237">
        <f>IF(AB71&lt;&gt;0,AB71,NA())</f>
        <v/>
      </c>
      <c r="H10" s="237">
        <f>IF(AC71&lt;&gt;0,AC71,NA())</f>
        <v/>
      </c>
      <c r="I10" s="237">
        <f>IF(AJ71&lt;&gt;0,AJ71,NA())</f>
        <v/>
      </c>
      <c r="J10" s="237">
        <f>IF(AE71&lt;&gt;0,AE71,NA())</f>
        <v/>
      </c>
      <c r="K10" s="237">
        <f>IF(AF71&lt;&gt;0,AF71,NA())</f>
        <v/>
      </c>
      <c r="L10" s="237">
        <f>IF(AG71&lt;&gt;0,AG71,NA())</f>
        <v/>
      </c>
      <c r="M10" s="237">
        <f>IF(AH71&lt;&gt;0,AH71,NA())</f>
        <v/>
      </c>
      <c r="N10" s="237">
        <f>IF(AI71&lt;&gt;0,AI71,NA())</f>
        <v/>
      </c>
      <c r="O10" s="184">
        <f>IF(AJ71&lt;&gt;0,AJ71,NA())</f>
        <v/>
      </c>
      <c r="P10" s="178">
        <f>IF(AK71&lt;&gt;0,AK71,NA())</f>
        <v/>
      </c>
      <c r="Q10" s="114">
        <f>IF(AN71&lt;&gt;0,AN71,NA())</f>
        <v/>
      </c>
      <c r="S10" s="129">
        <f>C10</f>
        <v/>
      </c>
      <c r="T10" s="130">
        <f>1/(S10+273)</f>
        <v/>
      </c>
      <c r="U10" s="240">
        <f>E10</f>
        <v/>
      </c>
      <c r="V10" s="151">
        <f>G10*O10</f>
        <v/>
      </c>
      <c r="W10" s="129">
        <f t="array" ref="W10:X13">LINEST(V10:V14,U10:U14,TRUE,TRUE)</f>
        <v/>
      </c>
      <c r="X10" s="132" t="e">
        <v>#VALUE!</v>
      </c>
      <c r="Y10" s="129">
        <f t="array" ref="Y10:Z13">LINEST(V12:V15,U12:U15,FALSE,TRUE)</f>
        <v/>
      </c>
      <c r="Z10" s="132" t="e">
        <v>#VALUE!</v>
      </c>
      <c r="AA10" s="147">
        <f t="array" ref="AA10:AB13">LINEST(AB3:AB5,AA3:AA5,TRUE,TRUE)</f>
        <v/>
      </c>
      <c r="AB10" s="147" t="e">
        <v>#VALUE!</v>
      </c>
      <c r="AC10" s="141">
        <f>-AA10*8.314/1000</f>
        <v/>
      </c>
      <c r="AD10" s="141" t="inlineStr">
        <is>
          <t>kJ/mol</t>
        </is>
      </c>
      <c r="AE10" s="147" t="n"/>
      <c r="AF10" s="147" t="n"/>
      <c r="AG10" s="147" t="n"/>
      <c r="AH10" s="147" t="n"/>
      <c r="AI10" s="147" t="n"/>
      <c r="AJ10" s="147" t="n"/>
      <c r="AK10" s="147" t="n"/>
      <c r="AL10" s="147" t="n"/>
      <c r="AM10" s="147" t="n"/>
      <c r="AN10" s="147" t="n"/>
      <c r="AO10" s="149" t="n"/>
      <c r="AP10" s="149" t="n"/>
      <c r="AQ10" s="149" t="n"/>
      <c r="AR10" s="149" t="n"/>
      <c r="AS10" s="145" t="n"/>
      <c r="AT10" s="149" t="n"/>
      <c r="AU10" s="149" t="n"/>
      <c r="AV10" s="149" t="n"/>
      <c r="AW10" s="149" t="n"/>
      <c r="AX10" s="149" t="n"/>
      <c r="AY10" s="149" t="n"/>
      <c r="AZ10" s="149" t="n"/>
      <c r="BA10" s="149" t="n"/>
      <c r="BB10" s="149" t="n"/>
      <c r="BC10" s="149" t="n"/>
      <c r="BD10" s="149" t="n"/>
      <c r="BE10" s="149" t="n"/>
      <c r="BF10" s="149" t="n"/>
      <c r="BG10" s="149" t="n"/>
      <c r="BH10" s="149" t="n"/>
      <c r="BI10" s="149" t="n"/>
      <c r="BJ10" s="149" t="n"/>
      <c r="BK10" s="149" t="n"/>
      <c r="BL10" s="149" t="n"/>
      <c r="BM10" s="149" t="n"/>
      <c r="BN10" s="145" t="n"/>
      <c r="BO10" s="149" t="n"/>
      <c r="BP10" s="149" t="n"/>
      <c r="BQ10" s="149" t="n"/>
      <c r="BR10" s="149" t="n"/>
      <c r="BS10" s="149" t="n"/>
      <c r="BT10" s="149" t="n"/>
      <c r="BU10" s="149" t="n"/>
      <c r="BV10" s="149" t="n"/>
      <c r="BW10" s="149" t="n"/>
      <c r="BX10" s="149" t="n"/>
      <c r="CI10" s="2" t="n"/>
    </row>
    <row r="11">
      <c r="C11" s="25">
        <f>IF(AA82&lt;&gt;0,AA82,NA())</f>
        <v/>
      </c>
      <c r="D11">
        <f>IF(AB82&lt;&gt;0,AB82,NA())</f>
        <v/>
      </c>
      <c r="E11" s="243">
        <f>IF(Z100&lt;&gt;0,Z100,NA())</f>
        <v/>
      </c>
      <c r="F11" s="241">
        <f>IF(AA100&lt;&gt;0,AA100,NA())</f>
        <v/>
      </c>
      <c r="G11" s="241">
        <f>IF(AB100&lt;&gt;0,AB100,NA())</f>
        <v/>
      </c>
      <c r="H11" s="241">
        <f>IF(AC100&lt;&gt;0,AC100,NA())</f>
        <v/>
      </c>
      <c r="I11" s="241">
        <f>IF(AJ100&lt;&gt;0,AJ100,NA())</f>
        <v/>
      </c>
      <c r="J11" s="241">
        <f>IF(AE100&lt;&gt;0,AE100,NA())</f>
        <v/>
      </c>
      <c r="K11" s="241">
        <f>IF(AF100&lt;&gt;0,AF100,NA())</f>
        <v/>
      </c>
      <c r="L11" s="241">
        <f>IF(AG100&lt;&gt;0,AG100,NA())</f>
        <v/>
      </c>
      <c r="M11" s="241">
        <f>IF(AH100&lt;&gt;0,AH100,NA())</f>
        <v/>
      </c>
      <c r="N11" s="241">
        <f>IF(AI100&lt;&gt;0,AI100,NA())</f>
        <v/>
      </c>
      <c r="O11" s="185">
        <f>IF(AJ100&lt;&gt;0,AJ100,NA())</f>
        <v/>
      </c>
      <c r="P11" s="179">
        <f>IF(AK100&lt;&gt;0,AK100,NA())</f>
        <v/>
      </c>
      <c r="Q11" s="117">
        <f>IF(AN100&lt;&gt;0,AN100,NA())</f>
        <v/>
      </c>
      <c r="S11" s="133" t="n"/>
      <c r="T11" s="147" t="n"/>
      <c r="U11" s="244">
        <f>E11</f>
        <v/>
      </c>
      <c r="V11" s="153">
        <f>G11*O11</f>
        <v/>
      </c>
      <c r="W11" s="133" t="e">
        <v>#VALUE!</v>
      </c>
      <c r="X11" s="135" t="e">
        <v>#VALUE!</v>
      </c>
      <c r="Y11" s="133" t="e">
        <v>#VALUE!</v>
      </c>
      <c r="Z11" s="135" t="e">
        <v>#VALUE!</v>
      </c>
      <c r="AA11" s="147" t="e">
        <v>#VALUE!</v>
      </c>
      <c r="AB11" s="147" t="e">
        <v>#VALUE!</v>
      </c>
      <c r="AC11" s="147" t="n"/>
      <c r="AD11" s="147" t="n"/>
      <c r="AE11" s="147" t="n"/>
      <c r="AF11" s="147" t="n"/>
      <c r="AG11" s="147" t="n"/>
      <c r="AH11" s="147" t="n"/>
      <c r="AI11" s="147" t="n"/>
      <c r="AJ11" s="147" t="n"/>
      <c r="AK11" s="147" t="n"/>
      <c r="AL11" s="147" t="n"/>
      <c r="AM11" s="147" t="n"/>
      <c r="AN11" s="147" t="n"/>
      <c r="AO11" s="149" t="n"/>
      <c r="AP11" s="149" t="n"/>
      <c r="AQ11" s="149" t="n"/>
      <c r="AR11" s="149" t="n"/>
      <c r="AS11" s="145" t="n"/>
      <c r="AT11" s="149" t="n"/>
      <c r="AU11" s="149" t="n"/>
      <c r="AV11" s="149" t="n"/>
      <c r="AW11" s="149" t="n"/>
      <c r="AX11" s="149" t="n"/>
      <c r="AY11" s="149" t="n"/>
      <c r="AZ11" s="149" t="n"/>
      <c r="BA11" s="149" t="n"/>
      <c r="BB11" s="149" t="n"/>
      <c r="BC11" s="149" t="n"/>
      <c r="BD11" s="149" t="n"/>
      <c r="BE11" s="149" t="n"/>
      <c r="BF11" s="149" t="n"/>
      <c r="BG11" s="149" t="n"/>
      <c r="BH11" s="149" t="n"/>
      <c r="BI11" s="149" t="n"/>
      <c r="BJ11" s="149" t="n"/>
      <c r="BK11" s="149" t="n"/>
      <c r="BL11" s="149" t="n"/>
      <c r="BM11" s="149" t="n"/>
      <c r="BN11" s="145" t="n"/>
      <c r="BO11" s="149" t="n"/>
      <c r="BP11" s="149" t="n"/>
      <c r="BQ11" s="149" t="n"/>
      <c r="BR11" s="149" t="n"/>
      <c r="BS11" s="149" t="n"/>
      <c r="BT11" s="149" t="n"/>
      <c r="BU11" s="149" t="n"/>
      <c r="BV11" s="149" t="n"/>
      <c r="BW11" s="149" t="n"/>
      <c r="BX11" s="149" t="n"/>
      <c r="CI11" s="2" t="n"/>
    </row>
    <row r="12">
      <c r="C12" s="25">
        <f>IF(AA111&lt;&gt;0,AA111,NA())</f>
        <v/>
      </c>
      <c r="D12">
        <f>IF(AB111&lt;&gt;0,AB111,NA())</f>
        <v/>
      </c>
      <c r="E12" s="243">
        <f>IF(Z129&lt;&gt;0,Z129,NA())</f>
        <v/>
      </c>
      <c r="F12" s="241">
        <f>IF(AA129&lt;&gt;0,AA129,NA())</f>
        <v/>
      </c>
      <c r="G12" s="241">
        <f>IF(AB129&lt;&gt;0,AB129,NA())</f>
        <v/>
      </c>
      <c r="H12" s="241">
        <f>IF(AC129&lt;&gt;0,AC129,NA())</f>
        <v/>
      </c>
      <c r="I12" s="241">
        <f>IF(AJ129&lt;&gt;0,AJ129,NA())</f>
        <v/>
      </c>
      <c r="J12" s="241">
        <f>IF(AE129&lt;&gt;0,AE129,NA())</f>
        <v/>
      </c>
      <c r="K12" s="241">
        <f>IF(AF129&lt;&gt;0,AF129,NA())</f>
        <v/>
      </c>
      <c r="L12" s="241">
        <f>IF(AG129&lt;&gt;0,AG129,NA())</f>
        <v/>
      </c>
      <c r="M12" s="241">
        <f>IF(AH129&lt;&gt;0,AH129,NA())</f>
        <v/>
      </c>
      <c r="N12" s="241">
        <f>IF(AI129&lt;&gt;0,AI129,NA())</f>
        <v/>
      </c>
      <c r="O12" s="185">
        <f>IF(AJ129&lt;&gt;0,AJ129,NA())</f>
        <v/>
      </c>
      <c r="P12" s="179">
        <f>IF(AK129&lt;&gt;0,AK129,NA())</f>
        <v/>
      </c>
      <c r="Q12" s="117">
        <f>IF(AN129&lt;&gt;0,AN129,NA())</f>
        <v/>
      </c>
      <c r="S12" s="133" t="n"/>
      <c r="T12" s="147" t="n"/>
      <c r="U12" s="245">
        <f>E12</f>
        <v/>
      </c>
      <c r="V12" s="143">
        <f>G12*O12</f>
        <v/>
      </c>
      <c r="W12" s="133" t="e">
        <v>#VALUE!</v>
      </c>
      <c r="X12" s="135" t="e">
        <v>#VALUE!</v>
      </c>
      <c r="Y12" s="133" t="e">
        <v>#VALUE!</v>
      </c>
      <c r="Z12" s="135" t="e">
        <v>#VALUE!</v>
      </c>
      <c r="AA12" s="147" t="e">
        <v>#VALUE!</v>
      </c>
      <c r="AB12" s="147" t="e">
        <v>#VALUE!</v>
      </c>
      <c r="AC12" s="147" t="n"/>
      <c r="AD12" s="147" t="n"/>
      <c r="AE12" s="147" t="n"/>
      <c r="AF12" s="147" t="n"/>
      <c r="AG12" s="147" t="n"/>
      <c r="AH12" s="147" t="n"/>
      <c r="AI12" s="147" t="n"/>
      <c r="AJ12" s="147" t="n"/>
      <c r="AK12" s="147" t="n"/>
      <c r="AL12" s="147" t="n"/>
      <c r="AM12" s="147" t="n"/>
      <c r="AN12" s="147" t="n"/>
      <c r="AO12" s="149" t="n"/>
      <c r="AP12" s="149" t="n"/>
      <c r="AQ12" s="149" t="n"/>
      <c r="AR12" s="149" t="n"/>
      <c r="AS12" s="145" t="n"/>
      <c r="AT12" s="149" t="n"/>
      <c r="AU12" s="149" t="n"/>
      <c r="AV12" s="149" t="n"/>
      <c r="AW12" s="149" t="n"/>
      <c r="AX12" s="149" t="n"/>
      <c r="AY12" s="149" t="n"/>
      <c r="AZ12" s="149" t="n"/>
      <c r="BA12" s="149" t="n"/>
      <c r="BB12" s="149" t="n"/>
      <c r="BC12" s="149" t="n"/>
      <c r="BD12" s="149" t="n"/>
      <c r="BE12" s="149" t="n"/>
      <c r="BF12" s="149" t="n"/>
      <c r="BG12" s="149" t="n"/>
      <c r="BH12" s="149" t="n"/>
      <c r="BI12" s="149" t="n"/>
      <c r="BJ12" s="149" t="n"/>
      <c r="BK12" s="149" t="n"/>
      <c r="BL12" s="149" t="n"/>
      <c r="BM12" s="149" t="n"/>
      <c r="BN12" s="145" t="n"/>
      <c r="BO12" s="149" t="n"/>
      <c r="BP12" s="149" t="n"/>
      <c r="BQ12" s="149" t="n"/>
      <c r="BR12" s="149" t="n"/>
      <c r="BS12" s="149" t="n"/>
      <c r="BT12" s="149" t="n"/>
      <c r="BU12" s="149" t="n"/>
      <c r="BV12" s="149" t="n"/>
      <c r="BW12" s="149" t="n"/>
      <c r="BX12" s="149" t="n"/>
      <c r="CI12" s="2" t="n"/>
    </row>
    <row r="13" ht="15.75" customHeight="1" s="23" thickBot="1">
      <c r="C13" s="25">
        <f>IF(AA140&lt;&gt;0,AA140,NA())</f>
        <v/>
      </c>
      <c r="D13">
        <f>IF(AB140&lt;&gt;0,AB140,NA())</f>
        <v/>
      </c>
      <c r="E13" s="243">
        <f>IF(Z158&lt;&gt;0,Z158,NA())</f>
        <v/>
      </c>
      <c r="F13" s="241">
        <f>IF(AA158&lt;&gt;0,AA158,NA())</f>
        <v/>
      </c>
      <c r="G13" s="241">
        <f>IF(AB158&lt;&gt;0,AB158,NA())</f>
        <v/>
      </c>
      <c r="H13" s="241">
        <f>IF(AC158&lt;&gt;0,AC158,NA())</f>
        <v/>
      </c>
      <c r="I13" s="241">
        <f>IF(AJ158&lt;&gt;0,AJ158,NA())</f>
        <v/>
      </c>
      <c r="J13" s="241">
        <f>IF(AE158&lt;&gt;0,AE158,NA())</f>
        <v/>
      </c>
      <c r="K13" s="241">
        <f>IF(AF158&lt;&gt;0,AF158,NA())</f>
        <v/>
      </c>
      <c r="L13" s="241">
        <f>IF(AG158&lt;&gt;0,AG158,NA())</f>
        <v/>
      </c>
      <c r="M13" s="241">
        <f>IF(AH158&lt;&gt;0,AH158,NA())</f>
        <v/>
      </c>
      <c r="N13" s="241">
        <f>IF(AI158&lt;&gt;0,AI158,NA())</f>
        <v/>
      </c>
      <c r="O13" s="185">
        <f>IF(AJ158&lt;&gt;0,AJ158,NA())</f>
        <v/>
      </c>
      <c r="P13" s="179">
        <f>IF(AK158&lt;&gt;0,AK158,NA())</f>
        <v/>
      </c>
      <c r="Q13" s="117">
        <f>IF(AN158&lt;&gt;0,AN158,NA())</f>
        <v/>
      </c>
      <c r="S13" s="133" t="n"/>
      <c r="T13" s="147" t="n"/>
      <c r="U13" s="245">
        <f>E13</f>
        <v/>
      </c>
      <c r="V13" s="143">
        <f>G13*O13</f>
        <v/>
      </c>
      <c r="W13" s="136" t="e">
        <v>#VALUE!</v>
      </c>
      <c r="X13" s="137" t="e">
        <v>#VALUE!</v>
      </c>
      <c r="Y13" s="136" t="e">
        <v>#VALUE!</v>
      </c>
      <c r="Z13" s="137" t="e">
        <v>#VALUE!</v>
      </c>
      <c r="AA13" s="147" t="e">
        <v>#VALUE!</v>
      </c>
      <c r="AB13" s="147" t="e">
        <v>#VALUE!</v>
      </c>
      <c r="AC13" s="147" t="n"/>
      <c r="AD13" s="147" t="n"/>
      <c r="AE13" s="147" t="n"/>
      <c r="AF13" s="147" t="n"/>
      <c r="AG13" s="147" t="n"/>
      <c r="AH13" s="147" t="n"/>
      <c r="AI13" s="147" t="n"/>
      <c r="AJ13" s="147" t="n"/>
      <c r="AK13" s="147" t="n"/>
      <c r="AL13" s="147" t="n"/>
      <c r="AM13" s="147" t="n"/>
      <c r="AN13" s="147" t="n"/>
      <c r="AO13" s="149" t="n"/>
      <c r="AP13" s="149" t="n"/>
      <c r="AQ13" s="149" t="n"/>
      <c r="AR13" s="149" t="n"/>
      <c r="AS13" s="145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5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CI13" s="2" t="n"/>
    </row>
    <row r="14">
      <c r="C14" s="25">
        <f>IF(AA169&lt;&gt;0,AA169,NA())</f>
        <v/>
      </c>
      <c r="D14">
        <f>IF(AB169&lt;&gt;0,AB169,NA())</f>
        <v/>
      </c>
      <c r="E14" s="243">
        <f>IF(Z187&lt;&gt;0,Z187,NA())</f>
        <v/>
      </c>
      <c r="F14" s="241">
        <f>IF(AA187&lt;&gt;0,AA187,NA())</f>
        <v/>
      </c>
      <c r="G14" s="241">
        <f>IF(AB187&lt;&gt;0,AB187,NA())</f>
        <v/>
      </c>
      <c r="H14" s="241">
        <f>IF(AC187&lt;&gt;0,AC187,NA())</f>
        <v/>
      </c>
      <c r="I14" s="241">
        <f>IF(AJ187&lt;&gt;0,AJ187,NA())</f>
        <v/>
      </c>
      <c r="J14" s="241">
        <f>IF(AE187&lt;&gt;0,AE187,NA())</f>
        <v/>
      </c>
      <c r="K14" s="241">
        <f>IF(AF187&lt;&gt;0,AF187,NA())</f>
        <v/>
      </c>
      <c r="L14" s="241">
        <f>IF(AG187&lt;&gt;0,AG187,NA())</f>
        <v/>
      </c>
      <c r="M14" s="241">
        <f>IF(AH187&lt;&gt;0,AH187,NA())</f>
        <v/>
      </c>
      <c r="N14" s="241">
        <f>IF(AI187&lt;&gt;0,AI187,NA())</f>
        <v/>
      </c>
      <c r="O14" s="185">
        <f>IF(AJ187&lt;&gt;0,AJ187,NA())</f>
        <v/>
      </c>
      <c r="P14" s="179">
        <f>IF(AK187&lt;&gt;0,AK187,NA())</f>
        <v/>
      </c>
      <c r="Q14" s="117">
        <f>IF(AN187&lt;&gt;0,AN187,NA())</f>
        <v/>
      </c>
      <c r="S14" s="133" t="n"/>
      <c r="T14" s="147" t="n"/>
      <c r="U14" s="245">
        <f>E14</f>
        <v/>
      </c>
      <c r="V14" s="143">
        <f>G14*O14</f>
        <v/>
      </c>
      <c r="W14" s="147" t="n"/>
      <c r="X14" s="147" t="n"/>
      <c r="Y14" s="147" t="n"/>
      <c r="Z14" s="135" t="n"/>
      <c r="AA14" s="147" t="n"/>
      <c r="AB14" s="147" t="n"/>
      <c r="AC14" s="147" t="n"/>
      <c r="AD14" s="147" t="n"/>
      <c r="AE14" s="147" t="n"/>
      <c r="AF14" s="147" t="n"/>
      <c r="AG14" s="147" t="n"/>
      <c r="AH14" s="147" t="n"/>
      <c r="AI14" s="147" t="n"/>
      <c r="AJ14" s="147" t="n"/>
      <c r="AK14" s="147" t="n"/>
      <c r="AL14" s="147" t="n"/>
      <c r="AM14" s="147" t="n"/>
      <c r="AN14" s="147" t="n"/>
      <c r="AO14" s="149" t="n"/>
      <c r="AP14" s="149" t="n"/>
      <c r="AQ14" s="149" t="n"/>
      <c r="AR14" s="149" t="n"/>
      <c r="AS14" s="145" t="n"/>
      <c r="AT14" s="149" t="n"/>
      <c r="AU14" s="149" t="n"/>
      <c r="AV14" s="149" t="n"/>
      <c r="AW14" s="149" t="n"/>
      <c r="AX14" s="149" t="n"/>
      <c r="AY14" s="149" t="n"/>
      <c r="AZ14" s="149" t="n"/>
      <c r="BA14" s="149" t="n"/>
      <c r="BB14" s="149" t="n"/>
      <c r="BC14" s="149" t="n"/>
      <c r="BD14" s="149" t="n"/>
      <c r="BE14" s="149" t="n"/>
      <c r="BF14" s="149" t="n"/>
      <c r="BG14" s="149" t="n"/>
      <c r="BH14" s="149" t="n"/>
      <c r="BI14" s="149" t="n"/>
      <c r="BJ14" s="149" t="n"/>
      <c r="BK14" s="149" t="n"/>
      <c r="BL14" s="149" t="n"/>
      <c r="BM14" s="149" t="n"/>
      <c r="BN14" s="145" t="n"/>
      <c r="BO14" s="149" t="n"/>
      <c r="BP14" s="149" t="n"/>
      <c r="BQ14" s="149" t="n"/>
      <c r="BR14" s="149" t="n"/>
      <c r="BS14" s="149" t="n"/>
      <c r="BT14" s="149" t="n"/>
      <c r="BU14" s="149" t="n"/>
      <c r="BV14" s="149" t="n"/>
      <c r="BW14" s="149" t="n"/>
      <c r="BX14" s="149" t="n"/>
      <c r="CI14" s="2" t="n"/>
    </row>
    <row r="15">
      <c r="C15" s="25">
        <f>IF(AA198&lt;&gt;0,AA198,NA())</f>
        <v/>
      </c>
      <c r="D15">
        <f>IF(AB198&lt;&gt;0,AB198,NA())</f>
        <v/>
      </c>
      <c r="E15" s="243">
        <f>IF(Z216&lt;&gt;0,Z216,NA())</f>
        <v/>
      </c>
      <c r="F15" s="241">
        <f>IF(AA216&lt;&gt;0,AA216,NA())</f>
        <v/>
      </c>
      <c r="G15" s="241">
        <f>IF(AB216&lt;&gt;0,AB216,NA())</f>
        <v/>
      </c>
      <c r="H15" s="241">
        <f>IF(AC216&lt;&gt;0,AC216,NA())</f>
        <v/>
      </c>
      <c r="I15" s="241">
        <f>IF(AJ216&lt;&gt;0,AJ216,NA())</f>
        <v/>
      </c>
      <c r="J15" s="241">
        <f>IF(AE216&lt;&gt;0,AE216,NA())</f>
        <v/>
      </c>
      <c r="K15" s="241">
        <f>IF(AF216&lt;&gt;0,AF216,NA())</f>
        <v/>
      </c>
      <c r="L15" s="241">
        <f>IF(AG216&lt;&gt;0,AG216,NA())</f>
        <v/>
      </c>
      <c r="M15" s="241">
        <f>IF(AH216&lt;&gt;0,AH216,NA())</f>
        <v/>
      </c>
      <c r="N15" s="241">
        <f>IF(AI216&lt;&gt;0,AI216,NA())</f>
        <v/>
      </c>
      <c r="O15" s="185">
        <f>IF(AJ216&lt;&gt;0,AJ216,NA())</f>
        <v/>
      </c>
      <c r="P15" s="179">
        <f>IF(AK216&lt;&gt;0,AK216,NA())</f>
        <v/>
      </c>
      <c r="Q15" s="117">
        <f>IF(AN216&lt;&gt;0,AN216,NA())</f>
        <v/>
      </c>
      <c r="S15" s="133" t="n"/>
      <c r="T15" s="147" t="n"/>
      <c r="U15" s="245">
        <f>E15</f>
        <v/>
      </c>
      <c r="V15" s="143">
        <f>G15*O15</f>
        <v/>
      </c>
      <c r="W15" s="147" t="n"/>
      <c r="X15" s="147" t="n"/>
      <c r="Y15" s="147" t="n"/>
      <c r="Z15" s="135" t="n"/>
      <c r="AA15" s="147" t="n"/>
      <c r="AB15" s="147" t="n"/>
      <c r="AC15" s="147" t="n"/>
      <c r="AD15" s="147" t="n"/>
      <c r="AE15" s="147" t="n"/>
      <c r="AF15" s="147" t="n"/>
      <c r="AG15" s="147" t="n"/>
      <c r="AH15" s="147" t="n"/>
      <c r="AI15" s="147" t="n"/>
      <c r="AJ15" s="147" t="n"/>
      <c r="AK15" s="147" t="n"/>
      <c r="AL15" s="147" t="n"/>
      <c r="AM15" s="147" t="n"/>
      <c r="AN15" s="147" t="n"/>
      <c r="AO15" s="149" t="n"/>
      <c r="AP15" s="149" t="n"/>
      <c r="AQ15" s="149" t="n"/>
      <c r="AR15" s="149" t="n"/>
      <c r="AS15" s="145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5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CI15" s="2" t="n"/>
    </row>
    <row r="16" ht="15.75" customHeight="1" s="23" thickBot="1">
      <c r="C16" s="65">
        <f>IF(AA227&lt;&gt;0,AA227,NA())</f>
        <v/>
      </c>
      <c r="D16" s="77">
        <f>IF(AB227&lt;&gt;0,AB227,NA())</f>
        <v/>
      </c>
      <c r="E16" s="249">
        <f>IF(Z245&lt;&gt;0,Z245,NA())</f>
        <v/>
      </c>
      <c r="F16" s="246">
        <f>IF(AA245&lt;&gt;0,AA245,NA())</f>
        <v/>
      </c>
      <c r="G16" s="246">
        <f>IF(AB245&lt;&gt;0,AB245,NA())</f>
        <v/>
      </c>
      <c r="H16" s="246">
        <f>IF(AC245&lt;&gt;0,AC245,NA())</f>
        <v/>
      </c>
      <c r="I16" s="246">
        <f>IF(AJ245&lt;&gt;0,AJ245,NA())</f>
        <v/>
      </c>
      <c r="J16" s="246">
        <f>IF(AE245&lt;&gt;0,AE245,NA())</f>
        <v/>
      </c>
      <c r="K16" s="246">
        <f>IF(AF245&lt;&gt;0,AF245,NA())</f>
        <v/>
      </c>
      <c r="L16" s="246">
        <f>IF(AG245&lt;&gt;0,AG245,NA())</f>
        <v/>
      </c>
      <c r="M16" s="246">
        <f>IF(AH245&lt;&gt;0,AH245,NA())</f>
        <v/>
      </c>
      <c r="N16" s="246">
        <f>IF(AI245&lt;&gt;0,AI245,NA())</f>
        <v/>
      </c>
      <c r="O16" s="180">
        <f>IF(AJ245&lt;&gt;0,AJ245,NA())</f>
        <v/>
      </c>
      <c r="P16" s="180">
        <f>IF(AK245&lt;&gt;0,AK245,NA())</f>
        <v/>
      </c>
      <c r="Q16" s="119">
        <f>IF(AN245&lt;&gt;0,AN245,NA())</f>
        <v/>
      </c>
      <c r="S16" s="136" t="n"/>
      <c r="T16" s="138" t="n"/>
      <c r="U16" s="248" t="n"/>
      <c r="V16" s="140" t="n"/>
      <c r="W16" s="138" t="n"/>
      <c r="X16" s="138" t="n"/>
      <c r="Y16" s="138" t="n"/>
      <c r="Z16" s="137" t="n"/>
      <c r="AA16" s="147" t="n"/>
      <c r="AB16" s="147" t="n"/>
      <c r="AC16" s="147" t="n"/>
      <c r="AD16" s="147" t="n"/>
      <c r="AE16" s="147" t="n"/>
      <c r="AF16" s="147" t="n"/>
      <c r="AG16" s="147" t="n"/>
      <c r="AH16" s="147" t="n"/>
      <c r="AI16" s="147" t="n"/>
      <c r="AJ16" s="147" t="n"/>
      <c r="AK16" s="147" t="n"/>
      <c r="AL16" s="147" t="n"/>
      <c r="AM16" s="147" t="n"/>
      <c r="AN16" s="147" t="n"/>
      <c r="AO16" s="149" t="n"/>
      <c r="AP16" s="149" t="n"/>
      <c r="AQ16" s="149" t="n"/>
      <c r="AR16" s="149" t="n"/>
      <c r="AS16" s="145" t="n"/>
      <c r="AT16" s="149" t="n"/>
      <c r="AU16" s="149" t="n"/>
      <c r="AV16" s="149" t="n"/>
      <c r="AW16" s="149" t="n"/>
      <c r="AX16" s="149" t="n"/>
      <c r="AY16" s="149" t="n"/>
      <c r="AZ16" s="149" t="n"/>
      <c r="BA16" s="149" t="n"/>
      <c r="BB16" s="149" t="n"/>
      <c r="BC16" s="149" t="n"/>
      <c r="BD16" s="149" t="n"/>
      <c r="BE16" s="149" t="n"/>
      <c r="BF16" s="149" t="n"/>
      <c r="BG16" s="149" t="n"/>
      <c r="BH16" s="149" t="n"/>
      <c r="BI16" s="149" t="n"/>
      <c r="BJ16" s="149" t="n"/>
      <c r="BK16" s="149" t="n"/>
      <c r="BL16" s="149" t="n"/>
      <c r="BM16" s="149" t="n"/>
      <c r="BN16" s="145" t="n"/>
      <c r="BO16" s="149" t="n"/>
      <c r="BP16" s="149" t="n"/>
      <c r="BQ16" s="149" t="n"/>
      <c r="BR16" s="149" t="n"/>
      <c r="BS16" s="149" t="n"/>
      <c r="BT16" s="149" t="n"/>
      <c r="BU16" s="149" t="n"/>
      <c r="BV16" s="149" t="n"/>
      <c r="BW16" s="149" t="n"/>
      <c r="BX16" s="149" t="n"/>
      <c r="CI16" s="2" t="n"/>
    </row>
    <row r="17" ht="15.75" customHeight="1" s="23" thickBot="1">
      <c r="C17" s="58" t="inlineStr">
        <is>
          <t>Temp</t>
        </is>
      </c>
      <c r="D17" s="58" t="inlineStr">
        <is>
          <t>Flow</t>
        </is>
      </c>
      <c r="E17" s="35" t="inlineStr">
        <is>
          <t>Space Time (min) @ 298K, 1.07bar</t>
        </is>
      </c>
      <c r="F17" s="58" t="inlineStr">
        <is>
          <t>X_C3H8 R</t>
        </is>
      </c>
      <c r="G17" s="58" t="inlineStr">
        <is>
          <t>X_C3H8 P</t>
        </is>
      </c>
      <c r="H17" s="58" t="inlineStr">
        <is>
          <t>X_O2</t>
        </is>
      </c>
      <c r="I17" s="58" t="inlineStr">
        <is>
          <t>S_Total Olefin</t>
        </is>
      </c>
      <c r="J17" s="58" t="inlineStr">
        <is>
          <t>S_Propylene</t>
        </is>
      </c>
      <c r="K17" s="58" t="inlineStr">
        <is>
          <t>S_C2</t>
        </is>
      </c>
      <c r="L17" s="58" t="inlineStr">
        <is>
          <t>S_CO</t>
        </is>
      </c>
      <c r="M17" s="58" t="inlineStr">
        <is>
          <t>S_CO2</t>
        </is>
      </c>
      <c r="N17" s="58" t="inlineStr">
        <is>
          <t>S_COx</t>
        </is>
      </c>
      <c r="O17" s="58" t="inlineStr">
        <is>
          <t>Rate Propylene (L-standard/hr/L)</t>
        </is>
      </c>
      <c r="P17" s="58" t="inlineStr">
        <is>
          <t>Rate Ethylene (L-standard/hr/L)</t>
        </is>
      </c>
      <c r="Q17" s="58" t="inlineStr">
        <is>
          <t>C Bal</t>
        </is>
      </c>
      <c r="S17" s="87" t="inlineStr">
        <is>
          <t xml:space="preserve">T (C) </t>
        </is>
      </c>
      <c r="T17" s="87" t="inlineStr">
        <is>
          <t>1/T (1/K)</t>
        </is>
      </c>
      <c r="U17" s="87" t="inlineStr">
        <is>
          <t>Contact Time (kg_cat - s/mol C3H8)</t>
        </is>
      </c>
      <c r="V17" s="87" t="inlineStr">
        <is>
          <t>Yield Olefins</t>
        </is>
      </c>
      <c r="W17" s="87" t="inlineStr">
        <is>
          <t>Olefin Formation Rate (with intercept)</t>
        </is>
      </c>
      <c r="X17" s="87" t="n"/>
      <c r="Y17" s="87" t="inlineStr">
        <is>
          <t>Olefin Formation Rate (without intercept)</t>
        </is>
      </c>
      <c r="Z17" s="87" t="n"/>
      <c r="AA17" s="147" t="inlineStr">
        <is>
          <t>Ea (no intercept)</t>
        </is>
      </c>
      <c r="AB17" s="147" t="n"/>
      <c r="AC17" s="147" t="n"/>
      <c r="AD17" s="147" t="n"/>
      <c r="AE17" s="147" t="n"/>
      <c r="AF17" s="147" t="n"/>
      <c r="AG17" s="147" t="n"/>
      <c r="AH17" s="147" t="n"/>
      <c r="AI17" s="147" t="n"/>
      <c r="AJ17" s="147" t="n"/>
      <c r="AK17" s="147" t="n"/>
      <c r="AL17" s="147" t="n"/>
      <c r="AM17" s="147" t="n"/>
      <c r="AN17" s="147" t="n"/>
      <c r="AO17" s="149" t="n"/>
      <c r="AP17" s="149" t="n"/>
      <c r="AQ17" s="149" t="n"/>
      <c r="AR17" s="149" t="n"/>
      <c r="AS17" s="145" t="n"/>
      <c r="AT17" s="149" t="n"/>
      <c r="AU17" s="149" t="n"/>
      <c r="AV17" s="149" t="n"/>
      <c r="AW17" s="149" t="n"/>
      <c r="AX17" s="149" t="n"/>
      <c r="AY17" s="149" t="n"/>
      <c r="AZ17" s="149" t="n"/>
      <c r="BA17" s="149" t="n"/>
      <c r="BB17" s="149" t="n"/>
      <c r="BC17" s="149" t="n"/>
      <c r="BD17" s="149" t="n"/>
      <c r="BE17" s="149" t="n"/>
      <c r="BF17" s="149" t="n"/>
      <c r="BG17" s="149" t="n"/>
      <c r="BH17" s="149" t="n"/>
      <c r="BI17" s="149" t="n"/>
      <c r="BJ17" s="149" t="n"/>
      <c r="BK17" s="149" t="n"/>
      <c r="BL17" s="149" t="n"/>
      <c r="BM17" s="149" t="n"/>
      <c r="BN17" s="145" t="n"/>
      <c r="BO17" s="149" t="n"/>
      <c r="BP17" s="149" t="n"/>
      <c r="BQ17" s="149" t="n"/>
      <c r="BR17" s="149" t="n"/>
      <c r="BS17" s="149" t="n"/>
      <c r="BT17" s="149" t="n"/>
      <c r="BU17" s="149" t="n"/>
      <c r="BV17" s="149" t="n"/>
      <c r="BW17" s="149" t="n"/>
      <c r="BX17" s="149" t="n"/>
      <c r="CI17" s="2" t="n"/>
    </row>
    <row r="18" ht="21" customHeight="1" s="23">
      <c r="C18" s="71">
        <f>IF(AV53&lt;&gt;0,AV53,NA())</f>
        <v/>
      </c>
      <c r="D18" s="18">
        <f>IF(AW53&lt;&gt;0,AW53,NA())</f>
        <v/>
      </c>
      <c r="E18" s="178">
        <f>IF(AU71&lt;&gt;0,AU71,NA())</f>
        <v/>
      </c>
      <c r="F18" s="237">
        <f>IF(AV71&lt;&gt;0,AV71,NA())</f>
        <v/>
      </c>
      <c r="G18" s="237">
        <f>IF(AW71&lt;&gt;0,AW71,NA())</f>
        <v/>
      </c>
      <c r="H18" s="237">
        <f>IF(AX71&lt;&gt;0,AX71,NA())</f>
        <v/>
      </c>
      <c r="I18" s="237">
        <f>IF(BE71&lt;&gt;0,BE71,NA())</f>
        <v/>
      </c>
      <c r="J18" s="237">
        <f>IF(AZ71&lt;&gt;0,AZ71,NA())</f>
        <v/>
      </c>
      <c r="K18" s="237">
        <f>IF(BA71&lt;&gt;0,BA71,NA())</f>
        <v/>
      </c>
      <c r="L18" s="237">
        <f>IF(BB71&lt;&gt;0,BB71,NA())</f>
        <v/>
      </c>
      <c r="M18" s="237">
        <f>IF(BC71&lt;&gt;0,BC71,NA())</f>
        <v/>
      </c>
      <c r="N18" s="237">
        <f>IF(BD71&lt;&gt;0,BD71,NA())</f>
        <v/>
      </c>
      <c r="O18" s="184">
        <f>IF(BE71&lt;&gt;0,BE71,NA())</f>
        <v/>
      </c>
      <c r="P18" s="178">
        <f>IF(BF71&lt;&gt;0,BF71,NA())</f>
        <v/>
      </c>
      <c r="Q18" s="114">
        <f>IF(BI71&lt;&gt;0,BI71,NA())</f>
        <v/>
      </c>
      <c r="S18" s="129">
        <f>C18</f>
        <v/>
      </c>
      <c r="T18" s="130">
        <f>1/(S18+273)</f>
        <v/>
      </c>
      <c r="U18" s="250">
        <f>E18</f>
        <v/>
      </c>
      <c r="V18" s="142">
        <f>G18*O18</f>
        <v/>
      </c>
      <c r="W18" s="129">
        <f t="array" ref="W18:X21">LINEST(V18:V23,U18:U23,TRUE,TRUE)</f>
        <v/>
      </c>
      <c r="X18" s="132" t="e">
        <v>#VALUE!</v>
      </c>
      <c r="Y18" s="129">
        <f t="array" ref="Y18:Z21">LINEST(V18:V23,U18:U23,FALSE,TRUE)</f>
        <v/>
      </c>
      <c r="Z18" s="132" t="e">
        <v>#VALUE!</v>
      </c>
      <c r="AA18" s="147">
        <f t="array" ref="AA18:AB21">LINEST(AC3:AC5,AA3:AA5,TRUE,TRUE)</f>
        <v/>
      </c>
      <c r="AB18" s="147" t="e">
        <v>#VALUE!</v>
      </c>
      <c r="AC18" s="141">
        <f>-AA18*8.314/1000</f>
        <v/>
      </c>
      <c r="AD18" s="141" t="inlineStr">
        <is>
          <t>kJ/mol</t>
        </is>
      </c>
      <c r="AE18" s="147" t="n"/>
      <c r="AF18" s="147" t="n"/>
      <c r="AG18" s="147" t="n"/>
      <c r="AH18" s="147" t="n"/>
      <c r="AI18" s="147" t="n"/>
      <c r="AJ18" s="147" t="n"/>
      <c r="AK18" s="147" t="n"/>
      <c r="AL18" s="147" t="n"/>
      <c r="AM18" s="147" t="n"/>
      <c r="AN18" s="147" t="n"/>
      <c r="AO18" s="149" t="n"/>
      <c r="AP18" s="144" t="n"/>
      <c r="AQ18" s="149" t="n"/>
      <c r="AR18" s="149" t="n"/>
      <c r="AS18" s="145" t="n"/>
      <c r="AT18" s="149" t="n"/>
      <c r="AU18" s="149" t="n"/>
      <c r="AV18" s="149" t="n"/>
      <c r="AW18" s="149" t="n"/>
      <c r="AX18" s="149" t="n"/>
      <c r="AY18" s="149" t="n"/>
      <c r="AZ18" s="149" t="n"/>
      <c r="BA18" s="149" t="n"/>
      <c r="BB18" s="149" t="n"/>
      <c r="BC18" s="149" t="n"/>
      <c r="BD18" s="149" t="n"/>
      <c r="BE18" s="149" t="n"/>
      <c r="BF18" s="149" t="n"/>
      <c r="BG18" s="149" t="n"/>
      <c r="BH18" s="149" t="n"/>
      <c r="BI18" s="149" t="n"/>
      <c r="BJ18" s="149" t="n"/>
      <c r="BK18" s="149" t="n"/>
      <c r="BL18" s="149" t="n"/>
      <c r="BM18" s="149" t="n"/>
      <c r="BN18" s="145" t="n"/>
      <c r="BO18" s="149" t="n"/>
      <c r="BP18" s="149" t="n"/>
      <c r="BQ18" s="149" t="n"/>
      <c r="BR18" s="149" t="n"/>
      <c r="BS18" s="149" t="n"/>
      <c r="BT18" s="149" t="n"/>
      <c r="BU18" s="149" t="n"/>
      <c r="BV18" s="149" t="n"/>
      <c r="BW18" s="149" t="n"/>
      <c r="BX18" s="149" t="n"/>
      <c r="CI18" s="2" t="n"/>
    </row>
    <row r="19" ht="15.75" customHeight="1" s="23">
      <c r="C19" s="25">
        <f>IF(AV82&lt;&gt;0,AV82,NA())</f>
        <v/>
      </c>
      <c r="D19">
        <f>IF(AW82&lt;&gt;0,AW82,NA())</f>
        <v/>
      </c>
      <c r="E19" s="179">
        <f>IF(AU100&lt;&gt;0,AU100,NA())</f>
        <v/>
      </c>
      <c r="F19" s="241">
        <f>IF(AV100&lt;&gt;0,AV100,NA())</f>
        <v/>
      </c>
      <c r="G19" s="241">
        <f>IF(AW100&lt;&gt;0,AW100,NA())</f>
        <v/>
      </c>
      <c r="H19" s="241">
        <f>IF(AX100&lt;&gt;0,AX100,NA())</f>
        <v/>
      </c>
      <c r="I19" s="241">
        <f>IF(BE100&lt;&gt;0,BE100,NA())</f>
        <v/>
      </c>
      <c r="J19" s="241">
        <f>IF(AZ100&lt;&gt;0,AZ100,NA())</f>
        <v/>
      </c>
      <c r="K19" s="241">
        <f>IF(BA100&lt;&gt;0,BA100,NA())</f>
        <v/>
      </c>
      <c r="L19" s="241">
        <f>IF(BB100&lt;&gt;0,BB100,NA())</f>
        <v/>
      </c>
      <c r="M19" s="241">
        <f>IF(BC100&lt;&gt;0,BC100,NA())</f>
        <v/>
      </c>
      <c r="N19" s="241">
        <f>IF(BD100&lt;&gt;0,BD100,NA())</f>
        <v/>
      </c>
      <c r="O19" s="185">
        <f>IF(BE100&lt;&gt;0,BE100,NA())</f>
        <v/>
      </c>
      <c r="P19" s="179">
        <f>IF(BF100&lt;&gt;0,BF100,NA())</f>
        <v/>
      </c>
      <c r="Q19" s="117">
        <f>IF(BI100&lt;&gt;0,BI100,NA())</f>
        <v/>
      </c>
      <c r="S19" s="133" t="n"/>
      <c r="T19" s="147" t="n"/>
      <c r="U19" s="245">
        <f>E19</f>
        <v/>
      </c>
      <c r="V19" s="143">
        <f>G19*O19</f>
        <v/>
      </c>
      <c r="W19" s="133" t="e">
        <v>#VALUE!</v>
      </c>
      <c r="X19" s="135" t="e">
        <v>#VALUE!</v>
      </c>
      <c r="Y19" s="133" t="e">
        <v>#VALUE!</v>
      </c>
      <c r="Z19" s="135" t="e">
        <v>#VALUE!</v>
      </c>
      <c r="AA19" s="147" t="e">
        <v>#VALUE!</v>
      </c>
      <c r="AB19" s="147" t="e">
        <v>#VALUE!</v>
      </c>
      <c r="AC19" s="147" t="n"/>
      <c r="AD19" s="147" t="n"/>
      <c r="AE19" s="147" t="n"/>
      <c r="AF19" s="147" t="n"/>
      <c r="AG19" s="147" t="n"/>
      <c r="AH19" s="147" t="n"/>
      <c r="AI19" s="147" t="n"/>
      <c r="AJ19" s="147" t="n"/>
      <c r="AK19" s="147" t="n"/>
      <c r="AL19" s="147" t="n"/>
      <c r="AM19" s="147" t="n"/>
      <c r="AN19" s="147" t="n"/>
      <c r="AO19" s="149" t="n"/>
      <c r="AP19" s="144" t="n"/>
      <c r="AQ19" s="149" t="n"/>
      <c r="AR19" s="149" t="n"/>
      <c r="AS19" s="145" t="n"/>
      <c r="AT19" s="149" t="n"/>
      <c r="AU19" s="149" t="n"/>
      <c r="AV19" s="149" t="n"/>
      <c r="AW19" s="149" t="n"/>
      <c r="AX19" s="149" t="n"/>
      <c r="AY19" s="149" t="n"/>
      <c r="AZ19" s="149" t="n"/>
      <c r="BA19" s="149" t="n"/>
      <c r="BB19" s="149" t="n"/>
      <c r="BC19" s="149" t="n"/>
      <c r="BD19" s="149" t="n"/>
      <c r="BE19" s="149" t="n"/>
      <c r="BF19" s="149" t="n"/>
      <c r="BG19" s="149" t="n"/>
      <c r="BH19" s="149" t="n"/>
      <c r="BI19" s="149" t="n"/>
      <c r="BJ19" s="149" t="n"/>
      <c r="BK19" s="149" t="n"/>
      <c r="BL19" s="149" t="n"/>
      <c r="BM19" s="149" t="n"/>
      <c r="BN19" s="145" t="n"/>
      <c r="BO19" s="149" t="n"/>
      <c r="BP19" s="149" t="n"/>
      <c r="BQ19" s="149" t="n"/>
      <c r="BR19" s="149" t="n"/>
      <c r="BS19" s="149" t="n"/>
      <c r="BT19" s="149" t="n"/>
      <c r="BU19" s="149" t="n"/>
      <c r="BV19" s="149" t="n"/>
      <c r="BW19" s="149" t="n"/>
      <c r="BX19" s="149" t="n"/>
      <c r="CI19" s="2" t="n"/>
    </row>
    <row r="20">
      <c r="C20" s="25">
        <f>IF(AV111&lt;&gt;0,AV111,NA())</f>
        <v/>
      </c>
      <c r="D20">
        <f>IF(AW111&lt;&gt;0,AW111,NA())</f>
        <v/>
      </c>
      <c r="E20" s="179">
        <f>IF(AU129&lt;&gt;0,AU129,NA())</f>
        <v/>
      </c>
      <c r="F20" s="241">
        <f>IF(AV129&lt;&gt;0,AV129,NA())</f>
        <v/>
      </c>
      <c r="G20" s="241">
        <f>IF(AW129&lt;&gt;0,AW129,NA())</f>
        <v/>
      </c>
      <c r="H20" s="241">
        <f>IF(AX129&lt;&gt;0,AX129,NA())</f>
        <v/>
      </c>
      <c r="I20" s="241">
        <f>IF(BE129&lt;&gt;0,BE129,NA())</f>
        <v/>
      </c>
      <c r="J20" s="241">
        <f>IF(AZ129&lt;&gt;0,AZ129,NA())</f>
        <v/>
      </c>
      <c r="K20" s="241">
        <f>IF(BA129&lt;&gt;0,BA129,NA())</f>
        <v/>
      </c>
      <c r="L20" s="241">
        <f>IF(BB129&lt;&gt;0,BB129,NA())</f>
        <v/>
      </c>
      <c r="M20" s="241">
        <f>IF(BC129&lt;&gt;0,BC129,NA())</f>
        <v/>
      </c>
      <c r="N20" s="241">
        <f>IF(BD129&lt;&gt;0,BD129,NA())</f>
        <v/>
      </c>
      <c r="O20" s="185">
        <f>IF(BE129&lt;&gt;0,BE129,NA())</f>
        <v/>
      </c>
      <c r="P20" s="179">
        <f>IF(BF129&lt;&gt;0,BF129,NA())</f>
        <v/>
      </c>
      <c r="Q20" s="117">
        <f>IF(BI129&lt;&gt;0,BI129,NA())</f>
        <v/>
      </c>
      <c r="S20" s="133" t="n"/>
      <c r="T20" s="147" t="n"/>
      <c r="U20" s="245">
        <f>E20</f>
        <v/>
      </c>
      <c r="V20" s="143">
        <f>G20*O20</f>
        <v/>
      </c>
      <c r="W20" s="133" t="e">
        <v>#VALUE!</v>
      </c>
      <c r="X20" s="135" t="e">
        <v>#VALUE!</v>
      </c>
      <c r="Y20" s="133" t="e">
        <v>#VALUE!</v>
      </c>
      <c r="Z20" s="135" t="e">
        <v>#VALUE!</v>
      </c>
      <c r="AA20" s="147" t="e">
        <v>#VALUE!</v>
      </c>
      <c r="AB20" s="147" t="e">
        <v>#VALUE!</v>
      </c>
      <c r="AC20" s="147" t="n"/>
      <c r="AD20" s="147" t="n"/>
      <c r="AE20" s="147" t="n"/>
      <c r="AF20" s="147" t="n"/>
      <c r="AG20" s="147" t="n"/>
      <c r="AH20" s="147" t="n"/>
      <c r="AI20" s="147" t="n"/>
      <c r="AJ20" s="147" t="n"/>
      <c r="AK20" s="147" t="n"/>
      <c r="AL20" s="147" t="n"/>
      <c r="AM20" s="147" t="n"/>
      <c r="AN20" s="147" t="n"/>
      <c r="AO20" s="149" t="n"/>
      <c r="AP20" s="149" t="n"/>
      <c r="AQ20" s="149" t="n"/>
      <c r="AR20" s="149" t="n"/>
      <c r="AS20" s="145" t="n"/>
      <c r="AT20" s="149" t="n"/>
      <c r="AU20" s="149" t="n"/>
      <c r="AV20" s="149" t="n"/>
      <c r="AW20" s="149" t="n"/>
      <c r="AX20" s="149" t="n"/>
      <c r="AY20" s="149" t="n"/>
      <c r="AZ20" s="149" t="n"/>
      <c r="BA20" s="149" t="n"/>
      <c r="BB20" s="149" t="n"/>
      <c r="BC20" s="149" t="n"/>
      <c r="BD20" s="149" t="n"/>
      <c r="BE20" s="149" t="n"/>
      <c r="BF20" s="149" t="n"/>
      <c r="BG20" s="149" t="n"/>
      <c r="BH20" s="149" t="n"/>
      <c r="BI20" s="149" t="n"/>
      <c r="BJ20" s="149" t="n"/>
      <c r="BK20" s="149" t="n"/>
      <c r="BL20" s="149" t="n"/>
      <c r="BM20" s="149" t="n"/>
      <c r="BN20" s="145" t="n"/>
      <c r="BO20" s="149" t="n"/>
      <c r="BP20" s="149" t="n"/>
      <c r="BQ20" s="149" t="n"/>
      <c r="BR20" s="149" t="n"/>
      <c r="BS20" s="149" t="n"/>
      <c r="BT20" s="149" t="n"/>
      <c r="BU20" s="149" t="n"/>
      <c r="BV20" s="149" t="n"/>
      <c r="BW20" s="149" t="n"/>
      <c r="BX20" s="149" t="n"/>
      <c r="CI20" s="2" t="n"/>
    </row>
    <row r="21" ht="15.75" customHeight="1" s="23" thickBot="1">
      <c r="C21" s="25">
        <f>IF(AV140&lt;&gt;0,AV140,NA())</f>
        <v/>
      </c>
      <c r="D21">
        <f>IF(AW140&lt;&gt;0,AW140,NA())</f>
        <v/>
      </c>
      <c r="E21" s="179">
        <f>IF(AU158&lt;&gt;0,AU158,NA())</f>
        <v/>
      </c>
      <c r="F21" s="241">
        <f>IF(AV158&lt;&gt;0,AV158,NA())</f>
        <v/>
      </c>
      <c r="G21" s="241">
        <f>IF(AW158&lt;&gt;0,AW158,NA())</f>
        <v/>
      </c>
      <c r="H21" s="241">
        <f>IF(AX158&lt;&gt;0,AX158,NA())</f>
        <v/>
      </c>
      <c r="I21" s="241">
        <f>IF(BE158&lt;&gt;0,BE158,NA())</f>
        <v/>
      </c>
      <c r="J21" s="241">
        <f>IF(AZ158&lt;&gt;0,AZ158,NA())</f>
        <v/>
      </c>
      <c r="K21" s="241">
        <f>IF(BA158&lt;&gt;0,BA158,NA())</f>
        <v/>
      </c>
      <c r="L21" s="241">
        <f>IF(BB158&lt;&gt;0,BB158,NA())</f>
        <v/>
      </c>
      <c r="M21" s="241">
        <f>IF(BC158&lt;&gt;0,BC158,NA())</f>
        <v/>
      </c>
      <c r="N21" s="241">
        <f>IF(BD158&lt;&gt;0,BD158,NA())</f>
        <v/>
      </c>
      <c r="O21" s="185">
        <f>IF(BE158&lt;&gt;0,BE158,NA())</f>
        <v/>
      </c>
      <c r="P21" s="179">
        <f>IF(BF158&lt;&gt;0,BF158,NA())</f>
        <v/>
      </c>
      <c r="Q21" s="117">
        <f>IF(BI158&lt;&gt;0,BI158,NA())</f>
        <v/>
      </c>
      <c r="S21" s="133" t="n"/>
      <c r="T21" s="147" t="n"/>
      <c r="U21" s="245">
        <f>E21</f>
        <v/>
      </c>
      <c r="V21" s="143">
        <f>G21*O21</f>
        <v/>
      </c>
      <c r="W21" s="136" t="e">
        <v>#VALUE!</v>
      </c>
      <c r="X21" s="137" t="e">
        <v>#VALUE!</v>
      </c>
      <c r="Y21" s="136" t="e">
        <v>#VALUE!</v>
      </c>
      <c r="Z21" s="137" t="e">
        <v>#VALUE!</v>
      </c>
      <c r="AA21" s="147" t="e">
        <v>#VALUE!</v>
      </c>
      <c r="AB21" s="147" t="e">
        <v>#VALUE!</v>
      </c>
      <c r="AC21" s="147" t="n"/>
      <c r="AD21" s="147" t="n"/>
      <c r="AE21" s="147" t="n"/>
      <c r="AF21" s="147" t="n"/>
      <c r="AG21" s="147" t="n"/>
      <c r="AH21" s="147" t="n"/>
      <c r="AI21" s="147" t="n"/>
      <c r="AJ21" s="147" t="n"/>
      <c r="AK21" s="147" t="n"/>
      <c r="AL21" s="147" t="n"/>
      <c r="AM21" s="147" t="n"/>
      <c r="AN21" s="147" t="n"/>
      <c r="AO21" s="149" t="n"/>
      <c r="AP21" s="149" t="n"/>
      <c r="AQ21" s="149" t="n"/>
      <c r="AR21" s="149" t="n"/>
      <c r="AS21" s="145" t="n"/>
      <c r="AT21" s="149" t="n"/>
      <c r="AU21" s="149" t="n"/>
      <c r="AV21" s="149" t="n"/>
      <c r="AW21" s="149" t="n"/>
      <c r="AX21" s="149" t="n"/>
      <c r="AY21" s="149" t="n"/>
      <c r="AZ21" s="149" t="n"/>
      <c r="BA21" s="149" t="n"/>
      <c r="BB21" s="149" t="n"/>
      <c r="BC21" s="149" t="n"/>
      <c r="BD21" s="149" t="n"/>
      <c r="BE21" s="149" t="n"/>
      <c r="BF21" s="149" t="n"/>
      <c r="BG21" s="149" t="n"/>
      <c r="BH21" s="149" t="n"/>
      <c r="BI21" s="149" t="n"/>
      <c r="BJ21" s="149" t="n"/>
      <c r="BK21" s="149" t="n"/>
      <c r="BL21" s="149" t="n"/>
      <c r="BM21" s="149" t="n"/>
      <c r="BN21" s="145" t="n"/>
      <c r="BO21" s="149" t="n"/>
      <c r="BP21" s="149" t="n"/>
      <c r="BQ21" s="149" t="n"/>
      <c r="BR21" s="149" t="n"/>
      <c r="BS21" s="149" t="n"/>
      <c r="BT21" s="149" t="n"/>
      <c r="BU21" s="149" t="n"/>
      <c r="BV21" s="149" t="n"/>
      <c r="BW21" s="149" t="n"/>
      <c r="BX21" s="149" t="n"/>
      <c r="CI21" s="2" t="n"/>
    </row>
    <row r="22">
      <c r="C22" s="25">
        <f>IF(AV169&lt;&gt;0,AV169,NA())</f>
        <v/>
      </c>
      <c r="D22">
        <f>IF(AW169&lt;&gt;0,AW169,NA())</f>
        <v/>
      </c>
      <c r="E22" s="179">
        <f>IF(AU187&lt;&gt;0,AU187,NA())</f>
        <v/>
      </c>
      <c r="F22" s="241">
        <f>IF(AV187&lt;&gt;0,AV187,NA())</f>
        <v/>
      </c>
      <c r="G22" s="241">
        <f>IF(AW187&lt;&gt;0,AW187,NA())</f>
        <v/>
      </c>
      <c r="H22" s="241">
        <f>IF(AX187&lt;&gt;0,AX187,NA())</f>
        <v/>
      </c>
      <c r="I22" s="241">
        <f>IF(BE187&lt;&gt;0,BE187,NA())</f>
        <v/>
      </c>
      <c r="J22" s="241">
        <f>IF(AZ187&lt;&gt;0,AZ187,NA())</f>
        <v/>
      </c>
      <c r="K22" s="241">
        <f>IF(BA187&lt;&gt;0,BA187,NA())</f>
        <v/>
      </c>
      <c r="L22" s="241">
        <f>IF(BB187&lt;&gt;0,BB187,NA())</f>
        <v/>
      </c>
      <c r="M22" s="241">
        <f>IF(BC187&lt;&gt;0,BC187,NA())</f>
        <v/>
      </c>
      <c r="N22" s="241">
        <f>IF(BD187&lt;&gt;0,BD187,NA())</f>
        <v/>
      </c>
      <c r="O22" s="185">
        <f>IF(BE187&lt;&gt;0,BE187,NA())</f>
        <v/>
      </c>
      <c r="P22" s="179">
        <f>IF(BF187&lt;&gt;0,BF187,NA())</f>
        <v/>
      </c>
      <c r="Q22" s="117">
        <f>IF(BI187&lt;&gt;0,BI187,NA())</f>
        <v/>
      </c>
      <c r="S22" s="133" t="n"/>
      <c r="T22" s="147" t="n"/>
      <c r="U22" s="245">
        <f>E22</f>
        <v/>
      </c>
      <c r="V22" s="143">
        <f>G22*O22</f>
        <v/>
      </c>
      <c r="W22" s="147" t="n"/>
      <c r="X22" s="147" t="n"/>
      <c r="Y22" s="147" t="n"/>
      <c r="Z22" s="135" t="n"/>
      <c r="AA22" s="147" t="n"/>
      <c r="AB22" s="147" t="n"/>
      <c r="AC22" s="147" t="n"/>
      <c r="AD22" s="147" t="n"/>
      <c r="AE22" s="147" t="n"/>
      <c r="AF22" s="147" t="n"/>
      <c r="AG22" s="147" t="n"/>
      <c r="AH22" s="147" t="n"/>
      <c r="AI22" s="147" t="n"/>
      <c r="AJ22" s="147" t="n"/>
      <c r="AK22" s="147" t="n"/>
      <c r="AL22" s="147" t="n"/>
      <c r="AM22" s="147" t="n"/>
      <c r="AN22" s="147" t="n"/>
      <c r="AO22" s="149" t="n"/>
      <c r="AP22" s="149" t="n"/>
      <c r="AQ22" s="149" t="n"/>
      <c r="AR22" s="149" t="n"/>
      <c r="AS22" s="145" t="n"/>
      <c r="AT22" s="149" t="n"/>
      <c r="AU22" s="149" t="n"/>
      <c r="AV22" s="149" t="n"/>
      <c r="AW22" s="149" t="n"/>
      <c r="AX22" s="149" t="n"/>
      <c r="AY22" s="149" t="n"/>
      <c r="AZ22" s="149" t="n"/>
      <c r="BA22" s="149" t="n"/>
      <c r="BB22" s="149" t="n"/>
      <c r="BC22" s="149" t="n"/>
      <c r="BD22" s="149" t="n"/>
      <c r="BE22" s="149" t="n"/>
      <c r="BF22" s="149" t="n"/>
      <c r="BG22" s="149" t="n"/>
      <c r="BH22" s="149" t="n"/>
      <c r="BI22" s="149" t="n"/>
      <c r="BJ22" s="149" t="n"/>
      <c r="BK22" s="149" t="n"/>
      <c r="BL22" s="149" t="n"/>
      <c r="BM22" s="149" t="n"/>
      <c r="BN22" s="145" t="n"/>
      <c r="BO22" s="149" t="n"/>
      <c r="BP22" s="149" t="n"/>
      <c r="BQ22" s="149" t="n"/>
      <c r="BR22" s="149" t="n"/>
      <c r="BS22" s="149" t="n"/>
      <c r="BT22" s="149" t="n"/>
      <c r="BU22" s="149" t="n"/>
      <c r="BV22" s="149" t="n"/>
      <c r="BW22" s="149" t="n"/>
      <c r="BX22" s="149" t="n"/>
      <c r="CI22" s="2" t="n"/>
    </row>
    <row r="23">
      <c r="C23" s="25">
        <f>IF(AV198&lt;&gt;0,AV198,NA())</f>
        <v/>
      </c>
      <c r="D23">
        <f>IF(AW198&lt;&gt;0,AW198,NA())</f>
        <v/>
      </c>
      <c r="E23" s="179">
        <f>IF(AU216&lt;&gt;0,AU216,NA())</f>
        <v/>
      </c>
      <c r="F23" s="241">
        <f>IF(AV216&lt;&gt;0,AV216,NA())</f>
        <v/>
      </c>
      <c r="G23" s="241">
        <f>IF(AW216&lt;&gt;0,AW216,NA())</f>
        <v/>
      </c>
      <c r="H23" s="241">
        <f>IF(AX216&lt;&gt;0,AX216,NA())</f>
        <v/>
      </c>
      <c r="I23" s="241">
        <f>IF(BE216&lt;&gt;0,BE216,NA())</f>
        <v/>
      </c>
      <c r="J23" s="241">
        <f>IF(AZ216&lt;&gt;0,AZ216,NA())</f>
        <v/>
      </c>
      <c r="K23" s="241">
        <f>IF(BA216&lt;&gt;0,BA216,NA())</f>
        <v/>
      </c>
      <c r="L23" s="241">
        <f>IF(BB216&lt;&gt;0,BB216,NA())</f>
        <v/>
      </c>
      <c r="M23" s="241">
        <f>IF(BC216&lt;&gt;0,BC216,NA())</f>
        <v/>
      </c>
      <c r="N23" s="241">
        <f>IF(BD216&lt;&gt;0,BD216,NA())</f>
        <v/>
      </c>
      <c r="O23" s="185">
        <f>IF(BE216&lt;&gt;0,BE216,NA())</f>
        <v/>
      </c>
      <c r="P23" s="179">
        <f>IF(BF216&lt;&gt;0,BF216,NA())</f>
        <v/>
      </c>
      <c r="Q23" s="117">
        <f>IF(BI216&lt;&gt;0,BI216,NA())</f>
        <v/>
      </c>
      <c r="S23" s="133" t="n"/>
      <c r="T23" s="147" t="n"/>
      <c r="U23" s="245">
        <f>E23</f>
        <v/>
      </c>
      <c r="V23" s="143">
        <f>G23*O23</f>
        <v/>
      </c>
      <c r="W23" s="147" t="n"/>
      <c r="X23" s="147" t="n"/>
      <c r="Y23" s="147" t="n"/>
      <c r="Z23" s="135" t="n"/>
      <c r="AA23" s="147" t="n"/>
      <c r="AB23" s="147" t="n"/>
      <c r="AC23" s="147" t="n"/>
      <c r="AD23" s="147" t="n"/>
      <c r="AE23" s="147" t="n"/>
      <c r="AF23" s="147" t="n"/>
      <c r="AG23" s="147" t="n"/>
      <c r="AH23" s="147" t="n"/>
      <c r="AI23" s="147" t="n"/>
      <c r="AJ23" s="147" t="n"/>
      <c r="AK23" s="147" t="n"/>
      <c r="AL23" s="147" t="n"/>
      <c r="AM23" s="147" t="n"/>
      <c r="AN23" s="147" t="n"/>
      <c r="AO23" s="149" t="n"/>
      <c r="AP23" s="149" t="n"/>
      <c r="AQ23" s="149" t="n"/>
      <c r="AR23" s="149" t="n"/>
      <c r="AS23" s="145" t="n"/>
      <c r="AT23" s="149" t="n"/>
      <c r="AU23" s="149" t="n"/>
      <c r="AV23" s="149" t="n"/>
      <c r="AW23" s="149" t="n"/>
      <c r="AX23" s="149" t="n"/>
      <c r="AY23" s="149" t="n"/>
      <c r="AZ23" s="149" t="n"/>
      <c r="BA23" s="149" t="n"/>
      <c r="BB23" s="149" t="n"/>
      <c r="BC23" s="149" t="n"/>
      <c r="BD23" s="149" t="n"/>
      <c r="BE23" s="149" t="n"/>
      <c r="BF23" s="149" t="n"/>
      <c r="BG23" s="149" t="n"/>
      <c r="BH23" s="149" t="n"/>
      <c r="BI23" s="149" t="n"/>
      <c r="BJ23" s="149" t="n"/>
      <c r="BK23" s="149" t="n"/>
      <c r="BL23" s="149" t="n"/>
      <c r="BM23" s="149" t="n"/>
      <c r="BN23" s="145" t="n"/>
      <c r="BO23" s="149" t="n"/>
      <c r="BP23" s="149" t="n"/>
      <c r="BQ23" s="149" t="n"/>
      <c r="BR23" s="149" t="n"/>
      <c r="BS23" s="149" t="n"/>
      <c r="BT23" s="149" t="n"/>
      <c r="BU23" s="149" t="n"/>
      <c r="BV23" s="149" t="n"/>
      <c r="BW23" s="149" t="n"/>
      <c r="BX23" s="149" t="n"/>
      <c r="CI23" s="2" t="n"/>
    </row>
    <row r="24" ht="15.75" customHeight="1" s="23" thickBot="1">
      <c r="C24" s="65">
        <f>IF(AV227&lt;&gt;0,AV227,NA())</f>
        <v/>
      </c>
      <c r="D24" s="77">
        <f>IF(AW227&lt;&gt;0,AW227,NA())</f>
        <v/>
      </c>
      <c r="E24" s="180">
        <f>IF(AU245&lt;&gt;0,AU245,NA())</f>
        <v/>
      </c>
      <c r="F24" s="246">
        <f>IF(AV245&lt;&gt;0,AV245,NA())</f>
        <v/>
      </c>
      <c r="G24" s="246">
        <f>IF(AW245&lt;&gt;0,AW245,NA())</f>
        <v/>
      </c>
      <c r="H24" s="246">
        <f>IF(AX245&lt;&gt;0,AX245,NA())</f>
        <v/>
      </c>
      <c r="I24" s="246">
        <f>IF(BE245&lt;&gt;0,BE245,NA())</f>
        <v/>
      </c>
      <c r="J24" s="246">
        <f>IF(AZ245&lt;&gt;0,AZ245,NA())</f>
        <v/>
      </c>
      <c r="K24" s="246">
        <f>IF(BA245&lt;&gt;0,BA245,NA())</f>
        <v/>
      </c>
      <c r="L24" s="246">
        <f>IF(BB245&lt;&gt;0,BB245,NA())</f>
        <v/>
      </c>
      <c r="M24" s="246">
        <f>IF(BC245&lt;&gt;0,BC245,NA())</f>
        <v/>
      </c>
      <c r="N24" s="246">
        <f>IF(BD245&lt;&gt;0,BD245,NA())</f>
        <v/>
      </c>
      <c r="O24" s="180">
        <f>IF(BE245&lt;&gt;0,BE245,NA())</f>
        <v/>
      </c>
      <c r="P24" s="180">
        <f>IF(BF245&lt;&gt;0,BF245,NA())</f>
        <v/>
      </c>
      <c r="Q24" s="119">
        <f>IF(BI245&lt;&gt;0,BI245,NA())</f>
        <v/>
      </c>
      <c r="S24" s="136" t="n"/>
      <c r="T24" s="138" t="n"/>
      <c r="U24" s="248" t="n"/>
      <c r="V24" s="140" t="n"/>
      <c r="W24" s="138" t="n"/>
      <c r="X24" s="138" t="n"/>
      <c r="Y24" s="138" t="n"/>
      <c r="Z24" s="137" t="n"/>
      <c r="AA24" s="147" t="n"/>
      <c r="AB24" s="147" t="n"/>
      <c r="AC24" s="147" t="n"/>
      <c r="AD24" s="147" t="n"/>
      <c r="AE24" s="147" t="n"/>
      <c r="AF24" s="147" t="n"/>
      <c r="AG24" s="147" t="n"/>
      <c r="AH24" s="147" t="n"/>
      <c r="AI24" s="147" t="n"/>
      <c r="AJ24" s="147" t="n"/>
      <c r="AK24" s="147" t="n"/>
      <c r="AL24" s="147" t="n"/>
      <c r="AM24" s="147" t="n"/>
      <c r="AN24" s="147" t="n"/>
      <c r="AO24" s="149" t="n"/>
      <c r="AP24" s="149" t="n"/>
      <c r="AQ24" s="149" t="n"/>
      <c r="AR24" s="149" t="n"/>
      <c r="AS24" s="145" t="n"/>
      <c r="AT24" s="149" t="n"/>
      <c r="AU24" s="149" t="n"/>
      <c r="AV24" s="149" t="n"/>
      <c r="AW24" s="149" t="n"/>
      <c r="AX24" s="149" t="n"/>
      <c r="AY24" s="149" t="n"/>
      <c r="AZ24" s="149" t="n"/>
      <c r="BA24" s="149" t="n"/>
      <c r="BB24" s="149" t="n"/>
      <c r="BC24" s="149" t="n"/>
      <c r="BD24" s="149" t="n"/>
      <c r="BE24" s="149" t="n"/>
      <c r="BF24" s="149" t="n"/>
      <c r="BG24" s="149" t="n"/>
      <c r="BH24" s="149" t="n"/>
      <c r="BI24" s="149" t="n"/>
      <c r="BJ24" s="149" t="n"/>
      <c r="BK24" s="149" t="n"/>
      <c r="BL24" s="149" t="n"/>
      <c r="BM24" s="149" t="n"/>
      <c r="BN24" s="145" t="n"/>
      <c r="BO24" s="149" t="n"/>
      <c r="BP24" s="149" t="n"/>
      <c r="BQ24" s="149" t="n"/>
      <c r="BR24" s="149" t="n"/>
      <c r="BS24" s="149" t="n"/>
      <c r="BT24" s="149" t="n"/>
      <c r="BU24" s="149" t="n"/>
      <c r="BV24" s="149" t="n"/>
      <c r="BW24" s="149" t="n"/>
      <c r="BX24" s="149" t="n"/>
      <c r="CI24" s="2" t="n"/>
    </row>
    <row r="25" ht="15.75" customHeight="1" s="23" thickBot="1">
      <c r="C25" s="58" t="inlineStr">
        <is>
          <t>Temp</t>
        </is>
      </c>
      <c r="D25" s="58" t="inlineStr">
        <is>
          <t>Flow</t>
        </is>
      </c>
      <c r="E25" s="10" t="inlineStr">
        <is>
          <t>Space Time (min) @ 298K, 1.07bar</t>
        </is>
      </c>
      <c r="F25" s="58" t="inlineStr">
        <is>
          <t>X_C3H8 R</t>
        </is>
      </c>
      <c r="G25" s="58" t="inlineStr">
        <is>
          <t>X_C3H8 P</t>
        </is>
      </c>
      <c r="H25" s="58" t="inlineStr">
        <is>
          <t>X_O2</t>
        </is>
      </c>
      <c r="I25" s="58" t="inlineStr">
        <is>
          <t>S_Total Olefin</t>
        </is>
      </c>
      <c r="J25" s="58" t="inlineStr">
        <is>
          <t>S_Propylene</t>
        </is>
      </c>
      <c r="K25" s="58" t="inlineStr">
        <is>
          <t>S_C2</t>
        </is>
      </c>
      <c r="L25" s="58" t="inlineStr">
        <is>
          <t>S_CO</t>
        </is>
      </c>
      <c r="M25" s="58" t="inlineStr">
        <is>
          <t>S_CO2</t>
        </is>
      </c>
      <c r="N25" s="58" t="inlineStr">
        <is>
          <t>S_COx</t>
        </is>
      </c>
      <c r="O25" s="186" t="inlineStr">
        <is>
          <t>Rate Propylene (L-standard/hr/L)</t>
        </is>
      </c>
      <c r="P25" s="186" t="inlineStr">
        <is>
          <t>Rate Ethylene (L-standard/hr/L)</t>
        </is>
      </c>
      <c r="Q25" s="58" t="inlineStr">
        <is>
          <t>C Bal</t>
        </is>
      </c>
      <c r="S25" s="87" t="inlineStr">
        <is>
          <t xml:space="preserve">T (C) </t>
        </is>
      </c>
      <c r="T25" s="87" t="inlineStr">
        <is>
          <t>1/T (1/K)</t>
        </is>
      </c>
      <c r="U25" s="87" t="inlineStr">
        <is>
          <t>Contact Time (kg_cat - s/mol C3H8)</t>
        </is>
      </c>
      <c r="V25" s="87" t="inlineStr">
        <is>
          <t>Yield Olefins</t>
        </is>
      </c>
      <c r="W25" s="87" t="inlineStr">
        <is>
          <t>Olefin Formation Rate (with intercept)</t>
        </is>
      </c>
      <c r="X25" s="87" t="n"/>
      <c r="Y25" s="87" t="inlineStr">
        <is>
          <t>Olefin Formation Rate (without intercept)</t>
        </is>
      </c>
      <c r="Z25" s="87" t="n"/>
      <c r="AA25" s="147" t="n"/>
      <c r="AB25" s="147" t="n"/>
      <c r="AC25" s="147" t="n"/>
      <c r="AD25" s="147" t="n"/>
      <c r="AE25" s="147" t="n"/>
      <c r="AF25" s="147" t="n"/>
      <c r="AG25" s="147" t="n"/>
      <c r="AH25" s="147" t="n"/>
      <c r="AI25" s="147" t="n"/>
      <c r="AJ25" s="147" t="n"/>
      <c r="AK25" s="147" t="n"/>
      <c r="AL25" s="147" t="n"/>
      <c r="AM25" s="147" t="n"/>
      <c r="AN25" s="147" t="n"/>
      <c r="AO25" s="149" t="n"/>
      <c r="AP25" s="149" t="n"/>
      <c r="AQ25" s="149" t="n"/>
      <c r="AR25" s="149" t="n"/>
      <c r="AS25" s="145" t="n"/>
      <c r="AT25" s="149" t="n"/>
      <c r="AU25" s="149" t="n"/>
      <c r="AV25" s="149" t="n"/>
      <c r="AW25" s="149" t="n"/>
      <c r="AX25" s="149" t="n"/>
      <c r="AY25" s="149" t="n"/>
      <c r="AZ25" s="149" t="n"/>
      <c r="BA25" s="149" t="n"/>
      <c r="BB25" s="149" t="n"/>
      <c r="BC25" s="149" t="n"/>
      <c r="BD25" s="149" t="n"/>
      <c r="BE25" s="149" t="n"/>
      <c r="BF25" s="149" t="n"/>
      <c r="BG25" s="149" t="n"/>
      <c r="BH25" s="149" t="n"/>
      <c r="BI25" s="149" t="n"/>
      <c r="BJ25" s="149" t="n"/>
      <c r="BK25" s="149" t="n"/>
      <c r="BL25" s="149" t="n"/>
      <c r="BM25" s="149" t="n"/>
      <c r="BN25" s="145" t="n"/>
      <c r="BO25" s="149" t="n"/>
      <c r="BP25" s="149" t="n"/>
      <c r="BQ25" s="149" t="n"/>
      <c r="BR25" s="149" t="n"/>
      <c r="BS25" s="149" t="n"/>
      <c r="BT25" s="149" t="n"/>
      <c r="BU25" s="149" t="n"/>
      <c r="BV25" s="149" t="n"/>
      <c r="BW25" s="149" t="n"/>
      <c r="BX25" s="149" t="n"/>
      <c r="CI25" s="2" t="n"/>
    </row>
    <row r="26">
      <c r="C26" s="71">
        <f>IF(BQ53&lt;&gt;0,BQ53,NA())</f>
        <v/>
      </c>
      <c r="D26" s="18">
        <f>IF(BR53&lt;&gt;0,BR53,NA())</f>
        <v/>
      </c>
      <c r="E26" s="178">
        <f>IF(BP71&lt;&gt;0,BP71,NA())</f>
        <v/>
      </c>
      <c r="F26" s="237">
        <f>IF(BQ71&lt;&gt;0,BQ71,NA())</f>
        <v/>
      </c>
      <c r="G26" s="237">
        <f>IF(BR71&lt;&gt;0,BR71,NA())</f>
        <v/>
      </c>
      <c r="H26" s="237">
        <f>IF(BS71&lt;&gt;0,BS71,NA())</f>
        <v/>
      </c>
      <c r="I26" s="237">
        <f>IF(BZ71&lt;&gt;0,BZ71,NA())</f>
        <v/>
      </c>
      <c r="J26" s="237">
        <f>IF(BU71&lt;&gt;0,BU71,NA())</f>
        <v/>
      </c>
      <c r="K26" s="237">
        <f>IF(BV71&lt;&gt;0,BV71,NA())</f>
        <v/>
      </c>
      <c r="L26" s="237">
        <f>IF(BW71&lt;&gt;0,BW71,NA())</f>
        <v/>
      </c>
      <c r="M26" s="237">
        <f>IF(BX71&lt;&gt;0,BX71,NA())</f>
        <v/>
      </c>
      <c r="N26" s="237">
        <f>IF(BY71&lt;&gt;0,BY71,NA())</f>
        <v/>
      </c>
      <c r="O26" s="184">
        <f>IF(BZ71&lt;&gt;0,BZ71,NA())</f>
        <v/>
      </c>
      <c r="P26" s="178">
        <f>IF(CA71&lt;&gt;0,CA71,NA())</f>
        <v/>
      </c>
      <c r="Q26" s="114">
        <f>IF(CD71&lt;&gt;0,CD71,NA())</f>
        <v/>
      </c>
      <c r="S26" s="129">
        <f>C26</f>
        <v/>
      </c>
      <c r="T26" s="130">
        <f>1/(S26+273)</f>
        <v/>
      </c>
      <c r="U26" s="250">
        <f>E26</f>
        <v/>
      </c>
      <c r="V26" s="142">
        <f>G26*O26</f>
        <v/>
      </c>
      <c r="W26" s="129">
        <f t="array" ref="W26:X29">LINEST(V26:V31,U26:U31,TRUE,TRUE)</f>
        <v/>
      </c>
      <c r="X26" s="132" t="e">
        <v>#VALUE!</v>
      </c>
      <c r="Y26" s="129">
        <f t="array" ref="Y26:Z29">LINEST(V26:V31,U26:U31,FALSE,TRUE)</f>
        <v/>
      </c>
      <c r="Z26" s="132" t="e">
        <v>#VALUE!</v>
      </c>
      <c r="AA26" s="57" t="inlineStr">
        <is>
          <t>Units of Rate</t>
        </is>
      </c>
      <c r="AB26" s="57" t="inlineStr">
        <is>
          <t>mol propylene produced / kg-cat / s</t>
        </is>
      </c>
      <c r="AC26" s="147" t="n"/>
      <c r="AD26" s="147" t="n"/>
      <c r="AE26" s="147" t="n"/>
      <c r="AF26" s="147" t="n"/>
      <c r="AG26" s="147" t="n"/>
      <c r="AH26" s="147" t="n"/>
      <c r="AI26" s="147" t="n"/>
      <c r="AJ26" s="147" t="n"/>
      <c r="AK26" s="147" t="n"/>
      <c r="AL26" s="147" t="n"/>
      <c r="AM26" s="147" t="n"/>
      <c r="AN26" s="147" t="n"/>
      <c r="AO26" s="149" t="n"/>
      <c r="AP26" s="149" t="n"/>
      <c r="AQ26" s="149" t="n"/>
      <c r="AR26" s="149" t="n"/>
      <c r="AS26" s="145" t="n"/>
      <c r="AT26" s="149" t="n"/>
      <c r="AU26" s="149" t="n"/>
      <c r="AV26" s="149" t="n"/>
      <c r="AW26" s="149" t="n"/>
      <c r="AX26" s="149" t="n"/>
      <c r="AY26" s="149" t="n"/>
      <c r="AZ26" s="149" t="n"/>
      <c r="BA26" s="149" t="n"/>
      <c r="BB26" s="149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5" t="n"/>
      <c r="BO26" s="149" t="n"/>
      <c r="BP26" s="149" t="n"/>
      <c r="BQ26" s="149" t="n"/>
      <c r="BR26" s="149" t="n"/>
      <c r="BS26" s="149" t="n"/>
      <c r="BT26" s="149" t="n"/>
      <c r="BU26" s="149" t="n"/>
      <c r="BV26" s="149" t="n"/>
      <c r="BW26" s="149" t="n"/>
      <c r="BX26" s="149" t="n"/>
      <c r="CI26" s="2" t="n"/>
    </row>
    <row r="27">
      <c r="C27" s="25">
        <f>IF(BQ82&lt;&gt;0,BQ82,NA())</f>
        <v/>
      </c>
      <c r="D27">
        <f>IF(BR82&lt;&gt;0,BR82,NA())</f>
        <v/>
      </c>
      <c r="E27" s="179">
        <f>IF(BP100&lt;&gt;0,BP100,NA())</f>
        <v/>
      </c>
      <c r="F27" s="241">
        <f>IF(BQ100&lt;&gt;0,BQ100,NA())</f>
        <v/>
      </c>
      <c r="G27" s="241">
        <f>IF(BR100&lt;&gt;0,BR100,NA())</f>
        <v/>
      </c>
      <c r="H27" s="241">
        <f>IF(BS100&lt;&gt;0,BS100,NA())</f>
        <v/>
      </c>
      <c r="I27" s="241">
        <f>IF(BZ100&lt;&gt;0,BZ100,NA())</f>
        <v/>
      </c>
      <c r="J27" s="241">
        <f>IF(BU100&lt;&gt;0,BU100,NA())</f>
        <v/>
      </c>
      <c r="K27" s="241">
        <f>IF(BV100&lt;&gt;0,BV100,NA())</f>
        <v/>
      </c>
      <c r="L27" s="241">
        <f>IF(BW100&lt;&gt;0,BW100,NA())</f>
        <v/>
      </c>
      <c r="M27" s="241">
        <f>IF(BX100&lt;&gt;0,BX100,NA())</f>
        <v/>
      </c>
      <c r="N27" s="241">
        <f>IF(BY100&lt;&gt;0,BY100,NA())</f>
        <v/>
      </c>
      <c r="O27" s="185">
        <f>IF(BZ100&lt;&gt;0,BZ100,NA())</f>
        <v/>
      </c>
      <c r="P27" s="179">
        <f>IF(CA100&lt;&gt;0,CA100,NA())</f>
        <v/>
      </c>
      <c r="Q27" s="117">
        <f>IF(CD100&lt;&gt;0,CD100,NA())</f>
        <v/>
      </c>
      <c r="S27" s="133" t="n"/>
      <c r="T27" s="147" t="n"/>
      <c r="U27" s="245">
        <f>E27</f>
        <v/>
      </c>
      <c r="V27" s="143">
        <f>G27*O27</f>
        <v/>
      </c>
      <c r="W27" s="133" t="e">
        <v>#VALUE!</v>
      </c>
      <c r="X27" s="135" t="e">
        <v>#VALUE!</v>
      </c>
      <c r="Y27" s="133" t="e">
        <v>#VALUE!</v>
      </c>
      <c r="Z27" s="135" t="e">
        <v>#VALUE!</v>
      </c>
      <c r="AA27" s="147" t="n"/>
      <c r="AB27" s="147" t="n"/>
      <c r="AC27" s="147" t="n"/>
      <c r="AD27" s="147" t="n"/>
      <c r="AE27" s="147" t="n"/>
      <c r="AF27" s="147" t="n"/>
      <c r="AG27" s="147" t="n"/>
      <c r="AH27" s="147" t="n"/>
      <c r="AI27" s="147" t="n"/>
      <c r="AJ27" s="147" t="n"/>
      <c r="AK27" s="147" t="n"/>
      <c r="AL27" s="147" t="n"/>
      <c r="AM27" s="147" t="n"/>
      <c r="AN27" s="147" t="n"/>
      <c r="AO27" s="149" t="n"/>
      <c r="AP27" s="149" t="n"/>
      <c r="AQ27" s="149" t="n"/>
      <c r="AR27" s="149" t="n"/>
      <c r="AS27" s="145" t="n"/>
      <c r="AT27" s="149" t="n"/>
      <c r="AU27" s="149" t="n"/>
      <c r="AV27" s="149" t="n"/>
      <c r="AW27" s="149" t="n"/>
      <c r="AX27" s="149" t="n"/>
      <c r="AY27" s="149" t="n"/>
      <c r="AZ27" s="149" t="n"/>
      <c r="BA27" s="149" t="n"/>
      <c r="BB27" s="149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5" t="n"/>
      <c r="BO27" s="149" t="n"/>
      <c r="BP27" s="149" t="n"/>
      <c r="BQ27" s="149" t="n"/>
      <c r="BR27" s="149" t="n"/>
      <c r="BS27" s="149" t="n"/>
      <c r="BT27" s="149" t="n"/>
      <c r="BU27" s="149" t="n"/>
      <c r="BV27" s="149" t="n"/>
      <c r="BW27" s="149" t="n"/>
      <c r="BX27" s="149" t="n"/>
      <c r="CI27" s="2" t="n"/>
    </row>
    <row r="28">
      <c r="C28" s="25">
        <f>IF(BQ111&lt;&gt;0,BQ111,NA())</f>
        <v/>
      </c>
      <c r="D28">
        <f>IF(BR111&lt;&gt;0,BR111,NA())</f>
        <v/>
      </c>
      <c r="E28" s="179">
        <f>IF(BP129&lt;&gt;0,BP129,NA())</f>
        <v/>
      </c>
      <c r="F28" s="241">
        <f>IF(BQ129&lt;&gt;0,BQ129,NA())</f>
        <v/>
      </c>
      <c r="G28" s="241">
        <f>IF(BR129&lt;&gt;0,BR129,NA())</f>
        <v/>
      </c>
      <c r="H28" s="241">
        <f>IF(BS129&lt;&gt;0,BS129,NA())</f>
        <v/>
      </c>
      <c r="I28" s="241">
        <f>IF(BZ129&lt;&gt;0,BZ129,NA())</f>
        <v/>
      </c>
      <c r="J28" s="241">
        <f>IF(BU129&lt;&gt;0,BU129,NA())</f>
        <v/>
      </c>
      <c r="K28" s="241">
        <f>IF(BV129&lt;&gt;0,BV129,NA())</f>
        <v/>
      </c>
      <c r="L28" s="241">
        <f>IF(BW129&lt;&gt;0,BW129,NA())</f>
        <v/>
      </c>
      <c r="M28" s="241">
        <f>IF(BX129&lt;&gt;0,BX129,NA())</f>
        <v/>
      </c>
      <c r="N28" s="241">
        <f>IF(BY129&lt;&gt;0,BY129,NA())</f>
        <v/>
      </c>
      <c r="O28" s="185">
        <f>IF(BZ129&lt;&gt;0,BZ129,NA())</f>
        <v/>
      </c>
      <c r="P28" s="179">
        <f>IF(CA129&lt;&gt;0,CA129,NA())</f>
        <v/>
      </c>
      <c r="Q28" s="117">
        <f>IF(CD129&lt;&gt;0,CD129,NA())</f>
        <v/>
      </c>
      <c r="S28" s="133" t="n"/>
      <c r="T28" s="147" t="n"/>
      <c r="U28" s="245">
        <f>E28</f>
        <v/>
      </c>
      <c r="V28" s="143">
        <f>G28*O28</f>
        <v/>
      </c>
      <c r="W28" s="133" t="e">
        <v>#VALUE!</v>
      </c>
      <c r="X28" s="135" t="e">
        <v>#VALUE!</v>
      </c>
      <c r="Y28" s="133" t="e">
        <v>#VALUE!</v>
      </c>
      <c r="Z28" s="135" t="e">
        <v>#VALUE!</v>
      </c>
      <c r="AA28" s="147" t="n"/>
      <c r="AB28" s="147" t="n"/>
      <c r="AC28" s="147" t="n"/>
      <c r="AD28" s="147" t="n"/>
      <c r="AE28" s="147" t="n"/>
      <c r="AF28" s="147" t="n"/>
      <c r="AG28" s="147" t="n"/>
      <c r="AH28" s="147" t="n"/>
      <c r="AI28" s="147" t="n"/>
      <c r="AJ28" s="147" t="n"/>
      <c r="AK28" s="147" t="n"/>
      <c r="AL28" s="147" t="n"/>
      <c r="AM28" s="147" t="n"/>
      <c r="AN28" s="147" t="n"/>
      <c r="AO28" s="149" t="n"/>
      <c r="AP28" s="149" t="n"/>
      <c r="AQ28" s="149" t="n"/>
      <c r="AR28" s="149" t="n"/>
      <c r="AS28" s="145" t="n"/>
      <c r="AT28" s="149" t="n"/>
      <c r="AU28" s="149" t="n"/>
      <c r="AV28" s="149" t="n"/>
      <c r="AW28" s="149" t="n"/>
      <c r="AX28" s="149" t="n"/>
      <c r="AY28" s="149" t="n"/>
      <c r="AZ28" s="149" t="n"/>
      <c r="BA28" s="149" t="n"/>
      <c r="BB28" s="149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5" t="n"/>
      <c r="BO28" s="149" t="n"/>
      <c r="BP28" s="149" t="n"/>
      <c r="BQ28" s="149" t="n"/>
      <c r="BR28" s="149" t="n"/>
      <c r="BS28" s="149" t="n"/>
      <c r="BT28" s="149" t="n"/>
      <c r="BU28" s="149" t="n"/>
      <c r="BV28" s="149" t="n"/>
      <c r="BW28" s="149" t="n"/>
      <c r="BX28" s="149" t="n"/>
      <c r="CI28" s="2" t="n"/>
    </row>
    <row r="29" ht="15.75" customHeight="1" s="23" thickBot="1">
      <c r="C29" s="25">
        <f>IF(BQ140&lt;&gt;0,BQ140,NA())</f>
        <v/>
      </c>
      <c r="D29">
        <f>IF(BR140&lt;&gt;0,BR140,NA())</f>
        <v/>
      </c>
      <c r="E29" s="179">
        <f>IF(BP158&lt;&gt;0,BP158,NA())</f>
        <v/>
      </c>
      <c r="F29" s="241">
        <f>IF(BQ158&lt;&gt;0,BQ158,NA())</f>
        <v/>
      </c>
      <c r="G29" s="241">
        <f>IF(BR158&lt;&gt;0,BR158,NA())</f>
        <v/>
      </c>
      <c r="H29" s="241">
        <f>IF(BS158&lt;&gt;0,BS158,NA())</f>
        <v/>
      </c>
      <c r="I29" s="241">
        <f>IF(BZ158&lt;&gt;0,BZ158,NA())</f>
        <v/>
      </c>
      <c r="J29" s="241">
        <f>IF(BU158&lt;&gt;0,BU158,NA())</f>
        <v/>
      </c>
      <c r="K29" s="241">
        <f>IF(BV158&lt;&gt;0,BV158,NA())</f>
        <v/>
      </c>
      <c r="L29" s="241">
        <f>IF(BW158&lt;&gt;0,BW158,NA())</f>
        <v/>
      </c>
      <c r="M29" s="241">
        <f>IF(BX158&lt;&gt;0,BX158,NA())</f>
        <v/>
      </c>
      <c r="N29" s="241">
        <f>IF(BY158&lt;&gt;0,BY158,NA())</f>
        <v/>
      </c>
      <c r="O29" s="185">
        <f>IF(BZ158&lt;&gt;0,BZ158,NA())</f>
        <v/>
      </c>
      <c r="P29" s="179">
        <f>IF(CA158&lt;&gt;0,CA158,NA())</f>
        <v/>
      </c>
      <c r="Q29" s="117">
        <f>IF(CD158&lt;&gt;0,CD158,NA())</f>
        <v/>
      </c>
      <c r="S29" s="133" t="n"/>
      <c r="T29" s="147" t="n"/>
      <c r="U29" s="245">
        <f>E29</f>
        <v/>
      </c>
      <c r="V29" s="143">
        <f>G29*O29</f>
        <v/>
      </c>
      <c r="W29" s="136" t="e">
        <v>#VALUE!</v>
      </c>
      <c r="X29" s="137" t="e">
        <v>#VALUE!</v>
      </c>
      <c r="Y29" s="136" t="e">
        <v>#VALUE!</v>
      </c>
      <c r="Z29" s="137" t="e">
        <v>#VALUE!</v>
      </c>
      <c r="AA29" s="147" t="n"/>
      <c r="AB29" s="147" t="n"/>
      <c r="AC29" s="147" t="n"/>
      <c r="AD29" s="147" t="n"/>
      <c r="AE29" s="147" t="n"/>
      <c r="AF29" s="147" t="n"/>
      <c r="AG29" s="147" t="n"/>
      <c r="AH29" s="147" t="n"/>
      <c r="AI29" s="147" t="n"/>
      <c r="AJ29" s="147" t="n"/>
      <c r="AK29" s="147" t="n"/>
      <c r="AL29" s="147" t="n"/>
      <c r="AM29" s="147" t="n"/>
      <c r="AN29" s="147" t="n"/>
      <c r="AO29" s="149" t="n"/>
      <c r="AP29" s="149" t="n"/>
      <c r="AQ29" s="149" t="n"/>
      <c r="AR29" s="149" t="n"/>
      <c r="AS29" s="145" t="n"/>
      <c r="AT29" s="149" t="n"/>
      <c r="AU29" s="149" t="n"/>
      <c r="AV29" s="149" t="n"/>
      <c r="AW29" s="149" t="n"/>
      <c r="AX29" s="149" t="n"/>
      <c r="AY29" s="149" t="n"/>
      <c r="AZ29" s="149" t="n"/>
      <c r="BA29" s="149" t="n"/>
      <c r="BB29" s="149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5" t="n"/>
      <c r="BO29" s="149" t="n"/>
      <c r="BP29" s="149" t="n"/>
      <c r="BQ29" s="149" t="n"/>
      <c r="BR29" s="149" t="n"/>
      <c r="BS29" s="149" t="n"/>
      <c r="BT29" s="149" t="n"/>
      <c r="BU29" s="149" t="n"/>
      <c r="BV29" s="149" t="n"/>
      <c r="BW29" s="149" t="n"/>
      <c r="BX29" s="149" t="n"/>
      <c r="CI29" s="2" t="n"/>
    </row>
    <row r="30">
      <c r="C30" s="25">
        <f>IF(BQ169&lt;&gt;0,BQ169,NA())</f>
        <v/>
      </c>
      <c r="D30">
        <f>IF(BR169&lt;&gt;0,BR169,NA())</f>
        <v/>
      </c>
      <c r="E30" s="179">
        <f>IF(BP187&lt;&gt;0,BP187,NA())</f>
        <v/>
      </c>
      <c r="F30" s="241">
        <f>IF(BQ187&lt;&gt;0,BQ187,NA())</f>
        <v/>
      </c>
      <c r="G30" s="241">
        <f>IF(BR187&lt;&gt;0,BR187,NA())</f>
        <v/>
      </c>
      <c r="H30" s="241">
        <f>IF(BS187&lt;&gt;0,BS187,NA())</f>
        <v/>
      </c>
      <c r="I30" s="241">
        <f>IF(BZ187&lt;&gt;0,BZ187,NA())</f>
        <v/>
      </c>
      <c r="J30" s="241">
        <f>IF(BU187&lt;&gt;0,BU187,NA())</f>
        <v/>
      </c>
      <c r="K30" s="241">
        <f>IF(BV187&lt;&gt;0,BV187,NA())</f>
        <v/>
      </c>
      <c r="L30" s="241">
        <f>IF(BW187&lt;&gt;0,BW187,NA())</f>
        <v/>
      </c>
      <c r="M30" s="241">
        <f>IF(BX187&lt;&gt;0,BX187,NA())</f>
        <v/>
      </c>
      <c r="N30" s="241">
        <f>IF(BY187&lt;&gt;0,BY187,NA())</f>
        <v/>
      </c>
      <c r="O30" s="185">
        <f>IF(BZ187&lt;&gt;0,BZ187,NA())</f>
        <v/>
      </c>
      <c r="P30" s="179">
        <f>IF(CA187&lt;&gt;0,CA187,NA())</f>
        <v/>
      </c>
      <c r="Q30" s="117">
        <f>IF(CD187&lt;&gt;0,CD187,NA())</f>
        <v/>
      </c>
      <c r="S30" s="133" t="n"/>
      <c r="T30" s="147" t="n"/>
      <c r="U30" s="245">
        <f>E30</f>
        <v/>
      </c>
      <c r="V30" s="143">
        <f>G30*O30</f>
        <v/>
      </c>
      <c r="W30" s="147" t="n"/>
      <c r="X30" s="147" t="n"/>
      <c r="Y30" s="147" t="n"/>
      <c r="Z30" s="135" t="n"/>
      <c r="AA30" s="147" t="n"/>
      <c r="AB30" s="147" t="n"/>
      <c r="AC30" s="147" t="n"/>
      <c r="AD30" s="147" t="n"/>
      <c r="AE30" s="147" t="n"/>
      <c r="AF30" s="147" t="n"/>
      <c r="AG30" s="147" t="n"/>
      <c r="AH30" s="147" t="n"/>
      <c r="AI30" s="147" t="n"/>
      <c r="AJ30" s="147" t="n"/>
      <c r="AK30" s="147" t="n"/>
      <c r="AL30" s="147" t="n"/>
      <c r="AM30" s="147" t="n"/>
      <c r="AN30" s="147" t="n"/>
      <c r="AO30" s="149" t="n"/>
      <c r="AP30" s="149" t="n"/>
      <c r="AQ30" s="149" t="n"/>
      <c r="AR30" s="149" t="n"/>
      <c r="AS30" s="145" t="n"/>
      <c r="AT30" s="149" t="n"/>
      <c r="AU30" s="149" t="n"/>
      <c r="AV30" s="149" t="n"/>
      <c r="AW30" s="149" t="n"/>
      <c r="AX30" s="149" t="n"/>
      <c r="AY30" s="149" t="n"/>
      <c r="AZ30" s="149" t="n"/>
      <c r="BA30" s="149" t="n"/>
      <c r="BB30" s="149" t="n"/>
      <c r="BC30" s="149" t="n"/>
      <c r="BD30" s="149" t="n"/>
      <c r="BE30" s="149" t="n"/>
      <c r="BF30" s="149" t="n"/>
      <c r="BG30" s="149" t="n"/>
      <c r="BH30" s="149" t="n"/>
      <c r="BI30" s="149" t="n"/>
      <c r="BJ30" s="149" t="n"/>
      <c r="BK30" s="149" t="n"/>
      <c r="BL30" s="149" t="n"/>
      <c r="BM30" s="149" t="n"/>
      <c r="BN30" s="145" t="n"/>
      <c r="BO30" s="149" t="n"/>
      <c r="BP30" s="149" t="n"/>
      <c r="BQ30" s="149" t="n"/>
      <c r="BR30" s="149" t="n"/>
      <c r="BS30" s="149" t="n"/>
      <c r="BT30" s="149" t="n"/>
      <c r="BU30" s="149" t="n"/>
      <c r="BV30" s="149" t="n"/>
      <c r="BW30" s="149" t="n"/>
      <c r="BX30" s="149" t="n"/>
      <c r="CI30" s="2" t="n"/>
    </row>
    <row r="31">
      <c r="C31" s="25">
        <f>IF(BQ198&lt;&gt;0,BQ198,NA())</f>
        <v/>
      </c>
      <c r="D31">
        <f>IF(BR198&lt;&gt;0,BR198,NA())</f>
        <v/>
      </c>
      <c r="E31" s="179">
        <f>IF(BP216&lt;&gt;0,BP216,NA())</f>
        <v/>
      </c>
      <c r="F31" s="241">
        <f>IF(BQ216&lt;&gt;0,BQ216,NA())</f>
        <v/>
      </c>
      <c r="G31" s="241">
        <f>IF(BR216&lt;&gt;0,BR216,NA())</f>
        <v/>
      </c>
      <c r="H31" s="241">
        <f>IF(BS216&lt;&gt;0,BS216,NA())</f>
        <v/>
      </c>
      <c r="I31" s="241">
        <f>IF(BZ216&lt;&gt;0,BZ216,NA())</f>
        <v/>
      </c>
      <c r="J31" s="241">
        <f>IF(BU216&lt;&gt;0,BU216,NA())</f>
        <v/>
      </c>
      <c r="K31" s="241">
        <f>IF(BV216&lt;&gt;0,BV216,NA())</f>
        <v/>
      </c>
      <c r="L31" s="241">
        <f>IF(BW216&lt;&gt;0,BW216,NA())</f>
        <v/>
      </c>
      <c r="M31" s="241">
        <f>IF(BX216&lt;&gt;0,BX216,NA())</f>
        <v/>
      </c>
      <c r="N31" s="241">
        <f>IF(BY216&lt;&gt;0,BY216,NA())</f>
        <v/>
      </c>
      <c r="O31" s="185">
        <f>IF(BZ216&lt;&gt;0,BZ216,NA())</f>
        <v/>
      </c>
      <c r="P31" s="179">
        <f>IF(CA216&lt;&gt;0,CA216,NA())</f>
        <v/>
      </c>
      <c r="Q31" s="117">
        <f>IF(CD216&lt;&gt;0,CD216,NA())</f>
        <v/>
      </c>
      <c r="S31" s="133" t="n"/>
      <c r="T31" s="147" t="n"/>
      <c r="U31" s="245">
        <f>E31</f>
        <v/>
      </c>
      <c r="V31" s="143">
        <f>G31*O31</f>
        <v/>
      </c>
      <c r="W31" s="147" t="n"/>
      <c r="X31" s="147" t="n"/>
      <c r="Y31" s="147" t="n"/>
      <c r="Z31" s="135" t="n"/>
      <c r="AA31" s="147" t="n"/>
      <c r="AB31" s="147" t="n"/>
      <c r="AC31" s="147" t="n"/>
      <c r="AD31" s="147" t="n"/>
      <c r="AE31" s="147" t="n"/>
      <c r="AF31" s="147" t="n"/>
      <c r="AG31" s="147" t="n"/>
      <c r="AH31" s="147" t="n"/>
      <c r="AI31" s="147" t="n"/>
      <c r="AJ31" s="147" t="n"/>
      <c r="AK31" s="147" t="n"/>
      <c r="AL31" s="147" t="n"/>
      <c r="AM31" s="147" t="n"/>
      <c r="AN31" s="147" t="n"/>
      <c r="AO31" s="149" t="n"/>
      <c r="AP31" s="149" t="n"/>
      <c r="AQ31" s="149" t="n"/>
      <c r="AR31" s="149" t="n"/>
      <c r="AS31" s="145" t="n"/>
      <c r="AT31" s="149" t="n"/>
      <c r="AU31" s="149" t="n"/>
      <c r="AV31" s="149" t="n"/>
      <c r="AW31" s="149" t="n"/>
      <c r="AX31" s="149" t="n"/>
      <c r="AY31" s="149" t="n"/>
      <c r="AZ31" s="149" t="n"/>
      <c r="BA31" s="149" t="n"/>
      <c r="BB31" s="149" t="n"/>
      <c r="BC31" s="149" t="n"/>
      <c r="BD31" s="149" t="n"/>
      <c r="BE31" s="149" t="n"/>
      <c r="BF31" s="149" t="n"/>
      <c r="BG31" s="149" t="n"/>
      <c r="BH31" s="149" t="n"/>
      <c r="BI31" s="149" t="n"/>
      <c r="BJ31" s="149" t="n"/>
      <c r="BK31" s="149" t="n"/>
      <c r="BL31" s="149" t="n"/>
      <c r="BM31" s="149" t="n"/>
      <c r="BN31" s="145" t="n"/>
      <c r="BO31" s="149" t="n"/>
      <c r="BP31" s="149" t="n"/>
      <c r="BQ31" s="149" t="n"/>
      <c r="BR31" s="149" t="n"/>
      <c r="BS31" s="149" t="n"/>
      <c r="BT31" s="149" t="n"/>
      <c r="BU31" s="149" t="n"/>
      <c r="BV31" s="149" t="n"/>
      <c r="BW31" s="149" t="n"/>
      <c r="BX31" s="149" t="n"/>
      <c r="CI31" s="2" t="n"/>
    </row>
    <row r="32" ht="15.75" customHeight="1" s="23" thickBot="1">
      <c r="C32" s="65">
        <f>IF(BQ227&lt;&gt;0,BQ227,NA())</f>
        <v/>
      </c>
      <c r="D32" s="77">
        <f>IF(BR227&lt;&gt;0,BR227,NA())</f>
        <v/>
      </c>
      <c r="E32" s="180">
        <f>IF(BP245&lt;&gt;0,BP245,NA())</f>
        <v/>
      </c>
      <c r="F32" s="246">
        <f>IF(BQ245&lt;&gt;0,BQ245,NA())</f>
        <v/>
      </c>
      <c r="G32" s="246">
        <f>IF(BR245&lt;&gt;0,BR245,NA())</f>
        <v/>
      </c>
      <c r="H32" s="246">
        <f>IF(BS245&lt;&gt;0,BS245,NA())</f>
        <v/>
      </c>
      <c r="I32" s="246">
        <f>IF(BZ245&lt;&gt;0,BZ245,NA())</f>
        <v/>
      </c>
      <c r="J32" s="246">
        <f>IF(BU245&lt;&gt;0,BU245,NA())</f>
        <v/>
      </c>
      <c r="K32" s="246">
        <f>IF(BV245&lt;&gt;0,BV245,NA())</f>
        <v/>
      </c>
      <c r="L32" s="246">
        <f>IF(BW245&lt;&gt;0,BW245,NA())</f>
        <v/>
      </c>
      <c r="M32" s="246">
        <f>IF(BX245&lt;&gt;0,BX245,NA())</f>
        <v/>
      </c>
      <c r="N32" s="246">
        <f>IF(BY245&lt;&gt;0,BY245,NA())</f>
        <v/>
      </c>
      <c r="O32" s="187">
        <f>IF(BZ245&lt;&gt;0,BZ245,NA())</f>
        <v/>
      </c>
      <c r="P32" s="180">
        <f>IF(CA245&lt;&gt;0,CA245,NA())</f>
        <v/>
      </c>
      <c r="Q32" s="159">
        <f>IF(CD245&lt;&gt;0,CD245,NA())</f>
        <v/>
      </c>
      <c r="S32" s="136" t="n"/>
      <c r="T32" s="138" t="n"/>
      <c r="U32" s="248" t="n"/>
      <c r="V32" s="140" t="n"/>
      <c r="W32" s="138" t="n"/>
      <c r="X32" s="138" t="n"/>
      <c r="Y32" s="138" t="n"/>
      <c r="Z32" s="137" t="n"/>
      <c r="AA32" s="147" t="n"/>
      <c r="AB32" s="147" t="n"/>
      <c r="AC32" s="147" t="n"/>
      <c r="AD32" s="147" t="n"/>
      <c r="AE32" s="147" t="n"/>
      <c r="AF32" s="147" t="n"/>
      <c r="AG32" s="147" t="n"/>
      <c r="AH32" s="147" t="n"/>
      <c r="AI32" s="147" t="n"/>
      <c r="AJ32" s="147" t="n"/>
      <c r="AK32" s="147" t="n"/>
      <c r="AL32" s="147" t="n"/>
      <c r="AM32" s="147" t="n"/>
      <c r="AN32" s="147" t="n"/>
      <c r="AO32" s="149" t="n"/>
      <c r="AP32" s="149" t="n"/>
      <c r="AQ32" s="149" t="n"/>
      <c r="AR32" s="149" t="n"/>
      <c r="AS32" s="145" t="n"/>
      <c r="AT32" s="149" t="n"/>
      <c r="AU32" s="149" t="n"/>
      <c r="AV32" s="149" t="n"/>
      <c r="AW32" s="149" t="n"/>
      <c r="AX32" s="149" t="n"/>
      <c r="AY32" s="149" t="n"/>
      <c r="AZ32" s="149" t="n"/>
      <c r="BA32" s="149" t="n"/>
      <c r="BB32" s="149" t="n"/>
      <c r="BC32" s="149" t="n"/>
      <c r="BD32" s="149" t="n"/>
      <c r="BE32" s="149" t="n"/>
      <c r="BF32" s="149" t="n"/>
      <c r="BG32" s="149" t="n"/>
      <c r="BH32" s="149" t="n"/>
      <c r="BI32" s="149" t="n"/>
      <c r="BJ32" s="149" t="n"/>
      <c r="BK32" s="149" t="n"/>
      <c r="BL32" s="149" t="n"/>
      <c r="BM32" s="149" t="n"/>
      <c r="BN32" s="145" t="n"/>
      <c r="BO32" s="149" t="n"/>
      <c r="BP32" s="149" t="n"/>
      <c r="BQ32" s="149" t="n"/>
      <c r="BR32" s="149" t="n"/>
      <c r="BS32" s="149" t="n"/>
      <c r="BT32" s="149" t="n"/>
      <c r="BU32" s="149" t="n"/>
      <c r="BV32" s="149" t="n"/>
      <c r="BW32" s="149" t="n"/>
      <c r="BX32" s="149" t="n"/>
      <c r="CI32" s="2" t="n"/>
    </row>
    <row r="33" ht="15.75" customHeight="1" s="23" thickBot="1">
      <c r="C33" s="58" t="inlineStr">
        <is>
          <t>Temp</t>
        </is>
      </c>
      <c r="D33" s="58" t="inlineStr">
        <is>
          <t>Flow</t>
        </is>
      </c>
      <c r="E33" s="10" t="inlineStr">
        <is>
          <t>Space Time (min) @ 298K, 1.07bar</t>
        </is>
      </c>
      <c r="F33" s="58" t="inlineStr">
        <is>
          <t>X_C3H8 R</t>
        </is>
      </c>
      <c r="G33" s="58" t="inlineStr">
        <is>
          <t>X_C3H8 P</t>
        </is>
      </c>
      <c r="H33" s="58" t="inlineStr">
        <is>
          <t>X_O2</t>
        </is>
      </c>
      <c r="I33" s="58" t="inlineStr">
        <is>
          <t>S_Total Olefin</t>
        </is>
      </c>
      <c r="J33" s="58" t="inlineStr">
        <is>
          <t>S_Propylene</t>
        </is>
      </c>
      <c r="K33" s="58" t="inlineStr">
        <is>
          <t>S_C2</t>
        </is>
      </c>
      <c r="L33" s="58" t="inlineStr">
        <is>
          <t>S_CO</t>
        </is>
      </c>
      <c r="M33" s="58" t="inlineStr">
        <is>
          <t>S_CO2</t>
        </is>
      </c>
      <c r="N33" s="58" t="inlineStr">
        <is>
          <t>S_COx</t>
        </is>
      </c>
      <c r="O33" s="186" t="inlineStr">
        <is>
          <t>Rate Propylene (L-standard/hr/L)</t>
        </is>
      </c>
      <c r="P33" s="186" t="inlineStr">
        <is>
          <t>Rate Ethylene (L-standard/hr/L)</t>
        </is>
      </c>
      <c r="Q33" s="58" t="inlineStr">
        <is>
          <t>C Bal</t>
        </is>
      </c>
      <c r="S33" s="87" t="inlineStr">
        <is>
          <t xml:space="preserve">T (C) </t>
        </is>
      </c>
      <c r="T33" s="87" t="inlineStr">
        <is>
          <t>1/T (1/K)</t>
        </is>
      </c>
      <c r="U33" s="87" t="inlineStr">
        <is>
          <t>Contact Time (kg_cat - s/mol C3H8)</t>
        </is>
      </c>
      <c r="V33" s="87" t="inlineStr">
        <is>
          <t>Yield Olefins</t>
        </is>
      </c>
      <c r="W33" s="87" t="inlineStr">
        <is>
          <t>Olefin Formation Rate (with intercept)</t>
        </is>
      </c>
      <c r="X33" s="87" t="n"/>
      <c r="Y33" s="87" t="inlineStr">
        <is>
          <t>Olefin Formation Rate (without intercept)</t>
        </is>
      </c>
      <c r="Z33" s="87" t="n"/>
      <c r="AA33" s="147" t="n"/>
      <c r="AB33" s="147" t="n"/>
      <c r="AC33" s="147" t="n"/>
      <c r="AD33" s="147" t="n"/>
      <c r="AE33" s="147" t="n"/>
      <c r="AF33" s="147" t="n"/>
      <c r="AG33" s="147" t="n"/>
      <c r="AH33" s="147" t="n"/>
      <c r="AI33" s="147" t="n"/>
      <c r="AJ33" s="147" t="n"/>
      <c r="AK33" s="147" t="n"/>
      <c r="AL33" s="147" t="n"/>
      <c r="AM33" s="147" t="n"/>
      <c r="AN33" s="147" t="n"/>
      <c r="AO33" s="149" t="n"/>
      <c r="AP33" s="149" t="n"/>
      <c r="AQ33" s="149" t="n"/>
      <c r="AR33" s="149" t="n"/>
      <c r="AS33" s="145" t="n"/>
      <c r="AT33" s="149" t="n"/>
      <c r="AU33" s="149" t="n"/>
      <c r="AV33" s="149" t="n"/>
      <c r="AW33" s="149" t="n"/>
      <c r="AX33" s="149" t="n"/>
      <c r="AY33" s="149" t="n"/>
      <c r="AZ33" s="149" t="n"/>
      <c r="BA33" s="149" t="n"/>
      <c r="BB33" s="149" t="n"/>
      <c r="BC33" s="149" t="n"/>
      <c r="BD33" s="149" t="n"/>
      <c r="BE33" s="149" t="n"/>
      <c r="BF33" s="149" t="n"/>
      <c r="BG33" s="149" t="n"/>
      <c r="BH33" s="149" t="n"/>
      <c r="BI33" s="149" t="n"/>
      <c r="BJ33" s="149" t="n"/>
      <c r="BK33" s="149" t="n"/>
      <c r="BL33" s="149" t="n"/>
      <c r="BM33" s="149" t="n"/>
      <c r="BN33" s="145" t="n"/>
      <c r="BO33" s="149" t="n"/>
      <c r="BP33" s="149" t="n"/>
      <c r="BQ33" s="149" t="n"/>
      <c r="BR33" s="149" t="n"/>
      <c r="BS33" s="149" t="n"/>
      <c r="BT33" s="149" t="n"/>
      <c r="BU33" s="149" t="n"/>
      <c r="BV33" s="149" t="n"/>
      <c r="BW33" s="149" t="n"/>
      <c r="BX33" s="149" t="n"/>
      <c r="CI33" s="2" t="n"/>
    </row>
    <row r="34">
      <c r="C34" s="71">
        <f>IF(CL53&lt;&gt;0,CL53,NA())</f>
        <v/>
      </c>
      <c r="D34" s="18">
        <f>IF(CM53&lt;&gt;0,CM53,NA())</f>
        <v/>
      </c>
      <c r="E34" s="178">
        <f>IF(CK71&lt;&gt;0,CK71,NA())</f>
        <v/>
      </c>
      <c r="F34" s="237">
        <f>IF(CL71&lt;&gt;0,CL71,NA())</f>
        <v/>
      </c>
      <c r="G34" s="237">
        <f>IF(CM71&lt;&gt;0,CM71,NA())</f>
        <v/>
      </c>
      <c r="H34" s="237">
        <f>IF(CN71&lt;&gt;0,CN71,NA())</f>
        <v/>
      </c>
      <c r="I34" s="237">
        <f>IF(CU71&lt;&gt;0,CU71,NA())</f>
        <v/>
      </c>
      <c r="J34" s="237">
        <f>IF(CP71&lt;&gt;0,CP71,NA())</f>
        <v/>
      </c>
      <c r="K34" s="237">
        <f>IF(CQ71&lt;&gt;0,CQ71,NA())</f>
        <v/>
      </c>
      <c r="L34" s="237">
        <f>IF(CR71&lt;&gt;0,CR71,NA())</f>
        <v/>
      </c>
      <c r="M34" s="237">
        <f>IF(CS71&lt;&gt;0,CS71,NA())</f>
        <v/>
      </c>
      <c r="N34" s="237">
        <f>IF(CT71&lt;&gt;0,CT71,NA())</f>
        <v/>
      </c>
      <c r="O34" s="184">
        <f>IF(CU71&lt;&gt;0,CU71,NA())</f>
        <v/>
      </c>
      <c r="P34" s="178">
        <f>IF(CV71&lt;&gt;0,CV71,NA())</f>
        <v/>
      </c>
      <c r="Q34" s="114">
        <f>IF(CY71&lt;&gt;0,CY71,NA())</f>
        <v/>
      </c>
      <c r="S34" s="129">
        <f>C34</f>
        <v/>
      </c>
      <c r="T34" s="130">
        <f>1/(S34+273)</f>
        <v/>
      </c>
      <c r="U34" s="250">
        <f>E34</f>
        <v/>
      </c>
      <c r="V34" s="142">
        <f>G34*O34</f>
        <v/>
      </c>
      <c r="W34" s="129">
        <f t="array" ref="W34:X37">LINEST(V34:V39,U34:U39,TRUE,TRUE)</f>
        <v/>
      </c>
      <c r="X34" s="132" t="e">
        <v>#VALUE!</v>
      </c>
      <c r="Y34" s="129">
        <f t="array" ref="Y34:Z37">LINEST(V34:V39,U34:U39,FALSE,TRUE)</f>
        <v/>
      </c>
      <c r="Z34" s="132" t="e">
        <v>#VALUE!</v>
      </c>
      <c r="AA34" s="147" t="n"/>
      <c r="AB34" s="147" t="n"/>
      <c r="AC34" s="147" t="n"/>
      <c r="AD34" s="147" t="n"/>
      <c r="AE34" s="147" t="n"/>
      <c r="AF34" s="147" t="n"/>
      <c r="AG34" s="147" t="n"/>
      <c r="AH34" s="147" t="n"/>
      <c r="AI34" s="147" t="n"/>
      <c r="AJ34" s="147" t="n"/>
      <c r="AK34" s="147" t="n"/>
      <c r="AL34" s="147" t="n"/>
      <c r="AM34" s="147" t="n"/>
      <c r="AN34" s="147" t="n"/>
      <c r="AO34" s="149" t="n"/>
      <c r="AP34" s="149" t="n"/>
      <c r="AQ34" s="149" t="n"/>
      <c r="AR34" s="149" t="n"/>
      <c r="AS34" s="145" t="n"/>
      <c r="AT34" s="149" t="n"/>
      <c r="AU34" s="149" t="n"/>
      <c r="AV34" s="149" t="n"/>
      <c r="AW34" s="149" t="n"/>
      <c r="AX34" s="149" t="n"/>
      <c r="AY34" s="149" t="n"/>
      <c r="AZ34" s="149" t="n"/>
      <c r="BA34" s="149" t="n"/>
      <c r="BB34" s="149" t="n"/>
      <c r="BC34" s="149" t="n"/>
      <c r="BD34" s="149" t="n"/>
      <c r="BE34" s="149" t="n"/>
      <c r="BF34" s="149" t="n"/>
      <c r="BG34" s="149" t="n"/>
      <c r="BH34" s="149" t="n"/>
      <c r="BI34" s="149" t="n"/>
      <c r="BJ34" s="149" t="n"/>
      <c r="BK34" s="149" t="n"/>
      <c r="BL34" s="149" t="n"/>
      <c r="BM34" s="149" t="n"/>
      <c r="BN34" s="145" t="n"/>
      <c r="BO34" s="149" t="n"/>
      <c r="BP34" s="149" t="n"/>
      <c r="BQ34" s="149" t="n"/>
      <c r="BR34" s="149" t="n"/>
      <c r="BS34" s="149" t="n"/>
      <c r="BT34" s="149" t="n"/>
      <c r="BU34" s="149" t="n"/>
      <c r="BV34" s="149" t="n"/>
      <c r="BW34" s="149" t="n"/>
      <c r="BX34" s="149" t="n"/>
      <c r="CI34" s="2" t="n"/>
    </row>
    <row r="35" ht="14.45" customHeight="1" s="23">
      <c r="C35" s="25">
        <f>IF(CL82&lt;&gt;0,CL82,NA())</f>
        <v/>
      </c>
      <c r="D35">
        <f>IF(CM82&lt;&gt;0,CM82,NA())</f>
        <v/>
      </c>
      <c r="E35" s="179">
        <f>IF(CK100&lt;&gt;0,CK100,NA())</f>
        <v/>
      </c>
      <c r="F35" s="241">
        <f>IF(CL100&lt;&gt;0,CL100,NA())</f>
        <v/>
      </c>
      <c r="G35" s="241">
        <f>IF(CM100&lt;&gt;0,CM100,NA())</f>
        <v/>
      </c>
      <c r="H35" s="241">
        <f>IF(CN100&lt;&gt;0,CN100,NA())</f>
        <v/>
      </c>
      <c r="I35" s="241">
        <f>IF(CU100&lt;&gt;0,CU100,NA())</f>
        <v/>
      </c>
      <c r="J35" s="241">
        <f>IF(CP100&lt;&gt;0,CP100,NA())</f>
        <v/>
      </c>
      <c r="K35" s="241">
        <f>IF(CQ100&lt;&gt;0,CQ100,NA())</f>
        <v/>
      </c>
      <c r="L35" s="241">
        <f>IF(CR100&lt;&gt;0,CR100,NA())</f>
        <v/>
      </c>
      <c r="M35" s="241">
        <f>IF(CS100&lt;&gt;0,CS100,NA())</f>
        <v/>
      </c>
      <c r="N35" s="241">
        <f>IF(CT100&lt;&gt;0,CT100,NA())</f>
        <v/>
      </c>
      <c r="O35" s="185">
        <f>IF(CU100&lt;&gt;0,CU100,NA())</f>
        <v/>
      </c>
      <c r="P35" s="179">
        <f>IF(CV100&lt;&gt;0,CV100,NA())</f>
        <v/>
      </c>
      <c r="Q35" s="117">
        <f>IF(CY100&lt;&gt;0,CY100,NA())</f>
        <v/>
      </c>
      <c r="S35" s="133" t="n"/>
      <c r="T35" s="147" t="n"/>
      <c r="U35" s="245">
        <f>E35</f>
        <v/>
      </c>
      <c r="V35" s="143">
        <f>G35*O35</f>
        <v/>
      </c>
      <c r="W35" s="133" t="e">
        <v>#VALUE!</v>
      </c>
      <c r="X35" s="135" t="e">
        <v>#VALUE!</v>
      </c>
      <c r="Y35" s="133" t="e">
        <v>#VALUE!</v>
      </c>
      <c r="Z35" s="135" t="e">
        <v>#VALUE!</v>
      </c>
      <c r="AA35" s="147" t="n"/>
      <c r="AB35" s="147" t="n"/>
      <c r="AC35" s="147" t="n"/>
      <c r="AD35" s="147" t="n"/>
      <c r="AE35" s="147" t="n"/>
      <c r="AF35" s="147" t="n"/>
      <c r="AG35" s="146" t="n"/>
      <c r="AH35" s="146" t="n"/>
      <c r="AI35" s="146" t="n"/>
      <c r="AJ35" s="146" t="n"/>
      <c r="AK35" s="146" t="n"/>
      <c r="AL35" s="146" t="n"/>
      <c r="AM35" s="146" t="n"/>
      <c r="AN35" s="147" t="n"/>
      <c r="AO35" s="149" t="n"/>
      <c r="AP35" s="149" t="n"/>
      <c r="AQ35" s="149" t="n"/>
      <c r="AR35" s="149" t="n"/>
      <c r="AS35" s="145" t="n"/>
      <c r="AT35" s="149" t="n"/>
      <c r="AU35" s="149" t="n"/>
      <c r="AV35" s="149" t="n"/>
      <c r="AW35" s="149" t="n"/>
      <c r="AX35" s="149" t="n"/>
      <c r="AY35" s="149" t="n"/>
      <c r="AZ35" s="149" t="n"/>
      <c r="BA35" s="149" t="n"/>
      <c r="BB35" s="149" t="n"/>
      <c r="BC35" s="149" t="n"/>
      <c r="BD35" s="149" t="n"/>
      <c r="BE35" s="149" t="n"/>
      <c r="BF35" s="149" t="n"/>
      <c r="BG35" s="149" t="n"/>
      <c r="BH35" s="149" t="n"/>
      <c r="BI35" s="149" t="n"/>
      <c r="BJ35" s="149" t="n"/>
      <c r="BK35" s="149" t="n"/>
      <c r="BL35" s="149" t="n"/>
      <c r="BM35" s="149" t="n"/>
      <c r="BN35" s="145" t="n"/>
      <c r="BO35" s="149" t="n"/>
      <c r="BP35" s="149" t="n"/>
      <c r="BQ35" s="149" t="n"/>
      <c r="BR35" s="149" t="n"/>
      <c r="BS35" s="149" t="n"/>
      <c r="BT35" s="149" t="n"/>
      <c r="BU35" s="149" t="n"/>
      <c r="BV35" s="149" t="n"/>
      <c r="BW35" s="149" t="n"/>
      <c r="BX35" s="149" t="n"/>
      <c r="CI35" s="2" t="n"/>
    </row>
    <row r="36" ht="14.45" customHeight="1" s="23">
      <c r="C36" s="25">
        <f>IF(CL111&lt;&gt;0,CL111,NA())</f>
        <v/>
      </c>
      <c r="D36">
        <f>IF(CM111&lt;&gt;0,CM111,NA())</f>
        <v/>
      </c>
      <c r="E36" s="179">
        <f>IF(CK129&lt;&gt;0,CK129,NA())</f>
        <v/>
      </c>
      <c r="F36" s="241">
        <f>IF(CL129&lt;&gt;0,CL129,NA())</f>
        <v/>
      </c>
      <c r="G36" s="241">
        <f>IF(CM129&lt;&gt;0,CM129,NA())</f>
        <v/>
      </c>
      <c r="H36" s="241">
        <f>IF(CN129&lt;&gt;0,CN129,NA())</f>
        <v/>
      </c>
      <c r="I36" s="241">
        <f>IF(CU129&lt;&gt;0,CU129,NA())</f>
        <v/>
      </c>
      <c r="J36" s="241">
        <f>IF(CP129&lt;&gt;0,CP129,NA())</f>
        <v/>
      </c>
      <c r="K36" s="241">
        <f>IF(CQ129&lt;&gt;0,CQ129,NA())</f>
        <v/>
      </c>
      <c r="L36" s="241">
        <f>IF(CR129&lt;&gt;0,CR129,NA())</f>
        <v/>
      </c>
      <c r="M36" s="241">
        <f>IF(CS129&lt;&gt;0,CS129,NA())</f>
        <v/>
      </c>
      <c r="N36" s="241">
        <f>IF(CT129&lt;&gt;0,CT129,NA())</f>
        <v/>
      </c>
      <c r="O36" s="185">
        <f>IF(CU129&lt;&gt;0,CU129,NA())</f>
        <v/>
      </c>
      <c r="P36" s="179">
        <f>IF(CV129&lt;&gt;0,CV129,NA())</f>
        <v/>
      </c>
      <c r="Q36" s="117">
        <f>IF(CY129&lt;&gt;0,CY129,NA())</f>
        <v/>
      </c>
      <c r="S36" s="133" t="n"/>
      <c r="T36" s="147" t="n"/>
      <c r="U36" s="245">
        <f>E36</f>
        <v/>
      </c>
      <c r="V36" s="143">
        <f>G36*O36</f>
        <v/>
      </c>
      <c r="W36" s="133" t="e">
        <v>#VALUE!</v>
      </c>
      <c r="X36" s="135" t="e">
        <v>#VALUE!</v>
      </c>
      <c r="Y36" s="133" t="e">
        <v>#VALUE!</v>
      </c>
      <c r="Z36" s="135" t="e">
        <v>#VALUE!</v>
      </c>
      <c r="AA36" s="147" t="n"/>
      <c r="AB36" s="147" t="n"/>
      <c r="AC36" s="147" t="n"/>
      <c r="AD36" s="147" t="n"/>
      <c r="AE36" s="147" t="n"/>
      <c r="AF36" s="147" t="n"/>
      <c r="AG36" s="146" t="n"/>
      <c r="AH36" s="146" t="n"/>
      <c r="AI36" s="146" t="n"/>
      <c r="AJ36" s="146" t="n"/>
      <c r="AK36" s="146" t="n"/>
      <c r="AL36" s="146" t="n"/>
      <c r="AM36" s="146" t="n"/>
      <c r="AN36" s="147" t="n"/>
      <c r="AO36" s="149" t="n"/>
      <c r="AP36" s="149" t="n"/>
      <c r="AQ36" s="149" t="n"/>
      <c r="AR36" s="149" t="n"/>
      <c r="AS36" s="145" t="n"/>
      <c r="AT36" s="149" t="n"/>
      <c r="AU36" s="149" t="n"/>
      <c r="AV36" s="149" t="n"/>
      <c r="AW36" s="149" t="n"/>
      <c r="AX36" s="149" t="n"/>
      <c r="AY36" s="149" t="n"/>
      <c r="AZ36" s="149" t="n"/>
      <c r="BA36" s="149" t="n"/>
      <c r="BB36" s="149" t="n"/>
      <c r="BC36" s="149" t="n"/>
      <c r="BD36" s="149" t="n"/>
      <c r="BE36" s="149" t="n"/>
      <c r="BF36" s="149" t="n"/>
      <c r="BG36" s="149" t="n"/>
      <c r="BH36" s="149" t="n"/>
      <c r="BI36" s="149" t="n"/>
      <c r="BJ36" s="149" t="n"/>
      <c r="BK36" s="149" t="n"/>
      <c r="BL36" s="149" t="n"/>
      <c r="BM36" s="149" t="n"/>
      <c r="BN36" s="145" t="n"/>
      <c r="BO36" s="149" t="n"/>
      <c r="BP36" s="149" t="n"/>
      <c r="BQ36" s="149" t="n"/>
      <c r="BR36" s="149" t="n"/>
      <c r="BS36" s="149" t="n"/>
      <c r="BT36" s="149" t="n"/>
      <c r="BU36" s="149" t="n"/>
      <c r="BV36" s="149" t="n"/>
      <c r="BW36" s="149" t="n"/>
      <c r="BX36" s="149" t="n"/>
      <c r="CI36" s="2" t="n"/>
    </row>
    <row r="37" ht="15" customHeight="1" s="23" thickBot="1">
      <c r="C37" s="25">
        <f>IF(CL140&lt;&gt;0,CL140,NA())</f>
        <v/>
      </c>
      <c r="D37">
        <f>IF(CM140&lt;&gt;0,CM140,NA())</f>
        <v/>
      </c>
      <c r="E37" s="179">
        <f>IF(CK158&lt;&gt;0,CK158,NA())</f>
        <v/>
      </c>
      <c r="F37" s="241">
        <f>IF(CL158&lt;&gt;0,CL158,NA())</f>
        <v/>
      </c>
      <c r="G37" s="241">
        <f>IF(CM158&lt;&gt;0,CM158,NA())</f>
        <v/>
      </c>
      <c r="H37" s="241">
        <f>IF(CN158&lt;&gt;0,CN158,NA())</f>
        <v/>
      </c>
      <c r="I37" s="241">
        <f>IF(CU158&lt;&gt;0,CU158,NA())</f>
        <v/>
      </c>
      <c r="J37" s="241">
        <f>IF(CP158&lt;&gt;0,CP158,NA())</f>
        <v/>
      </c>
      <c r="K37" s="241">
        <f>IF(CQ158&lt;&gt;0,CQ158,NA())</f>
        <v/>
      </c>
      <c r="L37" s="241">
        <f>IF(CR158&lt;&gt;0,CR158,NA())</f>
        <v/>
      </c>
      <c r="M37" s="241">
        <f>IF(CS158&lt;&gt;0,CS158,NA())</f>
        <v/>
      </c>
      <c r="N37" s="241">
        <f>IF(CT158&lt;&gt;0,CT158,NA())</f>
        <v/>
      </c>
      <c r="O37" s="185">
        <f>IF(CU158&lt;&gt;0,CU158,NA())</f>
        <v/>
      </c>
      <c r="P37" s="179">
        <f>IF(CV158&lt;&gt;0,CV158,NA())</f>
        <v/>
      </c>
      <c r="Q37" s="117">
        <f>IF(CY158&lt;&gt;0,CY158,NA())</f>
        <v/>
      </c>
      <c r="S37" s="133" t="n"/>
      <c r="T37" s="147" t="n"/>
      <c r="U37" s="245">
        <f>E37</f>
        <v/>
      </c>
      <c r="V37" s="143">
        <f>G37*O37</f>
        <v/>
      </c>
      <c r="W37" s="136" t="e">
        <v>#VALUE!</v>
      </c>
      <c r="X37" s="137" t="e">
        <v>#VALUE!</v>
      </c>
      <c r="Y37" s="136" t="e">
        <v>#VALUE!</v>
      </c>
      <c r="Z37" s="137" t="e">
        <v>#VALUE!</v>
      </c>
      <c r="AA37" s="147" t="n"/>
      <c r="AB37" s="147" t="n"/>
      <c r="AC37" s="147" t="n"/>
      <c r="AD37" s="147" t="n"/>
      <c r="AE37" s="147" t="n"/>
      <c r="AF37" s="147" t="n"/>
      <c r="AG37" s="209" t="inlineStr">
        <is>
          <t>Activation Energy Calculations</t>
        </is>
      </c>
      <c r="AO37" s="208" t="inlineStr">
        <is>
          <t>Rate Graphs</t>
        </is>
      </c>
      <c r="AV37" s="149" t="n"/>
      <c r="AW37" s="149" t="n"/>
      <c r="AX37" s="149" t="n"/>
      <c r="AY37" s="149" t="n"/>
      <c r="AZ37" s="149" t="n"/>
      <c r="BA37" s="149" t="n"/>
      <c r="BB37" s="149" t="n"/>
      <c r="BC37" s="149" t="n"/>
      <c r="BD37" s="149" t="n"/>
      <c r="BE37" s="149" t="n"/>
      <c r="BF37" s="149" t="n"/>
      <c r="BG37" s="149" t="n"/>
      <c r="BH37" s="149" t="n"/>
      <c r="BI37" s="149" t="n"/>
      <c r="BJ37" s="149" t="n"/>
      <c r="BK37" s="149" t="n"/>
      <c r="BL37" s="149" t="n"/>
      <c r="BM37" s="149" t="n"/>
      <c r="BN37" s="145" t="n"/>
      <c r="BO37" s="149" t="n"/>
      <c r="BP37" s="149" t="n"/>
      <c r="BQ37" s="149" t="n"/>
      <c r="BR37" s="149" t="n"/>
      <c r="BS37" s="149" t="n"/>
      <c r="BT37" s="149" t="n"/>
      <c r="BU37" s="149" t="n"/>
      <c r="BV37" s="149" t="n"/>
      <c r="BW37" s="149" t="n"/>
      <c r="BX37" s="149" t="n"/>
      <c r="CI37" s="2" t="n"/>
    </row>
    <row r="38" ht="14.45" customHeight="1" s="23">
      <c r="C38" s="25">
        <f>IF(CL169&lt;&gt;0,CL169,NA())</f>
        <v/>
      </c>
      <c r="D38">
        <f>IF(CM169&lt;&gt;0,CM169,NA())</f>
        <v/>
      </c>
      <c r="E38" s="179">
        <f>IF(CK187&lt;&gt;0,CK187,NA())</f>
        <v/>
      </c>
      <c r="F38" s="241">
        <f>IF(CL187&lt;&gt;0,CL187,NA())</f>
        <v/>
      </c>
      <c r="G38" s="241">
        <f>IF(CM187&lt;&gt;0,CM187,NA())</f>
        <v/>
      </c>
      <c r="H38" s="241">
        <f>IF(CN187&lt;&gt;0,CN187,NA())</f>
        <v/>
      </c>
      <c r="I38" s="241">
        <f>IF(CU187&lt;&gt;0,CU187,NA())</f>
        <v/>
      </c>
      <c r="J38" s="241">
        <f>IF(CP187&lt;&gt;0,CP187,NA())</f>
        <v/>
      </c>
      <c r="K38" s="241">
        <f>IF(CQ187&lt;&gt;0,CQ187,NA())</f>
        <v/>
      </c>
      <c r="L38" s="241">
        <f>IF(CR187&lt;&gt;0,CR187,NA())</f>
        <v/>
      </c>
      <c r="M38" s="241">
        <f>IF(CS187&lt;&gt;0,CS187,NA())</f>
        <v/>
      </c>
      <c r="N38" s="241">
        <f>IF(CT187&lt;&gt;0,CT187,NA())</f>
        <v/>
      </c>
      <c r="O38" s="185">
        <f>IF(CU187&lt;&gt;0,CU187,NA())</f>
        <v/>
      </c>
      <c r="P38" s="179">
        <f>IF(CV187&lt;&gt;0,CV187,NA())</f>
        <v/>
      </c>
      <c r="Q38" s="117">
        <f>IF(CY187&lt;&gt;0,CY187,NA())</f>
        <v/>
      </c>
      <c r="S38" s="133" t="n"/>
      <c r="T38" s="147" t="n"/>
      <c r="U38" s="245">
        <f>E38</f>
        <v/>
      </c>
      <c r="V38" s="143">
        <f>G38*O38</f>
        <v/>
      </c>
      <c r="W38" s="147" t="n"/>
      <c r="X38" s="147" t="n"/>
      <c r="Y38" s="147" t="n"/>
      <c r="Z38" s="135" t="n"/>
      <c r="AA38" s="147" t="n"/>
      <c r="AB38" s="147" t="n"/>
      <c r="AC38" s="147" t="n"/>
      <c r="AD38" s="147" t="n"/>
      <c r="AE38" s="147" t="n"/>
      <c r="AF38" s="147" t="n"/>
      <c r="AV38" s="149" t="n"/>
      <c r="AW38" s="149" t="n"/>
      <c r="AX38" s="149" t="n"/>
      <c r="AY38" s="149" t="n"/>
      <c r="AZ38" s="149" t="n"/>
      <c r="BA38" s="149" t="n"/>
      <c r="BB38" s="149" t="n"/>
      <c r="BC38" s="149" t="n"/>
      <c r="BD38" s="149" t="n"/>
      <c r="BE38" s="149" t="n"/>
      <c r="BF38" s="149" t="n"/>
      <c r="BG38" s="149" t="n"/>
      <c r="BH38" s="149" t="n"/>
      <c r="BI38" s="149" t="n"/>
      <c r="BJ38" s="149" t="n"/>
      <c r="BK38" s="149" t="n"/>
      <c r="BL38" s="149" t="n"/>
      <c r="BM38" s="149" t="n"/>
      <c r="BN38" s="145" t="n"/>
      <c r="BO38" s="149" t="n"/>
      <c r="BP38" s="149" t="n"/>
      <c r="BQ38" s="149" t="n"/>
      <c r="BR38" s="149" t="n"/>
      <c r="BS38" s="149" t="n"/>
      <c r="BT38" s="149" t="n"/>
      <c r="BU38" s="149" t="n"/>
      <c r="BV38" s="149" t="n"/>
      <c r="BW38" s="149" t="n"/>
      <c r="BX38" s="149" t="n"/>
      <c r="CI38" s="2" t="n"/>
    </row>
    <row r="39" ht="14.45" customHeight="1" s="23">
      <c r="C39" s="25">
        <f>IF(CL198&lt;&gt;0,CL198,NA())</f>
        <v/>
      </c>
      <c r="D39">
        <f>IF(CM198&lt;&gt;0,CM198,NA())</f>
        <v/>
      </c>
      <c r="E39">
        <f>IF(CK216&lt;&gt;0,CK216,NA())</f>
        <v/>
      </c>
      <c r="F39">
        <f>IF(CL216&lt;&gt;0,CL216,NA())</f>
        <v/>
      </c>
      <c r="G39">
        <f>IF(CM216&lt;&gt;0,CM216,NA())</f>
        <v/>
      </c>
      <c r="H39">
        <f>IF(CN216&lt;&gt;0,CN216,NA())</f>
        <v/>
      </c>
      <c r="I39">
        <f>IF(CU216&lt;&gt;0,CU216,NA())</f>
        <v/>
      </c>
      <c r="J39">
        <f>IF(CP216&lt;&gt;0,CP216,NA())</f>
        <v/>
      </c>
      <c r="K39">
        <f>IF(CQ216&lt;&gt;0,CQ216,NA())</f>
        <v/>
      </c>
      <c r="L39">
        <f>IF(CR216&lt;&gt;0,CR216,NA())</f>
        <v/>
      </c>
      <c r="M39">
        <f>IF(CS216&lt;&gt;0,CS216,NA())</f>
        <v/>
      </c>
      <c r="N39">
        <f>IF(CT216&lt;&gt;0,CT216,NA())</f>
        <v/>
      </c>
      <c r="O39" s="179">
        <f>IF(CU216&lt;&gt;0,CU216,NA())</f>
        <v/>
      </c>
      <c r="P39" s="179">
        <f>IF(CV216&lt;&gt;0,CV216,NA())</f>
        <v/>
      </c>
      <c r="Q39" s="118">
        <f>IF(CY216&lt;&gt;0,CY216,NA())</f>
        <v/>
      </c>
      <c r="S39" s="133" t="n"/>
      <c r="T39" s="147" t="n"/>
      <c r="U39" s="245">
        <f>E39</f>
        <v/>
      </c>
      <c r="V39" s="143">
        <f>G39*O39</f>
        <v/>
      </c>
      <c r="W39" s="147" t="n"/>
      <c r="X39" s="147" t="n"/>
      <c r="Y39" s="147" t="n"/>
      <c r="Z39" s="135" t="n"/>
      <c r="AA39" s="147" t="n"/>
      <c r="AB39" s="147" t="n"/>
      <c r="AC39" s="147" t="n"/>
      <c r="AD39" s="147" t="n"/>
      <c r="AE39" s="147" t="n"/>
      <c r="AF39" s="147" t="n"/>
      <c r="AV39" s="149" t="n"/>
      <c r="AW39" s="149" t="n"/>
      <c r="AX39" s="149" t="n"/>
      <c r="AY39" s="149" t="n"/>
      <c r="AZ39" s="149" t="n"/>
      <c r="BA39" s="149" t="n"/>
      <c r="BB39" s="149" t="n"/>
      <c r="BC39" s="149" t="n"/>
      <c r="BD39" s="149" t="n"/>
      <c r="BE39" s="149" t="n"/>
      <c r="BF39" s="149" t="n"/>
      <c r="BG39" s="149" t="n"/>
      <c r="BH39" s="149" t="n"/>
      <c r="BI39" s="149" t="n"/>
      <c r="BJ39" s="149" t="n"/>
      <c r="BK39" s="149" t="n"/>
      <c r="BL39" s="149" t="n"/>
      <c r="BM39" s="149" t="n"/>
      <c r="BN39" s="145" t="n"/>
      <c r="BO39" s="149" t="n"/>
      <c r="BP39" s="149" t="n"/>
      <c r="BQ39" s="149" t="n"/>
      <c r="BR39" s="149" t="n"/>
      <c r="BS39" s="149" t="n"/>
      <c r="BT39" s="149" t="n"/>
      <c r="BU39" s="149" t="n"/>
      <c r="BV39" s="149" t="n"/>
      <c r="BW39" s="149" t="n"/>
      <c r="BX39" s="149" t="n"/>
      <c r="CI39" s="2" t="n"/>
    </row>
    <row r="40" ht="15" customHeight="1" s="23" thickBot="1">
      <c r="C40" s="65">
        <f>IF(CL227&lt;&gt;0,CL227,NA())</f>
        <v/>
      </c>
      <c r="D40" s="77">
        <f>IF(CM227&lt;&gt;0,CM227,NA())</f>
        <v/>
      </c>
      <c r="E40" s="246">
        <f>IF(CK245&lt;&gt;0,CK245,NA())</f>
        <v/>
      </c>
      <c r="F40" s="246">
        <f>IF(CL245&lt;&gt;0,CL245,NA())</f>
        <v/>
      </c>
      <c r="G40" s="246">
        <f>IF(CM245&lt;&gt;0,CM245,NA())</f>
        <v/>
      </c>
      <c r="H40" s="246">
        <f>IF(CN245&lt;&gt;0,CN245,NA())</f>
        <v/>
      </c>
      <c r="I40" s="246">
        <f>IF(CU245&lt;&gt;0,CU245,NA())</f>
        <v/>
      </c>
      <c r="J40" s="246">
        <f>IF(CP245&lt;&gt;0,CP245,NA())</f>
        <v/>
      </c>
      <c r="K40" s="246">
        <f>IF(CQ245&lt;&gt;0,CQ245,NA())</f>
        <v/>
      </c>
      <c r="L40" s="246">
        <f>IF(CR245&lt;&gt;0,CR245,NA())</f>
        <v/>
      </c>
      <c r="M40" s="246">
        <f>IF(CS245&lt;&gt;0,CS245,NA())</f>
        <v/>
      </c>
      <c r="N40" s="246">
        <f>IF(CT245&lt;&gt;0,CT245,NA())</f>
        <v/>
      </c>
      <c r="O40" s="180">
        <f>IF(CU245&lt;&gt;0,CU245,NA())</f>
        <v/>
      </c>
      <c r="P40" s="180">
        <f>IF(CV245&lt;&gt;0,CV245,NA())</f>
        <v/>
      </c>
      <c r="Q40" s="119">
        <f>IF(CY245&lt;&gt;0,CY245,NA())</f>
        <v/>
      </c>
      <c r="S40" s="136" t="n"/>
      <c r="T40" s="138" t="n"/>
      <c r="U40" s="248" t="n"/>
      <c r="V40" s="140" t="n"/>
      <c r="W40" s="138" t="n"/>
      <c r="X40" s="138" t="n"/>
      <c r="Y40" s="138" t="n"/>
      <c r="Z40" s="137" t="n"/>
      <c r="AA40" s="147" t="n"/>
      <c r="AB40" s="147" t="n"/>
      <c r="AC40" s="147" t="n"/>
      <c r="AD40" s="147" t="n"/>
      <c r="AE40" s="147" t="n"/>
      <c r="AF40" s="147" t="n"/>
      <c r="AV40" s="149" t="n"/>
      <c r="AW40" s="149" t="n"/>
      <c r="AX40" s="149" t="n"/>
      <c r="AY40" s="149" t="n"/>
      <c r="AZ40" s="149" t="n"/>
      <c r="BA40" s="149" t="n"/>
      <c r="BB40" s="149" t="n"/>
      <c r="BC40" s="149" t="n"/>
      <c r="BD40" s="149" t="n"/>
      <c r="BE40" s="149" t="n"/>
      <c r="BF40" s="149" t="n"/>
      <c r="BG40" s="149" t="n"/>
      <c r="BH40" s="149" t="n"/>
      <c r="BI40" s="149" t="n"/>
      <c r="BJ40" s="149" t="n"/>
      <c r="BK40" s="149" t="n"/>
      <c r="BL40" s="149" t="n"/>
      <c r="BM40" s="149" t="n"/>
      <c r="BN40" s="145" t="n"/>
      <c r="BO40" s="149" t="n"/>
      <c r="BP40" s="149" t="n"/>
      <c r="BQ40" s="149" t="n"/>
      <c r="BR40" s="149" t="n"/>
      <c r="BS40" s="149" t="n"/>
      <c r="BT40" s="149" t="n"/>
      <c r="BU40" s="149" t="n"/>
      <c r="BV40" s="149" t="n"/>
      <c r="BW40" s="149" t="n"/>
      <c r="BX40" s="149" t="n"/>
      <c r="CI40" s="2" t="n"/>
    </row>
    <row r="41" ht="14.45" customHeight="1" s="23">
      <c r="X41" s="2" t="n"/>
      <c r="AS41" s="2" t="n"/>
      <c r="BN41" s="2" t="n"/>
      <c r="CI41" s="2" t="n"/>
    </row>
    <row r="42">
      <c r="X42" s="2" t="n"/>
      <c r="AS42" s="2" t="n"/>
      <c r="BN42" s="2" t="n"/>
      <c r="CI42" s="2" t="n"/>
    </row>
    <row r="43">
      <c r="X43" s="2" t="n"/>
      <c r="AS43" s="2" t="n"/>
      <c r="BN43" s="2" t="n"/>
      <c r="CI43" s="2" t="n"/>
    </row>
    <row r="44">
      <c r="X44" s="2" t="n"/>
      <c r="AS44" s="2" t="n"/>
      <c r="BN44" s="2" t="n"/>
      <c r="CI44" s="2" t="n"/>
    </row>
    <row r="45">
      <c r="X45" s="2" t="n"/>
      <c r="AS45" s="2" t="n"/>
      <c r="BN45" s="2" t="n"/>
      <c r="CI45" s="2" t="n"/>
    </row>
    <row r="46">
      <c r="A46" s="227">
        <f>IF(NOT(ISBLANK('Data In'!A33)),'Data In'!A33,"")</f>
        <v/>
      </c>
      <c r="V46" s="227">
        <f>IF(NOT(ISBLANK('Data In'!A62)),'Data In'!A62,"")</f>
        <v/>
      </c>
      <c r="AQ46" s="227">
        <f>IF(NOT(ISBLANK('Data In'!A91)),'Data In'!A91,"")</f>
        <v/>
      </c>
      <c r="BL46" s="227">
        <f>IF(NOT(ISBLANK('Data In'!A120)),'Data In'!A120,"")</f>
        <v/>
      </c>
      <c r="CG46" s="227">
        <f>'Data In'!A149</f>
        <v/>
      </c>
    </row>
    <row r="47"/>
    <row r="48"/>
    <row r="49"/>
    <row r="50"/>
    <row r="51" ht="15" customHeight="1" s="23" thickBot="1">
      <c r="X51" s="2" t="n"/>
      <c r="AS51" s="2" t="n"/>
      <c r="BN51" s="2" t="n"/>
      <c r="CI51" s="2" t="n"/>
    </row>
    <row r="52">
      <c r="A52" s="228">
        <f>F53&amp;"C " &amp; G53 &amp; "mL/min"</f>
        <v/>
      </c>
      <c r="B52" s="18" t="n"/>
      <c r="C52" s="167" t="inlineStr">
        <is>
          <t>C3 Start</t>
        </is>
      </c>
      <c r="D52" s="11" t="inlineStr">
        <is>
          <t>Run Code</t>
        </is>
      </c>
      <c r="E52" s="11" t="inlineStr">
        <is>
          <t>Catalyst</t>
        </is>
      </c>
      <c r="F52" s="11" t="inlineStr">
        <is>
          <t xml:space="preserve">Temp (C) </t>
        </is>
      </c>
      <c r="G52" s="11" t="inlineStr">
        <is>
          <t>Flow (mLn/min)</t>
        </is>
      </c>
      <c r="H52" s="11" t="inlineStr">
        <is>
          <t>Reactor Vol (mL)</t>
        </is>
      </c>
      <c r="I52" s="12" t="inlineStr">
        <is>
          <t>oxygen</t>
        </is>
      </c>
      <c r="J52" s="12" t="inlineStr">
        <is>
          <t>nitrogen</t>
        </is>
      </c>
      <c r="K52" s="12" t="inlineStr">
        <is>
          <t>propane</t>
        </is>
      </c>
      <c r="L52" s="12" t="inlineStr">
        <is>
          <t>methane</t>
        </is>
      </c>
      <c r="M52" s="12" t="inlineStr">
        <is>
          <t>isobutane</t>
        </is>
      </c>
      <c r="N52" s="12" t="inlineStr">
        <is>
          <t>n-butane</t>
        </is>
      </c>
      <c r="O52" s="12" t="inlineStr">
        <is>
          <t>oxygen</t>
        </is>
      </c>
      <c r="P52" s="12" t="inlineStr">
        <is>
          <t>nitrogen</t>
        </is>
      </c>
      <c r="Q52" s="12" t="inlineStr">
        <is>
          <t>propane</t>
        </is>
      </c>
      <c r="R52" s="12" t="inlineStr">
        <is>
          <t>methane</t>
        </is>
      </c>
      <c r="S52" s="59" t="inlineStr">
        <is>
          <t>Sum</t>
        </is>
      </c>
      <c r="T52" s="25" t="n"/>
      <c r="V52" s="251">
        <f>AA53&amp;"C " &amp; AB53 &amp; "mL/min"</f>
        <v/>
      </c>
      <c r="W52" s="19" t="n"/>
      <c r="X52" s="167" t="inlineStr">
        <is>
          <t>C3 Start</t>
        </is>
      </c>
      <c r="Y52" s="11" t="inlineStr">
        <is>
          <t>Run Code</t>
        </is>
      </c>
      <c r="Z52" s="11" t="inlineStr">
        <is>
          <t>Catalyst</t>
        </is>
      </c>
      <c r="AA52" s="11" t="inlineStr">
        <is>
          <t xml:space="preserve">Temp (C) </t>
        </is>
      </c>
      <c r="AB52" s="11" t="inlineStr">
        <is>
          <t>Flow (mL/min)</t>
        </is>
      </c>
      <c r="AC52" s="11" t="inlineStr">
        <is>
          <t>Reactor Vol (mL)</t>
        </is>
      </c>
      <c r="AD52" s="12" t="inlineStr">
        <is>
          <t>oxygen</t>
        </is>
      </c>
      <c r="AE52" s="12" t="inlineStr">
        <is>
          <t>nitrogen</t>
        </is>
      </c>
      <c r="AF52" s="12" t="inlineStr">
        <is>
          <t>propane</t>
        </is>
      </c>
      <c r="AG52" s="12" t="inlineStr">
        <is>
          <t>methane</t>
        </is>
      </c>
      <c r="AH52" s="12" t="inlineStr">
        <is>
          <t>isobutane</t>
        </is>
      </c>
      <c r="AI52" s="12" t="inlineStr">
        <is>
          <t>n-butane</t>
        </is>
      </c>
      <c r="AJ52" s="12" t="inlineStr">
        <is>
          <t>oxygen</t>
        </is>
      </c>
      <c r="AK52" s="12" t="inlineStr">
        <is>
          <t>nitrogen</t>
        </is>
      </c>
      <c r="AL52" s="12" t="inlineStr">
        <is>
          <t>propane</t>
        </is>
      </c>
      <c r="AM52" s="12" t="inlineStr">
        <is>
          <t>methane</t>
        </is>
      </c>
      <c r="AN52" s="59" t="inlineStr">
        <is>
          <t>Sum</t>
        </is>
      </c>
      <c r="AQ52" s="251">
        <f>AV53&amp;"C " &amp; AW53 &amp; "mL/min"</f>
        <v/>
      </c>
      <c r="AR52" s="19" t="n"/>
      <c r="AS52" s="167" t="inlineStr">
        <is>
          <t>C3 Start</t>
        </is>
      </c>
      <c r="AT52" s="11" t="inlineStr">
        <is>
          <t>Run Code</t>
        </is>
      </c>
      <c r="AU52" s="11" t="inlineStr">
        <is>
          <t>Catalyst</t>
        </is>
      </c>
      <c r="AV52" s="11" t="inlineStr">
        <is>
          <t xml:space="preserve">Temp (C) </t>
        </is>
      </c>
      <c r="AW52" s="11" t="inlineStr">
        <is>
          <t>Flow (mL/min)</t>
        </is>
      </c>
      <c r="AX52" s="11" t="inlineStr">
        <is>
          <t>Reactor Vol (mL)</t>
        </is>
      </c>
      <c r="AY52" s="12" t="inlineStr">
        <is>
          <t>oxygen</t>
        </is>
      </c>
      <c r="AZ52" s="12" t="inlineStr">
        <is>
          <t>nitrogen</t>
        </is>
      </c>
      <c r="BA52" s="12" t="inlineStr">
        <is>
          <t>propane</t>
        </is>
      </c>
      <c r="BB52" s="12" t="inlineStr">
        <is>
          <t>methane</t>
        </is>
      </c>
      <c r="BC52" s="12" t="inlineStr">
        <is>
          <t>isobutane</t>
        </is>
      </c>
      <c r="BD52" s="12" t="inlineStr">
        <is>
          <t>n-butane</t>
        </is>
      </c>
      <c r="BE52" s="12" t="inlineStr">
        <is>
          <t>oxygen</t>
        </is>
      </c>
      <c r="BF52" s="12" t="inlineStr">
        <is>
          <t>nitrogen</t>
        </is>
      </c>
      <c r="BG52" s="12" t="inlineStr">
        <is>
          <t>propane</t>
        </is>
      </c>
      <c r="BH52" s="12" t="inlineStr">
        <is>
          <t>methane</t>
        </is>
      </c>
      <c r="BI52" s="59" t="inlineStr">
        <is>
          <t>Sum</t>
        </is>
      </c>
      <c r="BL52" s="251">
        <f>BQ53&amp;"C " &amp; BR53 &amp; "mL/min"</f>
        <v/>
      </c>
      <c r="BM52" s="19" t="n"/>
      <c r="BN52" s="167" t="inlineStr">
        <is>
          <t>C3 Start</t>
        </is>
      </c>
      <c r="BO52" s="11" t="inlineStr">
        <is>
          <t>Run Code</t>
        </is>
      </c>
      <c r="BP52" s="11" t="inlineStr">
        <is>
          <t>Catalyst</t>
        </is>
      </c>
      <c r="BQ52" s="11" t="inlineStr">
        <is>
          <t xml:space="preserve">Temp (C) </t>
        </is>
      </c>
      <c r="BR52" s="11" t="inlineStr">
        <is>
          <t>Flow (mL/min)</t>
        </is>
      </c>
      <c r="BS52" s="11" t="inlineStr">
        <is>
          <t>Reactor Vol (mL)</t>
        </is>
      </c>
      <c r="BT52" s="12" t="inlineStr">
        <is>
          <t>oxygen</t>
        </is>
      </c>
      <c r="BU52" s="12" t="inlineStr">
        <is>
          <t>nitrogen</t>
        </is>
      </c>
      <c r="BV52" s="12" t="inlineStr">
        <is>
          <t>propane</t>
        </is>
      </c>
      <c r="BW52" s="12" t="inlineStr">
        <is>
          <t>methane</t>
        </is>
      </c>
      <c r="BX52" s="12" t="inlineStr">
        <is>
          <t>isobutane</t>
        </is>
      </c>
      <c r="BY52" s="12" t="inlineStr">
        <is>
          <t>n-butane</t>
        </is>
      </c>
      <c r="BZ52" s="12" t="inlineStr">
        <is>
          <t>oxygen</t>
        </is>
      </c>
      <c r="CA52" s="12" t="inlineStr">
        <is>
          <t>nitrogen</t>
        </is>
      </c>
      <c r="CB52" s="12" t="inlineStr">
        <is>
          <t>propane</t>
        </is>
      </c>
      <c r="CC52" s="12" t="inlineStr">
        <is>
          <t>methane</t>
        </is>
      </c>
      <c r="CD52" s="59" t="inlineStr">
        <is>
          <t>Sum</t>
        </is>
      </c>
      <c r="CG52" s="251">
        <f>CL53&amp;"C " &amp; CM53 &amp; "mL/min"</f>
        <v/>
      </c>
      <c r="CH52" s="19" t="n"/>
      <c r="CI52" s="167" t="inlineStr">
        <is>
          <t>C3 Start</t>
        </is>
      </c>
      <c r="CJ52" s="11" t="inlineStr">
        <is>
          <t>Run Code</t>
        </is>
      </c>
      <c r="CK52" s="11" t="inlineStr">
        <is>
          <t>Catalyst</t>
        </is>
      </c>
      <c r="CL52" s="11" t="inlineStr">
        <is>
          <t xml:space="preserve">Temp (C) </t>
        </is>
      </c>
      <c r="CM52" s="11" t="inlineStr">
        <is>
          <t>Flow (mL/min)</t>
        </is>
      </c>
      <c r="CN52" s="11" t="inlineStr">
        <is>
          <t>Reactor Vol (mL)</t>
        </is>
      </c>
      <c r="CO52" s="12" t="inlineStr">
        <is>
          <t>oxygen</t>
        </is>
      </c>
      <c r="CP52" s="12" t="inlineStr">
        <is>
          <t>nitrogen</t>
        </is>
      </c>
      <c r="CQ52" s="12" t="inlineStr">
        <is>
          <t>propane</t>
        </is>
      </c>
      <c r="CR52" s="12" t="inlineStr">
        <is>
          <t>methane</t>
        </is>
      </c>
      <c r="CS52" s="12" t="inlineStr">
        <is>
          <t>isobutane</t>
        </is>
      </c>
      <c r="CT52" s="12" t="inlineStr">
        <is>
          <t>n-butane</t>
        </is>
      </c>
      <c r="CU52" s="12" t="inlineStr">
        <is>
          <t>oxygen</t>
        </is>
      </c>
      <c r="CV52" s="12" t="inlineStr">
        <is>
          <t>nitrogen</t>
        </is>
      </c>
      <c r="CW52" s="12" t="inlineStr">
        <is>
          <t>propane</t>
        </is>
      </c>
      <c r="CX52" s="12" t="inlineStr">
        <is>
          <t>methane</t>
        </is>
      </c>
      <c r="CY52" s="59" t="inlineStr">
        <is>
          <t>Sum</t>
        </is>
      </c>
    </row>
    <row r="53">
      <c r="A53" s="25" t="n"/>
      <c r="C53" s="169" t="n">
        <v>0.3</v>
      </c>
      <c r="D53" s="166" t="inlineStr">
        <is>
          <t>c3o3</t>
        </is>
      </c>
      <c r="E53" s="5" t="inlineStr">
        <is>
          <t>O3</t>
        </is>
      </c>
      <c r="F53" s="5">
        <f>A46</f>
        <v/>
      </c>
      <c r="G53" s="5">
        <f>'Data In'!E33</f>
        <v/>
      </c>
      <c r="H53" s="5">
        <f>52*1.05</f>
        <v/>
      </c>
      <c r="I53" s="48">
        <f>D73</f>
        <v/>
      </c>
      <c r="J53" s="48">
        <f>E73</f>
        <v/>
      </c>
      <c r="K53" s="48">
        <f>K73</f>
        <v/>
      </c>
      <c r="L53" s="49">
        <f>F73</f>
        <v/>
      </c>
      <c r="M53" s="48">
        <f>M73</f>
        <v/>
      </c>
      <c r="N53" s="48">
        <f>N73</f>
        <v/>
      </c>
      <c r="O53" s="252">
        <f>I53/(HLOOKUP(O52,workup!$B$266:$Q$268,2,FALSE)*C53+(HLOOKUP(O52,workup!$B$266:$Q$268,3,FALSE)))</f>
        <v/>
      </c>
      <c r="P53" s="252">
        <f>J53/(HLOOKUP(P52,workup!$B$266:$Q$268,2,FALSE)*C53+(HLOOKUP(P52,workup!$B$266:$Q$268,3,FALSE)))</f>
        <v/>
      </c>
      <c r="Q53" s="252">
        <f>K53/(HLOOKUP(Q52,workup!$B$266:$Q$268,2,FALSE)*C53+(HLOOKUP(Q52,workup!$B$266:$Q$268,3,FALSE)))</f>
        <v/>
      </c>
      <c r="R53" s="252">
        <f>L53/(HLOOKUP(R52,workup!$B$266:$Q$268,2,FALSE)*C53+(HLOOKUP(R52,workup!$B$266:$Q$268,3,FALSE)))</f>
        <v/>
      </c>
      <c r="S53" s="253">
        <f>SUM(O53:R53)</f>
        <v/>
      </c>
      <c r="T53" s="25" t="n"/>
      <c r="V53" s="25" t="n"/>
      <c r="W53" s="24" t="n"/>
      <c r="X53" s="169" t="n">
        <v>0.3</v>
      </c>
      <c r="Y53" s="5" t="inlineStr">
        <is>
          <t>c3odh</t>
        </is>
      </c>
      <c r="Z53" s="5" t="n"/>
      <c r="AA53" s="5">
        <f>V46</f>
        <v/>
      </c>
      <c r="AB53" s="5">
        <f>'Data In'!E62</f>
        <v/>
      </c>
      <c r="AC53" s="5">
        <f>52*1.05</f>
        <v/>
      </c>
      <c r="AD53" s="48">
        <f>Y73</f>
        <v/>
      </c>
      <c r="AE53" s="48">
        <f>Z73</f>
        <v/>
      </c>
      <c r="AF53" s="48">
        <f>AF73</f>
        <v/>
      </c>
      <c r="AG53" s="49">
        <f>AA73</f>
        <v/>
      </c>
      <c r="AH53" s="48">
        <f>AH73</f>
        <v/>
      </c>
      <c r="AI53" s="48">
        <f>AI73</f>
        <v/>
      </c>
      <c r="AJ53" s="252">
        <f>AD53/(HLOOKUP(AJ52,workup!$B$266:$Q$268,2,FALSE)*X53+(HLOOKUP(AJ52,workup!$B$266:$Q$268,3,FALSE)))</f>
        <v/>
      </c>
      <c r="AK53" s="252">
        <f>AE53/(HLOOKUP(AK52,workup!$B$266:$Q$268,2,FALSE)*X53+(HLOOKUP(AK52,workup!$B$266:$Q$268,3,FALSE)))</f>
        <v/>
      </c>
      <c r="AL53" s="252">
        <f>AF53/(HLOOKUP(AL52,workup!$B$266:$Q$268,2,FALSE)*X53+(HLOOKUP(AL52,workup!$B$266:$Q$268,3,FALSE)))</f>
        <v/>
      </c>
      <c r="AM53" s="252">
        <f>AG53/(HLOOKUP(AM52,workup!$B$266:$Q$268,2,FALSE)*X53+(HLOOKUP(AM52,workup!$B$266:$Q$268,3,FALSE)))</f>
        <v/>
      </c>
      <c r="AN53" s="253">
        <f>SUM(AJ53:AM53)</f>
        <v/>
      </c>
      <c r="AQ53" s="25" t="n"/>
      <c r="AR53" s="24" t="n"/>
      <c r="AS53" s="169" t="n">
        <v>0.3</v>
      </c>
      <c r="AT53" s="5" t="inlineStr">
        <is>
          <t>c3odh</t>
        </is>
      </c>
      <c r="AU53" s="5" t="n"/>
      <c r="AV53" s="5">
        <f>AQ46</f>
        <v/>
      </c>
      <c r="AW53" s="5">
        <f>'Data In'!E91</f>
        <v/>
      </c>
      <c r="AX53" s="5">
        <f>52*1.05</f>
        <v/>
      </c>
      <c r="AY53" s="48">
        <f>AT73</f>
        <v/>
      </c>
      <c r="AZ53" s="48">
        <f>AU73</f>
        <v/>
      </c>
      <c r="BA53" s="48">
        <f>BA73</f>
        <v/>
      </c>
      <c r="BB53" s="49">
        <f>AV73</f>
        <v/>
      </c>
      <c r="BC53" s="48">
        <f>BC73</f>
        <v/>
      </c>
      <c r="BD53" s="48">
        <f>BD73</f>
        <v/>
      </c>
      <c r="BE53" s="252">
        <f>AY53/(HLOOKUP(BE52,workup!$B$266:$Q$268,2,FALSE)*AS53+(HLOOKUP(BE52,workup!$B$266:$Q$268,3,FALSE)))</f>
        <v/>
      </c>
      <c r="BF53" s="252">
        <f>AZ53/(HLOOKUP(BF52,workup!$B$266:$Q$268,2,FALSE)*AS53+(HLOOKUP(BF52,workup!$B$266:$Q$268,3,FALSE)))</f>
        <v/>
      </c>
      <c r="BG53" s="252">
        <f>BA53/(HLOOKUP(BG52,workup!$B$266:$Q$268,2,FALSE)*AS53+(HLOOKUP(BG52,workup!$B$266:$Q$268,3,FALSE)))</f>
        <v/>
      </c>
      <c r="BH53" s="252">
        <f>BB53/(HLOOKUP(BH52,workup!$B$266:$Q$268,2,FALSE)*AS53+(HLOOKUP(BH52,workup!$B$266:$Q$268,3,FALSE)))</f>
        <v/>
      </c>
      <c r="BI53" s="253">
        <f>SUM(BE53:BH53)</f>
        <v/>
      </c>
      <c r="BL53" s="25" t="n"/>
      <c r="BM53" s="24" t="n"/>
      <c r="BN53" s="169" t="n">
        <v>0.3</v>
      </c>
      <c r="BO53" s="5" t="inlineStr">
        <is>
          <t>c3odh</t>
        </is>
      </c>
      <c r="BP53" s="5" t="n"/>
      <c r="BQ53" s="5">
        <f>BL46</f>
        <v/>
      </c>
      <c r="BR53" s="5">
        <f>'Data In'!E120</f>
        <v/>
      </c>
      <c r="BS53" s="5">
        <f>52*1.05</f>
        <v/>
      </c>
      <c r="BT53" s="48">
        <f>BO73</f>
        <v/>
      </c>
      <c r="BU53" s="48">
        <f>BP73</f>
        <v/>
      </c>
      <c r="BV53" s="48">
        <f>BV73</f>
        <v/>
      </c>
      <c r="BW53" s="49">
        <f>BQ73</f>
        <v/>
      </c>
      <c r="BX53" s="48">
        <f>BX73</f>
        <v/>
      </c>
      <c r="BY53" s="48">
        <f>BY73</f>
        <v/>
      </c>
      <c r="BZ53" s="252">
        <f>BT53/(HLOOKUP(BZ52,workup!$B$266:$Q$268,2,FALSE)*BN53+(HLOOKUP(BZ52,workup!$B$266:$Q$268,3,FALSE)))</f>
        <v/>
      </c>
      <c r="CA53" s="252">
        <f>BU53/(HLOOKUP(CA52,workup!$B$266:$Q$268,2,FALSE)*BN53+(HLOOKUP(CA52,workup!$B$266:$Q$268,3,FALSE)))</f>
        <v/>
      </c>
      <c r="CB53" s="252">
        <f>BV53/(HLOOKUP(CB52,workup!$B$266:$Q$268,2,FALSE)*BN53+(HLOOKUP(CB52,workup!$B$266:$Q$268,3,FALSE)))</f>
        <v/>
      </c>
      <c r="CC53" s="252">
        <f>BW53/(HLOOKUP(CC52,workup!$B$266:$Q$268,2,FALSE)*BN53+(HLOOKUP(CC52,workup!$B$266:$Q$268,3,FALSE)))</f>
        <v/>
      </c>
      <c r="CD53" s="253">
        <f>SUM(BZ53:CC53)</f>
        <v/>
      </c>
      <c r="CG53" s="25" t="n"/>
      <c r="CH53" s="24" t="n"/>
      <c r="CI53" s="169" t="n">
        <v>0.3</v>
      </c>
      <c r="CJ53" s="5" t="inlineStr">
        <is>
          <t>c3odh</t>
        </is>
      </c>
      <c r="CK53" s="5" t="n"/>
      <c r="CL53" s="5">
        <f>CG46</f>
        <v/>
      </c>
      <c r="CM53" s="5">
        <f>'Data In'!E149</f>
        <v/>
      </c>
      <c r="CN53" s="5" t="n">
        <v>0.5002</v>
      </c>
      <c r="CO53" s="48">
        <f>CJ73</f>
        <v/>
      </c>
      <c r="CP53" s="48">
        <f>CK73</f>
        <v/>
      </c>
      <c r="CQ53" s="48">
        <f>CQ73</f>
        <v/>
      </c>
      <c r="CR53" s="49">
        <f>CL73</f>
        <v/>
      </c>
      <c r="CS53" s="48">
        <f>CS73</f>
        <v/>
      </c>
      <c r="CT53" s="48">
        <f>CT73</f>
        <v/>
      </c>
      <c r="CU53" s="252">
        <f>CO53/(HLOOKUP(CU52,workup!$B$266:$Q$268,2,FALSE)*CI53+(HLOOKUP(CU52,workup!$B$266:$Q$268,3,FALSE)))</f>
        <v/>
      </c>
      <c r="CV53" s="252">
        <f>CP53/(HLOOKUP(CV52,workup!$B$266:$Q$268,2,FALSE)*CI53+(HLOOKUP(CV52,workup!$B$266:$Q$268,3,FALSE)))</f>
        <v/>
      </c>
      <c r="CW53" s="252">
        <f>CQ53/(HLOOKUP(CW52,workup!$B$266:$Q$268,2,FALSE)*CI53+(HLOOKUP(CW52,workup!$B$266:$Q$268,3,FALSE)))</f>
        <v/>
      </c>
      <c r="CX53" s="252">
        <f>CR53/(HLOOKUP(CX52,workup!$B$266:$Q$268,2,FALSE)*CI53+(HLOOKUP(CX52,workup!$B$266:$Q$268,3,FALSE)))</f>
        <v/>
      </c>
      <c r="CY53" s="253">
        <f>SUM(CU53:CX53)</f>
        <v/>
      </c>
    </row>
    <row r="54">
      <c r="A54" s="25" t="n"/>
      <c r="C54" s="169">
        <f>C53</f>
        <v/>
      </c>
      <c r="D54" s="164" t="n"/>
      <c r="E54" s="164" t="n"/>
      <c r="F54" s="164" t="n"/>
      <c r="G54" s="5">
        <f>G53</f>
        <v/>
      </c>
      <c r="H54" s="5">
        <f>H53</f>
        <v/>
      </c>
      <c r="I54" s="48">
        <f>D74</f>
        <v/>
      </c>
      <c r="J54" s="48">
        <f>E74</f>
        <v/>
      </c>
      <c r="K54" s="48">
        <f>K74</f>
        <v/>
      </c>
      <c r="L54" s="49">
        <f>F74</f>
        <v/>
      </c>
      <c r="M54" s="48">
        <f>M74</f>
        <v/>
      </c>
      <c r="N54" s="48">
        <f>N74</f>
        <v/>
      </c>
      <c r="O54" s="252">
        <f>I54/(HLOOKUP(O52,workup!$B$266:$Q$268,2,FALSE)*C54+(HLOOKUP(O52,workup!$B$266:$Q$268,3,FALSE)))</f>
        <v/>
      </c>
      <c r="P54" s="252">
        <f>J54/(HLOOKUP(P52,workup!$B$266:$Q$268,2,FALSE)*C54+(HLOOKUP(P52,workup!$B$266:$Q$268,3,FALSE)))</f>
        <v/>
      </c>
      <c r="Q54" s="252">
        <f>K54/(HLOOKUP(Q52,workup!$B$266:$Q$268,2,FALSE)*C54+(HLOOKUP(Q52,workup!$B$266:$Q$268,3,FALSE)))</f>
        <v/>
      </c>
      <c r="R54" s="252">
        <f>L54/(HLOOKUP(R52,workup!$B$266:$Q$268,2,FALSE)*C54+(HLOOKUP(R52,workup!$B$266:$Q$268,3,FALSE)))</f>
        <v/>
      </c>
      <c r="S54" s="253">
        <f>SUM(O54:R54)</f>
        <v/>
      </c>
      <c r="T54" s="25" t="n"/>
      <c r="V54" s="25" t="n"/>
      <c r="W54" s="24" t="n"/>
      <c r="X54" s="169">
        <f>X53</f>
        <v/>
      </c>
      <c r="Y54" s="164" t="n"/>
      <c r="Z54" s="164" t="n"/>
      <c r="AA54" s="164" t="n"/>
      <c r="AB54" s="5">
        <f>AB53</f>
        <v/>
      </c>
      <c r="AC54" s="5">
        <f>AC53</f>
        <v/>
      </c>
      <c r="AD54" s="48">
        <f>Y74</f>
        <v/>
      </c>
      <c r="AE54" s="48">
        <f>Z74</f>
        <v/>
      </c>
      <c r="AF54" s="48">
        <f>AF74</f>
        <v/>
      </c>
      <c r="AG54" s="49">
        <f>AA74</f>
        <v/>
      </c>
      <c r="AH54" s="48">
        <f>AH74</f>
        <v/>
      </c>
      <c r="AI54" s="48">
        <f>AI74</f>
        <v/>
      </c>
      <c r="AJ54" s="252">
        <f>AD54/(HLOOKUP(AJ52,workup!$B$266:$Q$268,2,FALSE)*X54+(HLOOKUP(AJ52,workup!$B$266:$Q$268,3,FALSE)))</f>
        <v/>
      </c>
      <c r="AK54" s="252">
        <f>AE54/(HLOOKUP(AK52,workup!$B$266:$Q$268,2,FALSE)*X54+(HLOOKUP(AK52,workup!$B$266:$Q$268,3,FALSE)))</f>
        <v/>
      </c>
      <c r="AL54" s="252">
        <f>AF54/(HLOOKUP(AL52,workup!$B$266:$Q$268,2,FALSE)*X54+(HLOOKUP(AL52,workup!$B$266:$Q$268,3,FALSE)))</f>
        <v/>
      </c>
      <c r="AM54" s="252">
        <f>AG54/(HLOOKUP(AM52,workup!$B$266:$Q$268,2,FALSE)*X54+(HLOOKUP(AM52,workup!$B$266:$Q$268,3,FALSE)))</f>
        <v/>
      </c>
      <c r="AN54" s="253">
        <f>SUM(AJ54:AM54)</f>
        <v/>
      </c>
      <c r="AQ54" s="25" t="n"/>
      <c r="AR54" s="24" t="n"/>
      <c r="AS54" s="169">
        <f>AS53</f>
        <v/>
      </c>
      <c r="AT54" s="164" t="n"/>
      <c r="AU54" s="164" t="n"/>
      <c r="AV54" s="164" t="n"/>
      <c r="AW54" s="5">
        <f>AW53</f>
        <v/>
      </c>
      <c r="AX54" s="5">
        <f>AX53</f>
        <v/>
      </c>
      <c r="AY54" s="48">
        <f>AT74</f>
        <v/>
      </c>
      <c r="AZ54" s="48">
        <f>AU74</f>
        <v/>
      </c>
      <c r="BA54" s="48">
        <f>BA74</f>
        <v/>
      </c>
      <c r="BB54" s="49">
        <f>AV74</f>
        <v/>
      </c>
      <c r="BC54" s="48">
        <f>BC74</f>
        <v/>
      </c>
      <c r="BD54" s="48">
        <f>BD74</f>
        <v/>
      </c>
      <c r="BE54" s="252">
        <f>AY54/(HLOOKUP(BE52,workup!$B$266:$Q$268,2,FALSE)*AS54+(HLOOKUP(BE52,workup!$B$266:$Q$268,3,FALSE)))</f>
        <v/>
      </c>
      <c r="BF54" s="252">
        <f>AZ54/(HLOOKUP(BF52,workup!$B$266:$Q$268,2,FALSE)*AS54+(HLOOKUP(BF52,workup!$B$266:$Q$268,3,FALSE)))</f>
        <v/>
      </c>
      <c r="BG54" s="252">
        <f>BA54/(HLOOKUP(BG52,workup!$B$266:$Q$268,2,FALSE)*AS54+(HLOOKUP(BG52,workup!$B$266:$Q$268,3,FALSE)))</f>
        <v/>
      </c>
      <c r="BH54" s="252">
        <f>BB54/(HLOOKUP(BH52,workup!$B$266:$Q$268,2,FALSE)*AS54+(HLOOKUP(BH52,workup!$B$266:$Q$268,3,FALSE)))</f>
        <v/>
      </c>
      <c r="BI54" s="253">
        <f>SUM(BE54:BH54)</f>
        <v/>
      </c>
      <c r="BL54" s="25" t="n"/>
      <c r="BM54" s="24" t="n"/>
      <c r="BN54" s="169">
        <f>BN53</f>
        <v/>
      </c>
      <c r="BO54" s="164" t="n"/>
      <c r="BP54" s="164" t="n"/>
      <c r="BQ54" s="164" t="n"/>
      <c r="BR54" s="5">
        <f>BR53</f>
        <v/>
      </c>
      <c r="BS54" s="5">
        <f>BS53</f>
        <v/>
      </c>
      <c r="BT54" s="48">
        <f>BO74</f>
        <v/>
      </c>
      <c r="BU54" s="48">
        <f>BP74</f>
        <v/>
      </c>
      <c r="BV54" s="48">
        <f>BV74</f>
        <v/>
      </c>
      <c r="BW54" s="49">
        <f>BQ74</f>
        <v/>
      </c>
      <c r="BX54" s="48">
        <f>BX74</f>
        <v/>
      </c>
      <c r="BY54" s="48">
        <f>BY74</f>
        <v/>
      </c>
      <c r="BZ54" s="252">
        <f>BT54/(HLOOKUP(BZ52,workup!$B$266:$Q$268,2,FALSE)*BN54+(HLOOKUP(BZ52,workup!$B$266:$Q$268,3,FALSE)))</f>
        <v/>
      </c>
      <c r="CA54" s="252">
        <f>BU54/(HLOOKUP(CA52,workup!$B$266:$Q$268,2,FALSE)*BN54+(HLOOKUP(CA52,workup!$B$266:$Q$268,3,FALSE)))</f>
        <v/>
      </c>
      <c r="CB54" s="252">
        <f>BV54/(HLOOKUP(CB52,workup!$B$266:$Q$268,2,FALSE)*BN54+(HLOOKUP(CB52,workup!$B$266:$Q$268,3,FALSE)))</f>
        <v/>
      </c>
      <c r="CC54" s="252">
        <f>BW54/(HLOOKUP(CC52,workup!$B$266:$Q$268,2,FALSE)*BN54+(HLOOKUP(CC52,workup!$B$266:$Q$268,3,FALSE)))</f>
        <v/>
      </c>
      <c r="CD54" s="253">
        <f>SUM(BZ54:CC54)</f>
        <v/>
      </c>
      <c r="CG54" s="25" t="n"/>
      <c r="CH54" s="24" t="n"/>
      <c r="CI54" s="169">
        <f>CI53</f>
        <v/>
      </c>
      <c r="CJ54" s="164" t="n"/>
      <c r="CK54" s="164" t="n"/>
      <c r="CL54" s="164" t="n"/>
      <c r="CM54" s="5">
        <f>CM53</f>
        <v/>
      </c>
      <c r="CN54" s="5">
        <f>CN53</f>
        <v/>
      </c>
      <c r="CO54" s="48">
        <f>CJ74</f>
        <v/>
      </c>
      <c r="CP54" s="48">
        <f>CK74</f>
        <v/>
      </c>
      <c r="CQ54" s="48">
        <f>CQ74</f>
        <v/>
      </c>
      <c r="CR54" s="49">
        <f>CL74</f>
        <v/>
      </c>
      <c r="CS54" s="48">
        <f>CS74</f>
        <v/>
      </c>
      <c r="CT54" s="48">
        <f>CT74</f>
        <v/>
      </c>
      <c r="CU54" s="252">
        <f>CO54/(HLOOKUP(CU52,workup!$B$266:$Q$268,2,FALSE)*CI54+(HLOOKUP(CU52,workup!$B$266:$Q$268,3,FALSE)))</f>
        <v/>
      </c>
      <c r="CV54" s="252">
        <f>CP54/(HLOOKUP(CV52,workup!$B$266:$Q$268,2,FALSE)*CI54+(HLOOKUP(CV52,workup!$B$266:$Q$268,3,FALSE)))</f>
        <v/>
      </c>
      <c r="CW54" s="252">
        <f>CQ54/(HLOOKUP(CW52,workup!$B$266:$Q$268,2,FALSE)*CI54+(HLOOKUP(CW52,workup!$B$266:$Q$268,3,FALSE)))</f>
        <v/>
      </c>
      <c r="CX54" s="252">
        <f>CR54/(HLOOKUP(CX52,workup!$B$266:$Q$268,2,FALSE)*CI54+(HLOOKUP(CX52,workup!$B$266:$Q$268,3,FALSE)))</f>
        <v/>
      </c>
      <c r="CY54" s="253">
        <f>SUM(CU54:CX54)</f>
        <v/>
      </c>
    </row>
    <row r="55">
      <c r="A55" s="25" t="n"/>
      <c r="C55" s="169">
        <f>C53</f>
        <v/>
      </c>
      <c r="D55" s="165" t="n"/>
      <c r="E55" s="165" t="n"/>
      <c r="F55" s="165" t="n"/>
      <c r="G55" s="5">
        <f>G54</f>
        <v/>
      </c>
      <c r="H55" s="5">
        <f>H54</f>
        <v/>
      </c>
      <c r="I55" s="48">
        <f>D75</f>
        <v/>
      </c>
      <c r="J55" s="48">
        <f>E75</f>
        <v/>
      </c>
      <c r="K55" s="48">
        <f>K75</f>
        <v/>
      </c>
      <c r="L55" s="49">
        <f>F75</f>
        <v/>
      </c>
      <c r="M55" s="48">
        <f>M75</f>
        <v/>
      </c>
      <c r="N55" s="48">
        <f>N75</f>
        <v/>
      </c>
      <c r="O55" s="252">
        <f>I55/(HLOOKUP(O52,workup!$B$266:$Q$268,2,FALSE)*C55+(HLOOKUP(O52,workup!$B$266:$Q$268,3,FALSE)))</f>
        <v/>
      </c>
      <c r="P55" s="252">
        <f>J55/(HLOOKUP(P52,workup!$B$266:$Q$268,2,FALSE)*C55+(HLOOKUP(P52,workup!$B$266:$Q$268,3,FALSE)))</f>
        <v/>
      </c>
      <c r="Q55" s="252">
        <f>K55/(HLOOKUP(Q52,workup!$B$266:$Q$268,2,FALSE)*C55+(HLOOKUP(Q52,workup!$B$266:$Q$268,3,FALSE)))</f>
        <v/>
      </c>
      <c r="R55" s="252">
        <f>L55/(HLOOKUP(R52,workup!$B$266:$Q$268,2,FALSE)*C55+(HLOOKUP(R52,workup!$B$266:$Q$268,3,FALSE)))</f>
        <v/>
      </c>
      <c r="S55" s="253">
        <f>SUM(O55:R55)</f>
        <v/>
      </c>
      <c r="T55" s="25" t="n"/>
      <c r="V55" s="25" t="n"/>
      <c r="W55" s="24" t="n"/>
      <c r="X55" s="169">
        <f>X53</f>
        <v/>
      </c>
      <c r="Y55" s="165" t="n"/>
      <c r="Z55" s="165" t="n"/>
      <c r="AA55" s="165" t="n"/>
      <c r="AB55" s="5">
        <f>AB54</f>
        <v/>
      </c>
      <c r="AC55" s="5">
        <f>AC54</f>
        <v/>
      </c>
      <c r="AD55" s="48">
        <f>Y75</f>
        <v/>
      </c>
      <c r="AE55" s="48">
        <f>Z75</f>
        <v/>
      </c>
      <c r="AF55" s="48">
        <f>AF75</f>
        <v/>
      </c>
      <c r="AG55" s="49">
        <f>AA75</f>
        <v/>
      </c>
      <c r="AH55" s="48">
        <f>AH75</f>
        <v/>
      </c>
      <c r="AI55" s="48">
        <f>AI75</f>
        <v/>
      </c>
      <c r="AJ55" s="252">
        <f>AD55/(HLOOKUP(AJ52,workup!$B$266:$Q$268,2,FALSE)*X55+(HLOOKUP(AJ52,workup!$B$266:$Q$268,3,FALSE)))</f>
        <v/>
      </c>
      <c r="AK55" s="252">
        <f>AE55/(HLOOKUP(AK52,workup!$B$266:$Q$268,2,FALSE)*X55+(HLOOKUP(AK52,workup!$B$266:$Q$268,3,FALSE)))</f>
        <v/>
      </c>
      <c r="AL55" s="252">
        <f>AF55/(HLOOKUP(AL52,workup!$B$266:$Q$268,2,FALSE)*X55+(HLOOKUP(AL52,workup!$B$266:$Q$268,3,FALSE)))</f>
        <v/>
      </c>
      <c r="AM55" s="252">
        <f>AG55/(HLOOKUP(AM52,workup!$B$266:$Q$268,2,FALSE)*X55+(HLOOKUP(AM52,workup!$B$266:$Q$268,3,FALSE)))</f>
        <v/>
      </c>
      <c r="AN55" s="253">
        <f>SUM(AJ55:AM55)</f>
        <v/>
      </c>
      <c r="AQ55" s="25" t="n"/>
      <c r="AR55" s="24" t="n"/>
      <c r="AS55" s="169">
        <f>AS53</f>
        <v/>
      </c>
      <c r="AT55" s="165" t="n"/>
      <c r="AU55" s="165" t="n"/>
      <c r="AV55" s="165" t="n"/>
      <c r="AW55" s="5">
        <f>AW54</f>
        <v/>
      </c>
      <c r="AX55" s="5">
        <f>AX54</f>
        <v/>
      </c>
      <c r="AY55" s="48">
        <f>AT75</f>
        <v/>
      </c>
      <c r="AZ55" s="48">
        <f>AU75</f>
        <v/>
      </c>
      <c r="BA55" s="48">
        <f>BA75</f>
        <v/>
      </c>
      <c r="BB55" s="49">
        <f>AV75</f>
        <v/>
      </c>
      <c r="BC55" s="48">
        <f>BC75</f>
        <v/>
      </c>
      <c r="BD55" s="48">
        <f>BD75</f>
        <v/>
      </c>
      <c r="BE55" s="252">
        <f>AY55/(HLOOKUP(BE52,workup!$B$266:$Q$268,2,FALSE)*AS55+(HLOOKUP(BE52,workup!$B$266:$Q$268,3,FALSE)))</f>
        <v/>
      </c>
      <c r="BF55" s="252">
        <f>AZ55/(HLOOKUP(BF52,workup!$B$266:$Q$268,2,FALSE)*AS55+(HLOOKUP(BF52,workup!$B$266:$Q$268,3,FALSE)))</f>
        <v/>
      </c>
      <c r="BG55" s="252">
        <f>BA55/(HLOOKUP(BG52,workup!$B$266:$Q$268,2,FALSE)*AS55+(HLOOKUP(BG52,workup!$B$266:$Q$268,3,FALSE)))</f>
        <v/>
      </c>
      <c r="BH55" s="252">
        <f>BB55/(HLOOKUP(BH52,workup!$B$266:$Q$268,2,FALSE)*AS55+(HLOOKUP(BH52,workup!$B$266:$Q$268,3,FALSE)))</f>
        <v/>
      </c>
      <c r="BI55" s="253">
        <f>SUM(BE55:BH55)</f>
        <v/>
      </c>
      <c r="BL55" s="25" t="n"/>
      <c r="BM55" s="24" t="n"/>
      <c r="BN55" s="169">
        <f>BN53</f>
        <v/>
      </c>
      <c r="BO55" s="165" t="n"/>
      <c r="BP55" s="165" t="n"/>
      <c r="BQ55" s="165" t="n"/>
      <c r="BR55" s="5">
        <f>BR54</f>
        <v/>
      </c>
      <c r="BS55" s="5">
        <f>BS54</f>
        <v/>
      </c>
      <c r="BT55" s="48">
        <f>BO75</f>
        <v/>
      </c>
      <c r="BU55" s="48">
        <f>BP75</f>
        <v/>
      </c>
      <c r="BV55" s="48">
        <f>BV75</f>
        <v/>
      </c>
      <c r="BW55" s="49">
        <f>BQ75</f>
        <v/>
      </c>
      <c r="BX55" s="48">
        <f>BX75</f>
        <v/>
      </c>
      <c r="BY55" s="48">
        <f>BY75</f>
        <v/>
      </c>
      <c r="BZ55" s="252">
        <f>BT55/(HLOOKUP(BZ52,workup!$B$266:$Q$268,2,FALSE)*BN55+(HLOOKUP(BZ52,workup!$B$266:$Q$268,3,FALSE)))</f>
        <v/>
      </c>
      <c r="CA55" s="252">
        <f>BU55/(HLOOKUP(CA52,workup!$B$266:$Q$268,2,FALSE)*BN55+(HLOOKUP(CA52,workup!$B$266:$Q$268,3,FALSE)))</f>
        <v/>
      </c>
      <c r="CB55" s="252">
        <f>BV55/(HLOOKUP(CB52,workup!$B$266:$Q$268,2,FALSE)*BN55+(HLOOKUP(CB52,workup!$B$266:$Q$268,3,FALSE)))</f>
        <v/>
      </c>
      <c r="CC55" s="252">
        <f>BW55/(HLOOKUP(CC52,workup!$B$266:$Q$268,2,FALSE)*BN55+(HLOOKUP(CC52,workup!$B$266:$Q$268,3,FALSE)))</f>
        <v/>
      </c>
      <c r="CD55" s="253">
        <f>SUM(BZ55:CC55)</f>
        <v/>
      </c>
      <c r="CG55" s="25" t="n"/>
      <c r="CH55" s="24" t="n"/>
      <c r="CI55" s="169">
        <f>CI53</f>
        <v/>
      </c>
      <c r="CJ55" s="165" t="n"/>
      <c r="CK55" s="165" t="n"/>
      <c r="CL55" s="165" t="n"/>
      <c r="CM55" s="5">
        <f>CM54</f>
        <v/>
      </c>
      <c r="CN55" s="5">
        <f>CN54</f>
        <v/>
      </c>
      <c r="CO55" s="48">
        <f>CJ75</f>
        <v/>
      </c>
      <c r="CP55" s="48">
        <f>CK75</f>
        <v/>
      </c>
      <c r="CQ55" s="48">
        <f>CQ75</f>
        <v/>
      </c>
      <c r="CR55" s="49">
        <f>CL75</f>
        <v/>
      </c>
      <c r="CS55" s="48">
        <f>CS75</f>
        <v/>
      </c>
      <c r="CT55" s="48">
        <f>CT75</f>
        <v/>
      </c>
      <c r="CU55" s="252">
        <f>CO55/(HLOOKUP(CU52,workup!$B$266:$Q$268,2,FALSE)*CI55+(HLOOKUP(CU52,workup!$B$266:$Q$268,3,FALSE)))</f>
        <v/>
      </c>
      <c r="CV55" s="252">
        <f>CP55/(HLOOKUP(CV52,workup!$B$266:$Q$268,2,FALSE)*CI55+(HLOOKUP(CV52,workup!$B$266:$Q$268,3,FALSE)))</f>
        <v/>
      </c>
      <c r="CW55" s="252">
        <f>CQ55/(HLOOKUP(CW52,workup!$B$266:$Q$268,2,FALSE)*CI55+(HLOOKUP(CW52,workup!$B$266:$Q$268,3,FALSE)))</f>
        <v/>
      </c>
      <c r="CX55" s="252">
        <f>CR55/(HLOOKUP(CX52,workup!$B$266:$Q$268,2,FALSE)*CI55+(HLOOKUP(CX52,workup!$B$266:$Q$268,3,FALSE)))</f>
        <v/>
      </c>
      <c r="CY55" s="253">
        <f>SUM(CU55:CX55)</f>
        <v/>
      </c>
    </row>
    <row r="56">
      <c r="A56" s="25" t="n"/>
      <c r="C56" s="170" t="n"/>
      <c r="D56" s="46" t="n"/>
      <c r="E56" s="46" t="n"/>
      <c r="F56" s="46" t="n"/>
      <c r="G56" s="46" t="n"/>
      <c r="H56" s="36" t="inlineStr">
        <is>
          <t>Average</t>
        </is>
      </c>
      <c r="I56" s="50">
        <f>AVERAGE(I53:I55)</f>
        <v/>
      </c>
      <c r="J56" s="50">
        <f>AVERAGE(J53:J55)</f>
        <v/>
      </c>
      <c r="K56" s="50">
        <f>AVERAGE(K53:K55)</f>
        <v/>
      </c>
      <c r="L56" s="50">
        <f>AVERAGE(L53:L55)</f>
        <v/>
      </c>
      <c r="M56" s="50">
        <f>AVERAGE(M53:M55)</f>
        <v/>
      </c>
      <c r="N56" s="50">
        <f>AVERAGE(N53:N55)</f>
        <v/>
      </c>
      <c r="O56" s="254">
        <f>AVERAGE(O53:O55)</f>
        <v/>
      </c>
      <c r="P56" s="254">
        <f>AVERAGE(P53:P55)</f>
        <v/>
      </c>
      <c r="Q56" s="254">
        <f>AVERAGE(Q53:Q55)</f>
        <v/>
      </c>
      <c r="R56" s="254">
        <f>AVERAGE(R53:R55)</f>
        <v/>
      </c>
      <c r="S56" s="255">
        <f>AVERAGE(S53:S55)</f>
        <v/>
      </c>
      <c r="T56" s="25" t="n"/>
      <c r="V56" s="25" t="n"/>
      <c r="W56" s="24" t="n"/>
      <c r="X56" s="46" t="n"/>
      <c r="Y56" s="46" t="n"/>
      <c r="Z56" s="46" t="n"/>
      <c r="AA56" s="46" t="n"/>
      <c r="AB56" s="46" t="n"/>
      <c r="AC56" s="36" t="inlineStr">
        <is>
          <t>Average</t>
        </is>
      </c>
      <c r="AD56" s="50">
        <f>AVERAGE(AD53:AD55)</f>
        <v/>
      </c>
      <c r="AE56" s="50">
        <f>AVERAGE(AE53:AE55)</f>
        <v/>
      </c>
      <c r="AF56" s="50">
        <f>AVERAGE(AF53:AF55)</f>
        <v/>
      </c>
      <c r="AG56" s="50">
        <f>AVERAGE(AG53:AG55)</f>
        <v/>
      </c>
      <c r="AH56" s="50">
        <f>AVERAGE(AH53:AH55)</f>
        <v/>
      </c>
      <c r="AI56" s="50">
        <f>AVERAGE(AI53:AI55)</f>
        <v/>
      </c>
      <c r="AJ56" s="254">
        <f>AVERAGE(AJ53:AJ55)</f>
        <v/>
      </c>
      <c r="AK56" s="254">
        <f>AVERAGE(AK53:AK55)</f>
        <v/>
      </c>
      <c r="AL56" s="254">
        <f>AVERAGE(AL53:AL55)</f>
        <v/>
      </c>
      <c r="AM56" s="254">
        <f>AVERAGE(AM53:AM55)</f>
        <v/>
      </c>
      <c r="AN56" s="255">
        <f>AVERAGE(AN53:AN55)</f>
        <v/>
      </c>
      <c r="AQ56" s="25" t="n"/>
      <c r="AR56" s="24" t="n"/>
      <c r="AS56" s="46" t="n"/>
      <c r="AT56" s="46" t="n"/>
      <c r="AU56" s="46" t="n"/>
      <c r="AV56" s="46" t="n"/>
      <c r="AW56" s="46" t="n"/>
      <c r="AX56" s="36" t="inlineStr">
        <is>
          <t>Average</t>
        </is>
      </c>
      <c r="AY56" s="50">
        <f>AVERAGE(AY53:AY55)</f>
        <v/>
      </c>
      <c r="AZ56" s="50">
        <f>AVERAGE(AZ53:AZ55)</f>
        <v/>
      </c>
      <c r="BA56" s="50">
        <f>AVERAGE(BA53:BA55)</f>
        <v/>
      </c>
      <c r="BB56" s="50">
        <f>AVERAGE(BB53:BB55)</f>
        <v/>
      </c>
      <c r="BC56" s="50">
        <f>AVERAGE(BC53:BC55)</f>
        <v/>
      </c>
      <c r="BD56" s="50">
        <f>AVERAGE(BD53:BD55)</f>
        <v/>
      </c>
      <c r="BE56" s="254">
        <f>AVERAGE(BE53:BE55)</f>
        <v/>
      </c>
      <c r="BF56" s="254">
        <f>AVERAGE(BF53:BF55)</f>
        <v/>
      </c>
      <c r="BG56" s="254">
        <f>AVERAGE(BG53:BG55)</f>
        <v/>
      </c>
      <c r="BH56" s="254">
        <f>AVERAGE(BH53:BH55)</f>
        <v/>
      </c>
      <c r="BI56" s="255">
        <f>AVERAGE(BI53:BI55)</f>
        <v/>
      </c>
      <c r="BL56" s="25" t="n"/>
      <c r="BM56" s="24" t="n"/>
      <c r="BN56" s="46" t="n"/>
      <c r="BO56" s="46" t="n"/>
      <c r="BP56" s="46" t="n"/>
      <c r="BQ56" s="46" t="n"/>
      <c r="BR56" s="46" t="n"/>
      <c r="BS56" s="36" t="inlineStr">
        <is>
          <t>Average</t>
        </is>
      </c>
      <c r="BT56" s="50">
        <f>AVERAGE(BT53:BT55)</f>
        <v/>
      </c>
      <c r="BU56" s="50">
        <f>AVERAGE(BU53:BU55)</f>
        <v/>
      </c>
      <c r="BV56" s="50">
        <f>AVERAGE(BV53:BV55)</f>
        <v/>
      </c>
      <c r="BW56" s="50">
        <f>AVERAGE(BW53:BW55)</f>
        <v/>
      </c>
      <c r="BX56" s="50">
        <f>AVERAGE(BX53:BX55)</f>
        <v/>
      </c>
      <c r="BY56" s="50">
        <f>AVERAGE(BY53:BY55)</f>
        <v/>
      </c>
      <c r="BZ56" s="254">
        <f>AVERAGE(BZ53:BZ55)</f>
        <v/>
      </c>
      <c r="CA56" s="254">
        <f>AVERAGE(CA53:CA55)</f>
        <v/>
      </c>
      <c r="CB56" s="254">
        <f>AVERAGE(CB53:CB55)</f>
        <v/>
      </c>
      <c r="CC56" s="254">
        <f>AVERAGE(CC53:CC55)</f>
        <v/>
      </c>
      <c r="CD56" s="255">
        <f>AVERAGE(CD53:CD55)</f>
        <v/>
      </c>
      <c r="CG56" s="25" t="n"/>
      <c r="CH56" s="24" t="n"/>
      <c r="CI56" s="46" t="n"/>
      <c r="CJ56" s="46" t="n"/>
      <c r="CK56" s="46" t="n"/>
      <c r="CL56" s="46" t="n"/>
      <c r="CM56" s="46" t="n"/>
      <c r="CN56" s="36" t="inlineStr">
        <is>
          <t>Average</t>
        </is>
      </c>
      <c r="CO56" s="50">
        <f>AVERAGE(CO53:CO55)</f>
        <v/>
      </c>
      <c r="CP56" s="50">
        <f>AVERAGE(CP53:CP55)</f>
        <v/>
      </c>
      <c r="CQ56" s="50">
        <f>AVERAGE(CQ53:CQ55)</f>
        <v/>
      </c>
      <c r="CR56" s="50">
        <f>AVERAGE(CR53:CR55)</f>
        <v/>
      </c>
      <c r="CS56" s="50">
        <f>AVERAGE(CS53:CS55)</f>
        <v/>
      </c>
      <c r="CT56" s="50">
        <f>AVERAGE(CT53:CT55)</f>
        <v/>
      </c>
      <c r="CU56" s="254">
        <f>AVERAGE(CU53:CU55)</f>
        <v/>
      </c>
      <c r="CV56" s="254">
        <f>AVERAGE(CV53:CV55)</f>
        <v/>
      </c>
      <c r="CW56" s="254">
        <f>AVERAGE(CW53:CW55)</f>
        <v/>
      </c>
      <c r="CX56" s="254">
        <f>AVERAGE(CX53:CX55)</f>
        <v/>
      </c>
      <c r="CY56" s="255">
        <f>AVERAGE(CY53:CY55)</f>
        <v/>
      </c>
    </row>
    <row r="57">
      <c r="A57" s="25" t="n"/>
      <c r="C57" s="66" t="inlineStr">
        <is>
          <t>Outputs</t>
        </is>
      </c>
      <c r="D57" s="4">
        <f>D72</f>
        <v/>
      </c>
      <c r="E57" s="4">
        <f>E72</f>
        <v/>
      </c>
      <c r="F57" s="4">
        <f>F72</f>
        <v/>
      </c>
      <c r="G57" s="4">
        <f>G72</f>
        <v/>
      </c>
      <c r="H57" s="4">
        <f>H72</f>
        <v/>
      </c>
      <c r="I57" s="4">
        <f>I72</f>
        <v/>
      </c>
      <c r="J57" s="4">
        <f>J72</f>
        <v/>
      </c>
      <c r="K57" s="4">
        <f>K72</f>
        <v/>
      </c>
      <c r="L57" s="4">
        <f>L72</f>
        <v/>
      </c>
      <c r="M57" s="4">
        <f>M72</f>
        <v/>
      </c>
      <c r="N57" s="4">
        <f>N72</f>
        <v/>
      </c>
      <c r="O57" s="4">
        <f>O72</f>
        <v/>
      </c>
      <c r="P57" s="4">
        <f>P72</f>
        <v/>
      </c>
      <c r="Q57" s="4">
        <f>Q72</f>
        <v/>
      </c>
      <c r="R57" s="4">
        <f>R72</f>
        <v/>
      </c>
      <c r="S57" s="62">
        <f>S72</f>
        <v/>
      </c>
      <c r="T57" s="25" t="n"/>
      <c r="V57" s="25" t="n"/>
      <c r="W57" s="24" t="n"/>
      <c r="X57" s="66" t="inlineStr">
        <is>
          <t>Outputs</t>
        </is>
      </c>
      <c r="Y57" s="4">
        <f>Y72</f>
        <v/>
      </c>
      <c r="Z57" s="4">
        <f>Z72</f>
        <v/>
      </c>
      <c r="AA57" s="4">
        <f>AA72</f>
        <v/>
      </c>
      <c r="AB57" s="4">
        <f>AB72</f>
        <v/>
      </c>
      <c r="AC57" s="4">
        <f>AC72</f>
        <v/>
      </c>
      <c r="AD57" s="4">
        <f>AD72</f>
        <v/>
      </c>
      <c r="AE57" s="4">
        <f>AE72</f>
        <v/>
      </c>
      <c r="AF57" s="4">
        <f>AF72</f>
        <v/>
      </c>
      <c r="AG57" s="4">
        <f>AG72</f>
        <v/>
      </c>
      <c r="AH57" s="4">
        <f>AH72</f>
        <v/>
      </c>
      <c r="AI57" s="4">
        <f>AI72</f>
        <v/>
      </c>
      <c r="AJ57" s="4">
        <f>AJ72</f>
        <v/>
      </c>
      <c r="AK57" s="4">
        <f>AK72</f>
        <v/>
      </c>
      <c r="AL57" s="4">
        <f>AL72</f>
        <v/>
      </c>
      <c r="AM57" s="4">
        <f>AM72</f>
        <v/>
      </c>
      <c r="AN57" s="62">
        <f>AN72</f>
        <v/>
      </c>
      <c r="AQ57" s="25" t="n"/>
      <c r="AR57" s="24" t="n"/>
      <c r="AS57" s="66" t="inlineStr">
        <is>
          <t>Outputs</t>
        </is>
      </c>
      <c r="AT57" s="4">
        <f>AT72</f>
        <v/>
      </c>
      <c r="AU57" s="4">
        <f>AU72</f>
        <v/>
      </c>
      <c r="AV57" s="4">
        <f>AV72</f>
        <v/>
      </c>
      <c r="AW57" s="4">
        <f>AW72</f>
        <v/>
      </c>
      <c r="AX57" s="4">
        <f>AX72</f>
        <v/>
      </c>
      <c r="AY57" s="4">
        <f>AY72</f>
        <v/>
      </c>
      <c r="AZ57" s="4">
        <f>AZ72</f>
        <v/>
      </c>
      <c r="BA57" s="4">
        <f>BA72</f>
        <v/>
      </c>
      <c r="BB57" s="4">
        <f>BB72</f>
        <v/>
      </c>
      <c r="BC57" s="4">
        <f>BC72</f>
        <v/>
      </c>
      <c r="BD57" s="4">
        <f>BD72</f>
        <v/>
      </c>
      <c r="BE57" s="4">
        <f>BE72</f>
        <v/>
      </c>
      <c r="BF57" s="4">
        <f>BF72</f>
        <v/>
      </c>
      <c r="BG57" s="4">
        <f>BG72</f>
        <v/>
      </c>
      <c r="BH57" s="4">
        <f>BH72</f>
        <v/>
      </c>
      <c r="BI57" s="62">
        <f>BI72</f>
        <v/>
      </c>
      <c r="BL57" s="25" t="n"/>
      <c r="BM57" s="24" t="n"/>
      <c r="BN57" s="66" t="inlineStr">
        <is>
          <t>Outputs</t>
        </is>
      </c>
      <c r="BO57" s="4">
        <f>BO72</f>
        <v/>
      </c>
      <c r="BP57" s="4">
        <f>BP72</f>
        <v/>
      </c>
      <c r="BQ57" s="4">
        <f>BQ72</f>
        <v/>
      </c>
      <c r="BR57" s="4">
        <f>BR72</f>
        <v/>
      </c>
      <c r="BS57" s="4">
        <f>BS72</f>
        <v/>
      </c>
      <c r="BT57" s="4">
        <f>BT72</f>
        <v/>
      </c>
      <c r="BU57" s="4">
        <f>BU72</f>
        <v/>
      </c>
      <c r="BV57" s="4">
        <f>BV72</f>
        <v/>
      </c>
      <c r="BW57" s="4">
        <f>BW72</f>
        <v/>
      </c>
      <c r="BX57" s="4">
        <f>BX72</f>
        <v/>
      </c>
      <c r="BY57" s="4">
        <f>BY72</f>
        <v/>
      </c>
      <c r="BZ57" s="4">
        <f>BZ72</f>
        <v/>
      </c>
      <c r="CA57" s="4">
        <f>CA72</f>
        <v/>
      </c>
      <c r="CB57" s="4">
        <f>CB72</f>
        <v/>
      </c>
      <c r="CC57" s="4">
        <f>CC72</f>
        <v/>
      </c>
      <c r="CD57" s="62">
        <f>CD72</f>
        <v/>
      </c>
      <c r="CG57" s="25" t="n"/>
      <c r="CH57" s="24" t="n"/>
      <c r="CI57" s="66" t="inlineStr">
        <is>
          <t>Outputs</t>
        </is>
      </c>
      <c r="CJ57" s="4">
        <f>CJ72</f>
        <v/>
      </c>
      <c r="CK57" s="4">
        <f>CK72</f>
        <v/>
      </c>
      <c r="CL57" s="4">
        <f>CL72</f>
        <v/>
      </c>
      <c r="CM57" s="4">
        <f>CM72</f>
        <v/>
      </c>
      <c r="CN57" s="4">
        <f>CN72</f>
        <v/>
      </c>
      <c r="CO57" s="4">
        <f>CO72</f>
        <v/>
      </c>
      <c r="CP57" s="4">
        <f>CP72</f>
        <v/>
      </c>
      <c r="CQ57" s="4">
        <f>CQ72</f>
        <v/>
      </c>
      <c r="CR57" s="4">
        <f>CR72</f>
        <v/>
      </c>
      <c r="CS57" s="4">
        <f>CS72</f>
        <v/>
      </c>
      <c r="CT57" s="4">
        <f>CT72</f>
        <v/>
      </c>
      <c r="CU57" s="4">
        <f>CU72</f>
        <v/>
      </c>
      <c r="CV57" s="4">
        <f>CV72</f>
        <v/>
      </c>
      <c r="CW57" s="4">
        <f>CW72</f>
        <v/>
      </c>
      <c r="CX57" s="4">
        <f>CX72</f>
        <v/>
      </c>
      <c r="CY57" s="62">
        <f>CY72</f>
        <v/>
      </c>
    </row>
    <row r="58">
      <c r="A58" s="25" t="n"/>
      <c r="C58" s="256" t="inlineStr">
        <is>
          <t>Area Out</t>
        </is>
      </c>
      <c r="D58" s="51">
        <f>D77</f>
        <v/>
      </c>
      <c r="E58" s="51">
        <f>E77</f>
        <v/>
      </c>
      <c r="F58" s="51">
        <f>F77</f>
        <v/>
      </c>
      <c r="G58" s="51">
        <f>G77</f>
        <v/>
      </c>
      <c r="H58" s="51">
        <f>H77</f>
        <v/>
      </c>
      <c r="I58" s="51">
        <f>I77</f>
        <v/>
      </c>
      <c r="J58" s="51">
        <f>J77</f>
        <v/>
      </c>
      <c r="K58" s="51">
        <f>K77</f>
        <v/>
      </c>
      <c r="L58" s="51">
        <f>L77</f>
        <v/>
      </c>
      <c r="M58" s="51">
        <f>M77</f>
        <v/>
      </c>
      <c r="N58" s="51">
        <f>N77</f>
        <v/>
      </c>
      <c r="O58" s="51">
        <f>O77</f>
        <v/>
      </c>
      <c r="P58" s="51">
        <f>P77</f>
        <v/>
      </c>
      <c r="Q58" s="51">
        <f>Q77</f>
        <v/>
      </c>
      <c r="R58" s="51">
        <f>R77</f>
        <v/>
      </c>
      <c r="S58" s="63">
        <f>S77</f>
        <v/>
      </c>
      <c r="T58" s="25" t="n"/>
      <c r="V58" s="25" t="n"/>
      <c r="W58" s="24" t="n"/>
      <c r="X58" s="256" t="inlineStr">
        <is>
          <t>Area Out</t>
        </is>
      </c>
      <c r="Y58" s="51">
        <f>Y77</f>
        <v/>
      </c>
      <c r="Z58" s="51">
        <f>Z77</f>
        <v/>
      </c>
      <c r="AA58" s="51">
        <f>AA77</f>
        <v/>
      </c>
      <c r="AB58" s="51">
        <f>AB77</f>
        <v/>
      </c>
      <c r="AC58" s="51">
        <f>AC77</f>
        <v/>
      </c>
      <c r="AD58" s="51">
        <f>AD77</f>
        <v/>
      </c>
      <c r="AE58" s="51">
        <f>AE77</f>
        <v/>
      </c>
      <c r="AF58" s="51">
        <f>AF77</f>
        <v/>
      </c>
      <c r="AG58" s="51">
        <f>AG77</f>
        <v/>
      </c>
      <c r="AH58" s="51">
        <f>AH77</f>
        <v/>
      </c>
      <c r="AI58" s="51">
        <f>AI77</f>
        <v/>
      </c>
      <c r="AJ58" s="51">
        <f>AJ77</f>
        <v/>
      </c>
      <c r="AK58" s="51">
        <f>AK77</f>
        <v/>
      </c>
      <c r="AL58" s="51">
        <f>AL77</f>
        <v/>
      </c>
      <c r="AM58" s="51">
        <f>AM77</f>
        <v/>
      </c>
      <c r="AN58" s="63">
        <f>AN77</f>
        <v/>
      </c>
      <c r="AQ58" s="25" t="n"/>
      <c r="AR58" s="24" t="n"/>
      <c r="AS58" s="256" t="inlineStr">
        <is>
          <t>Area Out</t>
        </is>
      </c>
      <c r="AT58" s="51">
        <f>AT77</f>
        <v/>
      </c>
      <c r="AU58" s="51">
        <f>AU77</f>
        <v/>
      </c>
      <c r="AV58" s="51">
        <f>AV77</f>
        <v/>
      </c>
      <c r="AW58" s="51">
        <f>AW77</f>
        <v/>
      </c>
      <c r="AX58" s="51">
        <f>AX77</f>
        <v/>
      </c>
      <c r="AY58" s="51">
        <f>AY77</f>
        <v/>
      </c>
      <c r="AZ58" s="51">
        <f>AZ77</f>
        <v/>
      </c>
      <c r="BA58" s="51">
        <f>BA77</f>
        <v/>
      </c>
      <c r="BB58" s="51">
        <f>BB77</f>
        <v/>
      </c>
      <c r="BC58" s="51">
        <f>BC77</f>
        <v/>
      </c>
      <c r="BD58" s="51">
        <f>BD77</f>
        <v/>
      </c>
      <c r="BE58" s="51">
        <f>BE77</f>
        <v/>
      </c>
      <c r="BF58" s="51">
        <f>BF77</f>
        <v/>
      </c>
      <c r="BG58" s="51">
        <f>BG77</f>
        <v/>
      </c>
      <c r="BH58" s="51">
        <f>BH77</f>
        <v/>
      </c>
      <c r="BI58" s="63">
        <f>BI77</f>
        <v/>
      </c>
      <c r="BL58" s="25" t="n"/>
      <c r="BM58" s="24" t="n"/>
      <c r="BN58" s="256" t="inlineStr">
        <is>
          <t>Area Out</t>
        </is>
      </c>
      <c r="BO58" s="51">
        <f>BO77</f>
        <v/>
      </c>
      <c r="BP58" s="51">
        <f>BP77</f>
        <v/>
      </c>
      <c r="BQ58" s="51">
        <f>BQ77</f>
        <v/>
      </c>
      <c r="BR58" s="51">
        <f>BR77</f>
        <v/>
      </c>
      <c r="BS58" s="51">
        <f>BS77</f>
        <v/>
      </c>
      <c r="BT58" s="51">
        <f>BT77</f>
        <v/>
      </c>
      <c r="BU58" s="51">
        <f>BU77</f>
        <v/>
      </c>
      <c r="BV58" s="51">
        <f>BV77</f>
        <v/>
      </c>
      <c r="BW58" s="51">
        <f>BW77</f>
        <v/>
      </c>
      <c r="BX58" s="51">
        <f>BX77</f>
        <v/>
      </c>
      <c r="BY58" s="51">
        <f>BY77</f>
        <v/>
      </c>
      <c r="BZ58" s="51">
        <f>BZ77</f>
        <v/>
      </c>
      <c r="CA58" s="51">
        <f>CA77</f>
        <v/>
      </c>
      <c r="CB58" s="51">
        <f>CB77</f>
        <v/>
      </c>
      <c r="CC58" s="51">
        <f>CC77</f>
        <v/>
      </c>
      <c r="CD58" s="63">
        <f>CD77</f>
        <v/>
      </c>
      <c r="CG58" s="25" t="n"/>
      <c r="CH58" s="24" t="n"/>
      <c r="CI58" s="256" t="inlineStr">
        <is>
          <t>Area Out</t>
        </is>
      </c>
      <c r="CJ58" s="51">
        <f>CJ77</f>
        <v/>
      </c>
      <c r="CK58" s="51">
        <f>CK77</f>
        <v/>
      </c>
      <c r="CL58" s="51">
        <f>CL77</f>
        <v/>
      </c>
      <c r="CM58" s="51">
        <f>CM77</f>
        <v/>
      </c>
      <c r="CN58" s="51">
        <f>CN77</f>
        <v/>
      </c>
      <c r="CO58" s="51">
        <f>CO77</f>
        <v/>
      </c>
      <c r="CP58" s="51">
        <f>CP77</f>
        <v/>
      </c>
      <c r="CQ58" s="51">
        <f>CQ77</f>
        <v/>
      </c>
      <c r="CR58" s="51">
        <f>CR77</f>
        <v/>
      </c>
      <c r="CS58" s="51">
        <f>CS77</f>
        <v/>
      </c>
      <c r="CT58" s="51">
        <f>CT77</f>
        <v/>
      </c>
      <c r="CU58" s="51">
        <f>CU77</f>
        <v/>
      </c>
      <c r="CV58" s="51">
        <f>CV77</f>
        <v/>
      </c>
      <c r="CW58" s="51">
        <f>CW77</f>
        <v/>
      </c>
      <c r="CX58" s="51">
        <f>CX77</f>
        <v/>
      </c>
      <c r="CY58" s="63">
        <f>CY77</f>
        <v/>
      </c>
    </row>
    <row r="59">
      <c r="A59" s="25" t="n"/>
      <c r="C59" s="257" t="n"/>
      <c r="D59" s="51">
        <f>D78</f>
        <v/>
      </c>
      <c r="E59" s="51">
        <f>E78</f>
        <v/>
      </c>
      <c r="F59" s="51">
        <f>F78</f>
        <v/>
      </c>
      <c r="G59" s="51">
        <f>G78</f>
        <v/>
      </c>
      <c r="H59" s="51">
        <f>H78</f>
        <v/>
      </c>
      <c r="I59" s="51">
        <f>I78</f>
        <v/>
      </c>
      <c r="J59" s="51">
        <f>J78</f>
        <v/>
      </c>
      <c r="K59" s="51">
        <f>K78</f>
        <v/>
      </c>
      <c r="L59" s="51">
        <f>L78</f>
        <v/>
      </c>
      <c r="M59" s="51">
        <f>M78</f>
        <v/>
      </c>
      <c r="N59" s="51">
        <f>N78</f>
        <v/>
      </c>
      <c r="O59" s="51">
        <f>O78</f>
        <v/>
      </c>
      <c r="P59" s="51">
        <f>P78</f>
        <v/>
      </c>
      <c r="Q59" s="51">
        <f>Q78</f>
        <v/>
      </c>
      <c r="R59" s="51">
        <f>R78</f>
        <v/>
      </c>
      <c r="S59" s="63">
        <f>S78</f>
        <v/>
      </c>
      <c r="T59" s="25" t="n"/>
      <c r="V59" s="25" t="n"/>
      <c r="W59" s="24" t="n"/>
      <c r="X59" s="257" t="n"/>
      <c r="Y59" s="51">
        <f>Y78</f>
        <v/>
      </c>
      <c r="Z59" s="51">
        <f>Z78</f>
        <v/>
      </c>
      <c r="AA59" s="51">
        <f>AA78</f>
        <v/>
      </c>
      <c r="AB59" s="51">
        <f>AB78</f>
        <v/>
      </c>
      <c r="AC59" s="51">
        <f>AC78</f>
        <v/>
      </c>
      <c r="AD59" s="51">
        <f>AD78</f>
        <v/>
      </c>
      <c r="AE59" s="51">
        <f>AE78</f>
        <v/>
      </c>
      <c r="AF59" s="51">
        <f>AF78</f>
        <v/>
      </c>
      <c r="AG59" s="51">
        <f>AG78</f>
        <v/>
      </c>
      <c r="AH59" s="51">
        <f>AH78</f>
        <v/>
      </c>
      <c r="AI59" s="51">
        <f>AI78</f>
        <v/>
      </c>
      <c r="AJ59" s="51">
        <f>AJ78</f>
        <v/>
      </c>
      <c r="AK59" s="51">
        <f>AK78</f>
        <v/>
      </c>
      <c r="AL59" s="51">
        <f>AL78</f>
        <v/>
      </c>
      <c r="AM59" s="51">
        <f>AM78</f>
        <v/>
      </c>
      <c r="AN59" s="63">
        <f>AN78</f>
        <v/>
      </c>
      <c r="AQ59" s="25" t="n"/>
      <c r="AR59" s="24" t="n"/>
      <c r="AS59" s="257" t="n"/>
      <c r="AT59" s="51">
        <f>AT78</f>
        <v/>
      </c>
      <c r="AU59" s="51">
        <f>AU78</f>
        <v/>
      </c>
      <c r="AV59" s="51">
        <f>AV78</f>
        <v/>
      </c>
      <c r="AW59" s="51">
        <f>AW78</f>
        <v/>
      </c>
      <c r="AX59" s="51">
        <f>AX78</f>
        <v/>
      </c>
      <c r="AY59" s="51">
        <f>AY78</f>
        <v/>
      </c>
      <c r="AZ59" s="51">
        <f>AZ78</f>
        <v/>
      </c>
      <c r="BA59" s="51">
        <f>BA78</f>
        <v/>
      </c>
      <c r="BB59" s="51">
        <f>BB78</f>
        <v/>
      </c>
      <c r="BC59" s="51">
        <f>BC78</f>
        <v/>
      </c>
      <c r="BD59" s="51">
        <f>BD78</f>
        <v/>
      </c>
      <c r="BE59" s="51">
        <f>BE78</f>
        <v/>
      </c>
      <c r="BF59" s="51">
        <f>BF78</f>
        <v/>
      </c>
      <c r="BG59" s="51">
        <f>BG78</f>
        <v/>
      </c>
      <c r="BH59" s="51">
        <f>BH78</f>
        <v/>
      </c>
      <c r="BI59" s="63">
        <f>BI78</f>
        <v/>
      </c>
      <c r="BL59" s="25" t="n"/>
      <c r="BM59" s="24" t="n"/>
      <c r="BN59" s="257" t="n"/>
      <c r="BO59" s="51">
        <f>BO78</f>
        <v/>
      </c>
      <c r="BP59" s="51">
        <f>BP78</f>
        <v/>
      </c>
      <c r="BQ59" s="51">
        <f>BQ78</f>
        <v/>
      </c>
      <c r="BR59" s="51">
        <f>BR78</f>
        <v/>
      </c>
      <c r="BS59" s="51">
        <f>BS78</f>
        <v/>
      </c>
      <c r="BT59" s="51">
        <f>BT78</f>
        <v/>
      </c>
      <c r="BU59" s="51">
        <f>BU78</f>
        <v/>
      </c>
      <c r="BV59" s="51">
        <f>BV78</f>
        <v/>
      </c>
      <c r="BW59" s="51">
        <f>BW78</f>
        <v/>
      </c>
      <c r="BX59" s="51">
        <f>BX78</f>
        <v/>
      </c>
      <c r="BY59" s="51">
        <f>BY78</f>
        <v/>
      </c>
      <c r="BZ59" s="51">
        <f>BZ78</f>
        <v/>
      </c>
      <c r="CA59" s="51">
        <f>CA78</f>
        <v/>
      </c>
      <c r="CB59" s="51">
        <f>CB78</f>
        <v/>
      </c>
      <c r="CC59" s="51">
        <f>CC78</f>
        <v/>
      </c>
      <c r="CD59" s="63">
        <f>CD78</f>
        <v/>
      </c>
      <c r="CG59" s="25" t="n"/>
      <c r="CH59" s="24" t="n"/>
      <c r="CI59" s="257" t="n"/>
      <c r="CJ59" s="51">
        <f>CJ78</f>
        <v/>
      </c>
      <c r="CK59" s="51">
        <f>CK78</f>
        <v/>
      </c>
      <c r="CL59" s="51">
        <f>CL78</f>
        <v/>
      </c>
      <c r="CM59" s="51">
        <f>CM78</f>
        <v/>
      </c>
      <c r="CN59" s="51">
        <f>CN78</f>
        <v/>
      </c>
      <c r="CO59" s="51">
        <f>CO78</f>
        <v/>
      </c>
      <c r="CP59" s="51">
        <f>CP78</f>
        <v/>
      </c>
      <c r="CQ59" s="51">
        <f>CQ78</f>
        <v/>
      </c>
      <c r="CR59" s="51">
        <f>CR78</f>
        <v/>
      </c>
      <c r="CS59" s="51">
        <f>CS78</f>
        <v/>
      </c>
      <c r="CT59" s="51">
        <f>CT78</f>
        <v/>
      </c>
      <c r="CU59" s="51">
        <f>CU78</f>
        <v/>
      </c>
      <c r="CV59" s="51">
        <f>CV78</f>
        <v/>
      </c>
      <c r="CW59" s="51">
        <f>CW78</f>
        <v/>
      </c>
      <c r="CX59" s="51">
        <f>CX78</f>
        <v/>
      </c>
      <c r="CY59" s="63">
        <f>CY78</f>
        <v/>
      </c>
    </row>
    <row r="60">
      <c r="A60" s="25" t="n"/>
      <c r="C60" s="258" t="n"/>
      <c r="D60" s="51">
        <f>D79</f>
        <v/>
      </c>
      <c r="E60" s="51">
        <f>E79</f>
        <v/>
      </c>
      <c r="F60" s="51">
        <f>F79</f>
        <v/>
      </c>
      <c r="G60" s="51">
        <f>G79</f>
        <v/>
      </c>
      <c r="H60" s="51">
        <f>H79</f>
        <v/>
      </c>
      <c r="I60" s="51">
        <f>I79</f>
        <v/>
      </c>
      <c r="J60" s="51">
        <f>J79</f>
        <v/>
      </c>
      <c r="K60" s="51">
        <f>K79</f>
        <v/>
      </c>
      <c r="L60" s="51">
        <f>L79</f>
        <v/>
      </c>
      <c r="M60" s="51">
        <f>M79</f>
        <v/>
      </c>
      <c r="N60" s="51">
        <f>N79</f>
        <v/>
      </c>
      <c r="O60" s="51">
        <f>O79</f>
        <v/>
      </c>
      <c r="P60" s="51">
        <f>P79</f>
        <v/>
      </c>
      <c r="Q60" s="51">
        <f>Q79</f>
        <v/>
      </c>
      <c r="R60" s="51">
        <f>R79</f>
        <v/>
      </c>
      <c r="S60" s="63">
        <f>S79</f>
        <v/>
      </c>
      <c r="T60" s="25" t="n"/>
      <c r="V60" s="25" t="n"/>
      <c r="W60" s="24" t="n"/>
      <c r="X60" s="258" t="n"/>
      <c r="Y60" s="51">
        <f>Y79</f>
        <v/>
      </c>
      <c r="Z60" s="51">
        <f>Z79</f>
        <v/>
      </c>
      <c r="AA60" s="51">
        <f>AA79</f>
        <v/>
      </c>
      <c r="AB60" s="51">
        <f>AB79</f>
        <v/>
      </c>
      <c r="AC60" s="51">
        <f>AC79</f>
        <v/>
      </c>
      <c r="AD60" s="51">
        <f>AD79</f>
        <v/>
      </c>
      <c r="AE60" s="51">
        <f>AE79</f>
        <v/>
      </c>
      <c r="AF60" s="51">
        <f>AF79</f>
        <v/>
      </c>
      <c r="AG60" s="51">
        <f>AG79</f>
        <v/>
      </c>
      <c r="AH60" s="51">
        <f>AH79</f>
        <v/>
      </c>
      <c r="AI60" s="51">
        <f>AI79</f>
        <v/>
      </c>
      <c r="AJ60" s="51">
        <f>AJ79</f>
        <v/>
      </c>
      <c r="AK60" s="51">
        <f>AK79</f>
        <v/>
      </c>
      <c r="AL60" s="51">
        <f>AL79</f>
        <v/>
      </c>
      <c r="AM60" s="51">
        <f>AM79</f>
        <v/>
      </c>
      <c r="AN60" s="63">
        <f>AN79</f>
        <v/>
      </c>
      <c r="AQ60" s="25" t="n"/>
      <c r="AR60" s="24" t="n"/>
      <c r="AS60" s="258" t="n"/>
      <c r="AT60" s="51">
        <f>AT79</f>
        <v/>
      </c>
      <c r="AU60" s="51">
        <f>AU79</f>
        <v/>
      </c>
      <c r="AV60" s="51">
        <f>AV79</f>
        <v/>
      </c>
      <c r="AW60" s="51">
        <f>AW79</f>
        <v/>
      </c>
      <c r="AX60" s="51">
        <f>AX79</f>
        <v/>
      </c>
      <c r="AY60" s="51">
        <f>AY79</f>
        <v/>
      </c>
      <c r="AZ60" s="51">
        <f>AZ79</f>
        <v/>
      </c>
      <c r="BA60" s="51">
        <f>BA79</f>
        <v/>
      </c>
      <c r="BB60" s="51">
        <f>BB79</f>
        <v/>
      </c>
      <c r="BC60" s="51">
        <f>BC79</f>
        <v/>
      </c>
      <c r="BD60" s="51">
        <f>BD79</f>
        <v/>
      </c>
      <c r="BE60" s="51">
        <f>BE79</f>
        <v/>
      </c>
      <c r="BF60" s="51">
        <f>BF79</f>
        <v/>
      </c>
      <c r="BG60" s="51">
        <f>BG79</f>
        <v/>
      </c>
      <c r="BH60" s="51">
        <f>BH79</f>
        <v/>
      </c>
      <c r="BI60" s="63">
        <f>BI79</f>
        <v/>
      </c>
      <c r="BL60" s="25" t="n"/>
      <c r="BM60" s="24" t="n"/>
      <c r="BN60" s="258" t="n"/>
      <c r="BO60" s="51">
        <f>BO79</f>
        <v/>
      </c>
      <c r="BP60" s="51">
        <f>BP79</f>
        <v/>
      </c>
      <c r="BQ60" s="51">
        <f>BQ79</f>
        <v/>
      </c>
      <c r="BR60" s="51">
        <f>BR79</f>
        <v/>
      </c>
      <c r="BS60" s="51">
        <f>BS79</f>
        <v/>
      </c>
      <c r="BT60" s="51">
        <f>BT79</f>
        <v/>
      </c>
      <c r="BU60" s="51">
        <f>BU79</f>
        <v/>
      </c>
      <c r="BV60" s="51">
        <f>BV79</f>
        <v/>
      </c>
      <c r="BW60" s="51">
        <f>BW79</f>
        <v/>
      </c>
      <c r="BX60" s="51">
        <f>BX79</f>
        <v/>
      </c>
      <c r="BY60" s="51">
        <f>BY79</f>
        <v/>
      </c>
      <c r="BZ60" s="51">
        <f>BZ79</f>
        <v/>
      </c>
      <c r="CA60" s="51">
        <f>CA79</f>
        <v/>
      </c>
      <c r="CB60" s="51">
        <f>CB79</f>
        <v/>
      </c>
      <c r="CC60" s="51">
        <f>CC79</f>
        <v/>
      </c>
      <c r="CD60" s="63">
        <f>CD79</f>
        <v/>
      </c>
      <c r="CG60" s="25" t="n"/>
      <c r="CH60" s="24" t="n"/>
      <c r="CI60" s="258" t="n"/>
      <c r="CJ60" s="51">
        <f>CJ79</f>
        <v/>
      </c>
      <c r="CK60" s="51">
        <f>CK79</f>
        <v/>
      </c>
      <c r="CL60" s="51">
        <f>CL79</f>
        <v/>
      </c>
      <c r="CM60" s="51">
        <f>CM79</f>
        <v/>
      </c>
      <c r="CN60" s="51">
        <f>CN79</f>
        <v/>
      </c>
      <c r="CO60" s="51">
        <f>CO79</f>
        <v/>
      </c>
      <c r="CP60" s="51">
        <f>CP79</f>
        <v/>
      </c>
      <c r="CQ60" s="51">
        <f>CQ79</f>
        <v/>
      </c>
      <c r="CR60" s="51">
        <f>CR79</f>
        <v/>
      </c>
      <c r="CS60" s="51">
        <f>CS79</f>
        <v/>
      </c>
      <c r="CT60" s="51">
        <f>CT79</f>
        <v/>
      </c>
      <c r="CU60" s="51">
        <f>CU79</f>
        <v/>
      </c>
      <c r="CV60" s="51">
        <f>CV79</f>
        <v/>
      </c>
      <c r="CW60" s="51">
        <f>CW79</f>
        <v/>
      </c>
      <c r="CX60" s="51">
        <f>CX79</f>
        <v/>
      </c>
      <c r="CY60" s="63">
        <f>CY79</f>
        <v/>
      </c>
    </row>
    <row r="61">
      <c r="A61" s="25" t="n"/>
      <c r="C61" s="67" t="inlineStr">
        <is>
          <t>Average</t>
        </is>
      </c>
      <c r="D61" s="53">
        <f>AVERAGE(D58:D60)</f>
        <v/>
      </c>
      <c r="E61" s="53">
        <f>AVERAGE(E58:E60)</f>
        <v/>
      </c>
      <c r="F61" s="53">
        <f>AVERAGE(F58:F60)</f>
        <v/>
      </c>
      <c r="G61" s="53">
        <f>AVERAGE(G58:G60)</f>
        <v/>
      </c>
      <c r="H61" s="53">
        <f>AVERAGE(H58:H60)</f>
        <v/>
      </c>
      <c r="I61" s="53">
        <f>AVERAGE(I58:I60)</f>
        <v/>
      </c>
      <c r="J61" s="53">
        <f>AVERAGE(J58:J60)</f>
        <v/>
      </c>
      <c r="K61" s="53">
        <f>AVERAGE(K58:K60)</f>
        <v/>
      </c>
      <c r="L61" s="53">
        <f>AVERAGE(L58:L60)</f>
        <v/>
      </c>
      <c r="M61" s="53">
        <f>AVERAGE(M58:M60)</f>
        <v/>
      </c>
      <c r="N61" s="53">
        <f>AVERAGE(N58:N60)</f>
        <v/>
      </c>
      <c r="O61" s="53">
        <f>AVERAGE(O58:O60)</f>
        <v/>
      </c>
      <c r="P61" s="53">
        <f>AVERAGE(P58:P60)</f>
        <v/>
      </c>
      <c r="Q61" s="53">
        <f>AVERAGE(Q58:Q60)</f>
        <v/>
      </c>
      <c r="R61" s="53">
        <f>AVERAGE(R58:R60)</f>
        <v/>
      </c>
      <c r="S61" s="54">
        <f>AVERAGE(S58:S60)</f>
        <v/>
      </c>
      <c r="T61" s="25" t="n"/>
      <c r="V61" s="25" t="n"/>
      <c r="W61" s="24" t="n"/>
      <c r="X61" s="67" t="inlineStr">
        <is>
          <t>Average</t>
        </is>
      </c>
      <c r="Y61" s="53">
        <f>AVERAGE(Y58:Y60)</f>
        <v/>
      </c>
      <c r="Z61" s="53">
        <f>AVERAGE(Z58:Z60)</f>
        <v/>
      </c>
      <c r="AA61" s="53">
        <f>AVERAGE(AA58:AA60)</f>
        <v/>
      </c>
      <c r="AB61" s="53">
        <f>AVERAGE(AB58:AB60)</f>
        <v/>
      </c>
      <c r="AC61" s="53">
        <f>AVERAGE(AC58:AC60)</f>
        <v/>
      </c>
      <c r="AD61" s="53">
        <f>AVERAGE(AD58:AD60)</f>
        <v/>
      </c>
      <c r="AE61" s="53">
        <f>AVERAGE(AE58:AE60)</f>
        <v/>
      </c>
      <c r="AF61" s="53">
        <f>AVERAGE(AF58:AF60)</f>
        <v/>
      </c>
      <c r="AG61" s="53">
        <f>AVERAGE(AG58:AG60)</f>
        <v/>
      </c>
      <c r="AH61" s="53">
        <f>AVERAGE(AH58:AH60)</f>
        <v/>
      </c>
      <c r="AI61" s="53">
        <f>AVERAGE(AI58:AI60)</f>
        <v/>
      </c>
      <c r="AJ61" s="53">
        <f>AVERAGE(AJ58:AJ60)</f>
        <v/>
      </c>
      <c r="AK61" s="53">
        <f>AVERAGE(AK58:AK60)</f>
        <v/>
      </c>
      <c r="AL61" s="53">
        <f>AVERAGE(AL58:AL60)</f>
        <v/>
      </c>
      <c r="AM61" s="53">
        <f>AVERAGE(AM58:AM60)</f>
        <v/>
      </c>
      <c r="AN61" s="54">
        <f>AVERAGE(AN58:AN60)</f>
        <v/>
      </c>
      <c r="AQ61" s="25" t="n"/>
      <c r="AR61" s="24" t="n"/>
      <c r="AS61" s="67" t="inlineStr">
        <is>
          <t>Average</t>
        </is>
      </c>
      <c r="AT61" s="53">
        <f>AVERAGE(AT58:AT60)</f>
        <v/>
      </c>
      <c r="AU61" s="53">
        <f>AVERAGE(AU58:AU60)</f>
        <v/>
      </c>
      <c r="AV61" s="53">
        <f>AVERAGE(AV58:AV60)</f>
        <v/>
      </c>
      <c r="AW61" s="53">
        <f>AVERAGE(AW58:AW60)</f>
        <v/>
      </c>
      <c r="AX61" s="53">
        <f>AVERAGE(AX58:AX60)</f>
        <v/>
      </c>
      <c r="AY61" s="53">
        <f>AVERAGE(AY58:AY60)</f>
        <v/>
      </c>
      <c r="AZ61" s="53">
        <f>AVERAGE(AZ58:AZ60)</f>
        <v/>
      </c>
      <c r="BA61" s="53">
        <f>AVERAGE(BA58:BA60)</f>
        <v/>
      </c>
      <c r="BB61" s="53">
        <f>AVERAGE(BB58:BB60)</f>
        <v/>
      </c>
      <c r="BC61" s="53">
        <f>AVERAGE(BC58:BC60)</f>
        <v/>
      </c>
      <c r="BD61" s="53">
        <f>AVERAGE(BD58:BD60)</f>
        <v/>
      </c>
      <c r="BE61" s="53">
        <f>AVERAGE(BE58:BE60)</f>
        <v/>
      </c>
      <c r="BF61" s="53">
        <f>AVERAGE(BF58:BF60)</f>
        <v/>
      </c>
      <c r="BG61" s="53">
        <f>AVERAGE(BG58:BG60)</f>
        <v/>
      </c>
      <c r="BH61" s="53">
        <f>AVERAGE(BH58:BH60)</f>
        <v/>
      </c>
      <c r="BI61" s="54">
        <f>AVERAGE(BI58:BI60)</f>
        <v/>
      </c>
      <c r="BL61" s="25" t="n"/>
      <c r="BM61" s="24" t="n"/>
      <c r="BN61" s="67" t="inlineStr">
        <is>
          <t>Average</t>
        </is>
      </c>
      <c r="BO61" s="53">
        <f>AVERAGE(BO58:BO60)</f>
        <v/>
      </c>
      <c r="BP61" s="53">
        <f>AVERAGE(BP58:BP60)</f>
        <v/>
      </c>
      <c r="BQ61" s="53">
        <f>AVERAGE(BQ58:BQ60)</f>
        <v/>
      </c>
      <c r="BR61" s="53">
        <f>AVERAGE(BR58:BR60)</f>
        <v/>
      </c>
      <c r="BS61" s="53">
        <f>AVERAGE(BS58:BS60)</f>
        <v/>
      </c>
      <c r="BT61" s="53">
        <f>AVERAGE(BT58:BT60)</f>
        <v/>
      </c>
      <c r="BU61" s="53">
        <f>AVERAGE(BU58:BU60)</f>
        <v/>
      </c>
      <c r="BV61" s="53">
        <f>AVERAGE(BV58:BV60)</f>
        <v/>
      </c>
      <c r="BW61" s="53">
        <f>AVERAGE(BW58:BW60)</f>
        <v/>
      </c>
      <c r="BX61" s="53">
        <f>AVERAGE(BX58:BX60)</f>
        <v/>
      </c>
      <c r="BY61" s="53">
        <f>AVERAGE(BY58:BY60)</f>
        <v/>
      </c>
      <c r="BZ61" s="53">
        <f>AVERAGE(BZ58:BZ60)</f>
        <v/>
      </c>
      <c r="CA61" s="53">
        <f>AVERAGE(CA58:CA60)</f>
        <v/>
      </c>
      <c r="CB61" s="53">
        <f>AVERAGE(CB58:CB60)</f>
        <v/>
      </c>
      <c r="CC61" s="53">
        <f>AVERAGE(CC58:CC60)</f>
        <v/>
      </c>
      <c r="CD61" s="54">
        <f>AVERAGE(CD58:CD60)</f>
        <v/>
      </c>
      <c r="CG61" s="25" t="n"/>
      <c r="CH61" s="24" t="n"/>
      <c r="CI61" s="67" t="inlineStr">
        <is>
          <t>Average</t>
        </is>
      </c>
      <c r="CJ61" s="53">
        <f>AVERAGE(CJ58:CJ60)</f>
        <v/>
      </c>
      <c r="CK61" s="53">
        <f>AVERAGE(CK58:CK60)</f>
        <v/>
      </c>
      <c r="CL61" s="53">
        <f>AVERAGE(CL58:CL60)</f>
        <v/>
      </c>
      <c r="CM61" s="53">
        <f>AVERAGE(CM58:CM60)</f>
        <v/>
      </c>
      <c r="CN61" s="53">
        <f>AVERAGE(CN58:CN60)</f>
        <v/>
      </c>
      <c r="CO61" s="53">
        <f>AVERAGE(CO58:CO60)</f>
        <v/>
      </c>
      <c r="CP61" s="53">
        <f>AVERAGE(CP58:CP60)</f>
        <v/>
      </c>
      <c r="CQ61" s="53">
        <f>AVERAGE(CQ58:CQ60)</f>
        <v/>
      </c>
      <c r="CR61" s="53">
        <f>AVERAGE(CR58:CR60)</f>
        <v/>
      </c>
      <c r="CS61" s="53">
        <f>AVERAGE(CS58:CS60)</f>
        <v/>
      </c>
      <c r="CT61" s="53">
        <f>AVERAGE(CT58:CT60)</f>
        <v/>
      </c>
      <c r="CU61" s="53">
        <f>AVERAGE(CU58:CU60)</f>
        <v/>
      </c>
      <c r="CV61" s="53">
        <f>AVERAGE(CV58:CV60)</f>
        <v/>
      </c>
      <c r="CW61" s="53">
        <f>AVERAGE(CW58:CW60)</f>
        <v/>
      </c>
      <c r="CX61" s="53">
        <f>AVERAGE(CX58:CX60)</f>
        <v/>
      </c>
      <c r="CY61" s="54">
        <f>AVERAGE(CY58:CY60)</f>
        <v/>
      </c>
    </row>
    <row r="62">
      <c r="A62" s="25" t="n"/>
      <c r="C62" s="256" t="inlineStr">
        <is>
          <t>mol% Out</t>
        </is>
      </c>
      <c r="D62" s="259">
        <f>C69*D58/(HLOOKUP(D57,workup!$B$266:$Q$268,2,FALSE)*C53*(1-F68)+HLOOKUP(D57,workup!$B$266:$Q$268,3,FALSE))</f>
        <v/>
      </c>
      <c r="E62" s="259">
        <f>C69*E58/(HLOOKUP(E57,workup!$B$266:$Q$268,2,FALSE)*C53*(1-F68)+HLOOKUP(E57,workup!$B$266:$Q$268,3,FALSE))</f>
        <v/>
      </c>
      <c r="F62" s="259">
        <f>C69*F58/(HLOOKUP(F57,workup!$B$266:$Q$268,2,FALSE)*C53*(1-F68)+HLOOKUP(F57,workup!$B$266:$Q$268,3,FALSE))</f>
        <v/>
      </c>
      <c r="G62" s="259">
        <f>C69*G58/(HLOOKUP(G57,workup!$B$266:$Q$268,2,FALSE)*C53*(1-F68)+HLOOKUP(G57,workup!$B$266:$Q$268,3,FALSE))</f>
        <v/>
      </c>
      <c r="H62" s="259">
        <f>C69*H58/(HLOOKUP(H57,workup!$B$266:$Q$268,2,FALSE)*C53*(1-F68)+HLOOKUP(H57,workup!$B$266:$Q$268,3,FALSE))</f>
        <v/>
      </c>
      <c r="I62" s="259">
        <f>C69*I58/(HLOOKUP(I57,workup!$B$266:$Q$268,2,FALSE)*C53*(1-F68)+HLOOKUP(I57,workup!$B$266:$Q$268,3,FALSE))</f>
        <v/>
      </c>
      <c r="J62" s="259">
        <f>C69*J58/(HLOOKUP(J57,workup!$B$266:$Q$268,2,FALSE)*C53*(1-F68)+HLOOKUP(J57,workup!$B$266:$Q$268,3,FALSE))</f>
        <v/>
      </c>
      <c r="K62" s="259">
        <f>C69*K58/(HLOOKUP(K57,workup!$B$266:$Q$268,2,FALSE)*C53*(1-F68)+HLOOKUP(K57,workup!$B$266:$Q$268,3,FALSE))</f>
        <v/>
      </c>
      <c r="L62" s="259">
        <f>C69*L58/(HLOOKUP(L57,workup!$B$266:$Q$268,2,FALSE)*C53*(1-F68)+HLOOKUP(L57,workup!$B$266:$Q$268,3,FALSE))</f>
        <v/>
      </c>
      <c r="M62" s="259">
        <f>C69*M58/(HLOOKUP(M57,workup!$B$266:$Q$268,2,FALSE)*C53*(1-F68)+HLOOKUP(M57,workup!$B$266:$Q$268,3,FALSE))</f>
        <v/>
      </c>
      <c r="N62" s="259">
        <f>C69*N58/(HLOOKUP(N57,workup!$B$266:$Q$268,2,FALSE)*C53*(1-F68)+HLOOKUP(N57,workup!$B$266:$Q$268,3,FALSE))</f>
        <v/>
      </c>
      <c r="O62" s="259">
        <f>C69*O58/(HLOOKUP(O57,workup!$B$266:$Q$268,2,FALSE)*C53*(1-F68)+HLOOKUP(O57,workup!$B$266:$Q$268,3,FALSE))</f>
        <v/>
      </c>
      <c r="P62" s="259">
        <f>C69*P58/(HLOOKUP(P57,workup!$B$266:$Q$268,2,FALSE)*C53*(1-F68)+HLOOKUP(P57,workup!$B$266:$Q$268,3,FALSE))</f>
        <v/>
      </c>
      <c r="Q62" s="259">
        <f>C69*Q58/(HLOOKUP(Q57,workup!$B$266:$Q$268,2,FALSE)*C53*(1-F68)+HLOOKUP(Q57,workup!$B$266:$Q$268,3,FALSE))</f>
        <v/>
      </c>
      <c r="R62" s="259">
        <f>C69*R58/(HLOOKUP(R57,workup!$B$266:$Q$268,2,FALSE)*C53*(1-F68)+HLOOKUP(R57,workup!$B$266:$Q$268,3,FALSE))</f>
        <v/>
      </c>
      <c r="S62" s="259">
        <f>C69*S58/(HLOOKUP(S57,workup!$B$266:$Q$268,2,FALSE)*C53*(1-F68)+HLOOKUP(S57,workup!$B$266:$Q$268,3,FALSE))</f>
        <v/>
      </c>
      <c r="T62" s="25" t="n"/>
      <c r="V62" s="25" t="n"/>
      <c r="W62" s="24" t="n"/>
      <c r="X62" s="256" t="inlineStr">
        <is>
          <t>mol% Out</t>
        </is>
      </c>
      <c r="Y62" s="259">
        <f>X69*Y58/(HLOOKUP(Y57,workup!$B$266:$Q$268,2,FALSE)*X53*(1-AA68)+HLOOKUP(Y57,workup!$B$266:$Q$268,3,FALSE))</f>
        <v/>
      </c>
      <c r="Z62" s="259">
        <f>X69*Z58/(HLOOKUP(Z57,workup!$B$266:$Q$268,2,FALSE)*X53*(1-AA68)+HLOOKUP(Z57,workup!$B$266:$Q$268,3,FALSE))</f>
        <v/>
      </c>
      <c r="AA62" s="259">
        <f>X69*AA58/(HLOOKUP(AA57,workup!$B$266:$Q$268,2,FALSE)*X53*(1-AA68)+HLOOKUP(AA57,workup!$B$266:$Q$268,3,FALSE))</f>
        <v/>
      </c>
      <c r="AB62" s="259">
        <f>X69*AB58/(HLOOKUP(AB57,workup!$B$266:$Q$268,2,FALSE)*X53*(1-AA68)+HLOOKUP(AB57,workup!$B$266:$Q$268,3,FALSE))</f>
        <v/>
      </c>
      <c r="AC62" s="259">
        <f>X69*AC58/(HLOOKUP(AC57,workup!$B$266:$Q$268,2,FALSE)*X53*(1-AA68)+HLOOKUP(AC57,workup!$B$266:$Q$268,3,FALSE))</f>
        <v/>
      </c>
      <c r="AD62" s="259">
        <f>X69*AD58/(HLOOKUP(AD57,workup!$B$266:$Q$268,2,FALSE)*X53*(1-AA68)+HLOOKUP(AD57,workup!$B$266:$Q$268,3,FALSE))</f>
        <v/>
      </c>
      <c r="AE62" s="259">
        <f>X69*AE58/(HLOOKUP(AE57,workup!$B$266:$Q$268,2,FALSE)*X53*(1-AA68)+HLOOKUP(AE57,workup!$B$266:$Q$268,3,FALSE))</f>
        <v/>
      </c>
      <c r="AF62" s="259">
        <f>X69*AF58/(HLOOKUP(AF57,workup!$B$266:$Q$268,2,FALSE)*X53*(1-AA68)+HLOOKUP(AF57,workup!$B$266:$Q$268,3,FALSE))</f>
        <v/>
      </c>
      <c r="AG62" s="259">
        <f>X69*AG58/(HLOOKUP(AG57,workup!$B$266:$Q$268,2,FALSE)*X53*(1-AA68)+HLOOKUP(AG57,workup!$B$266:$Q$268,3,FALSE))</f>
        <v/>
      </c>
      <c r="AH62" s="259">
        <f>X69*AH58/(HLOOKUP(AH57,workup!$B$266:$Q$268,2,FALSE)*X53*(1-AA68)+HLOOKUP(AH57,workup!$B$266:$Q$268,3,FALSE))</f>
        <v/>
      </c>
      <c r="AI62" s="259">
        <f>X69*AI58/(HLOOKUP(AI57,workup!$B$266:$Q$268,2,FALSE)*X53*(1-AA68)+HLOOKUP(AI57,workup!$B$266:$Q$268,3,FALSE))</f>
        <v/>
      </c>
      <c r="AJ62" s="259">
        <f>X69*AJ58/(HLOOKUP(AJ57,workup!$B$266:$Q$268,2,FALSE)*X53*(1-AA68)+HLOOKUP(AJ57,workup!$B$266:$Q$268,3,FALSE))</f>
        <v/>
      </c>
      <c r="AK62" s="259">
        <f>X69*AK58/(HLOOKUP(AK57,workup!$B$266:$Q$268,2,FALSE)*X53*(1-AA68)+HLOOKUP(AK57,workup!$B$266:$Q$268,3,FALSE))</f>
        <v/>
      </c>
      <c r="AL62" s="259">
        <f>X69*AL58/(HLOOKUP(AL57,workup!$B$266:$Q$268,2,FALSE)*X53*(1-AA68)+HLOOKUP(AL57,workup!$B$266:$Q$268,3,FALSE))</f>
        <v/>
      </c>
      <c r="AM62" s="259">
        <f>X69*AM58/(HLOOKUP(AM57,workup!$B$266:$Q$268,2,FALSE)*X53*(1-AA68)+HLOOKUP(AM57,workup!$B$266:$Q$268,3,FALSE))</f>
        <v/>
      </c>
      <c r="AN62" s="259">
        <f>X69*AN58/(HLOOKUP(AN57,workup!$B$266:$Q$268,2,FALSE)*X53*(1-AA68)+HLOOKUP(AN57,workup!$B$266:$Q$268,3,FALSE))</f>
        <v/>
      </c>
      <c r="AQ62" s="25" t="n"/>
      <c r="AR62" s="24" t="n"/>
      <c r="AS62" s="256" t="inlineStr">
        <is>
          <t>mol% Out</t>
        </is>
      </c>
      <c r="AT62" s="259">
        <f>AS69*AT58/(HLOOKUP(AT57,workup!$B$266:$Q$268,2,FALSE)*AS53*(1-AV68)+HLOOKUP(AT57,workup!$B$266:$Q$268,3,FALSE))</f>
        <v/>
      </c>
      <c r="AU62" s="259">
        <f>AS69*AU58/(HLOOKUP(AU57,workup!$B$266:$Q$268,2,FALSE)*AS53*(1-AV68)+HLOOKUP(AU57,workup!$B$266:$Q$268,3,FALSE))</f>
        <v/>
      </c>
      <c r="AV62" s="259">
        <f>AS69*AV58/(HLOOKUP(AV57,workup!$B$266:$Q$268,2,FALSE)*AS53*(1-AV68)+HLOOKUP(AV57,workup!$B$266:$Q$268,3,FALSE))</f>
        <v/>
      </c>
      <c r="AW62" s="259">
        <f>AS69*AW58/(HLOOKUP(AW57,workup!$B$266:$Q$268,2,FALSE)*AS53*(1-AV68)+HLOOKUP(AW57,workup!$B$266:$Q$268,3,FALSE))</f>
        <v/>
      </c>
      <c r="AX62" s="259">
        <f>AS69*AX58/(HLOOKUP(AX57,workup!$B$266:$Q$268,2,FALSE)*AS53*(1-AV68)+HLOOKUP(AX57,workup!$B$266:$Q$268,3,FALSE))</f>
        <v/>
      </c>
      <c r="AY62" s="259">
        <f>AS69*AY58/(HLOOKUP(AY57,workup!$B$266:$Q$268,2,FALSE)*AS53*(1-AV68)+HLOOKUP(AY57,workup!$B$266:$Q$268,3,FALSE))</f>
        <v/>
      </c>
      <c r="AZ62" s="259">
        <f>AS69*AZ58/(HLOOKUP(AZ57,workup!$B$266:$Q$268,2,FALSE)*AS53*(1-AV68)+HLOOKUP(AZ57,workup!$B$266:$Q$268,3,FALSE))</f>
        <v/>
      </c>
      <c r="BA62" s="259">
        <f>AS69*BA58/(HLOOKUP(BA57,workup!$B$266:$Q$268,2,FALSE)*AS53*(1-AV68)+HLOOKUP(BA57,workup!$B$266:$Q$268,3,FALSE))</f>
        <v/>
      </c>
      <c r="BB62" s="259">
        <f>AS69*BB58/(HLOOKUP(BB57,workup!$B$266:$Q$268,2,FALSE)*AS53*(1-AV68)+HLOOKUP(BB57,workup!$B$266:$Q$268,3,FALSE))</f>
        <v/>
      </c>
      <c r="BC62" s="259">
        <f>AS69*BC58/(HLOOKUP(BC57,workup!$B$266:$Q$268,2,FALSE)*AS53*(1-AV68)+HLOOKUP(BC57,workup!$B$266:$Q$268,3,FALSE))</f>
        <v/>
      </c>
      <c r="BD62" s="259">
        <f>AS69*BD58/(HLOOKUP(BD57,workup!$B$266:$Q$268,2,FALSE)*AS53*(1-AV68)+HLOOKUP(BD57,workup!$B$266:$Q$268,3,FALSE))</f>
        <v/>
      </c>
      <c r="BE62" s="259">
        <f>AS69*BE58/(HLOOKUP(BE57,workup!$B$266:$Q$268,2,FALSE)*AS53*(1-AV68)+HLOOKUP(BE57,workup!$B$266:$Q$268,3,FALSE))</f>
        <v/>
      </c>
      <c r="BF62" s="259">
        <f>AS69*BF58/(HLOOKUP(BF57,workup!$B$266:$Q$268,2,FALSE)*AS53*(1-AV68)+HLOOKUP(BF57,workup!$B$266:$Q$268,3,FALSE))</f>
        <v/>
      </c>
      <c r="BG62" s="259">
        <f>AS69*BG58/(HLOOKUP(BG57,workup!$B$266:$Q$268,2,FALSE)*AS53*(1-AV68)+HLOOKUP(BG57,workup!$B$266:$Q$268,3,FALSE))</f>
        <v/>
      </c>
      <c r="BH62" s="259">
        <f>AS69*BH58/(HLOOKUP(BH57,workup!$B$266:$Q$268,2,FALSE)*AS53*(1-AV68)+HLOOKUP(BH57,workup!$B$266:$Q$268,3,FALSE))</f>
        <v/>
      </c>
      <c r="BI62" s="259">
        <f>AS69*BI58/(HLOOKUP(BI57,workup!$B$266:$Q$268,2,FALSE)*AS53*(1-AV68)+HLOOKUP(BI57,workup!$B$266:$Q$268,3,FALSE))</f>
        <v/>
      </c>
      <c r="BL62" s="25" t="n"/>
      <c r="BM62" s="24" t="n"/>
      <c r="BN62" s="256" t="inlineStr">
        <is>
          <t>mol% Out</t>
        </is>
      </c>
      <c r="BO62" s="259">
        <f>BN69*BO58/(HLOOKUP(BO57,workup!$B$266:$Q$268,2,FALSE)*BN53*(1-BQ68)+HLOOKUP(BO57,workup!$B$266:$Q$268,3,FALSE))</f>
        <v/>
      </c>
      <c r="BP62" s="259">
        <f>BN69*BP58/(HLOOKUP(BP57,workup!$B$266:$Q$268,2,FALSE)*BN53*(1-BQ68)+HLOOKUP(BP57,workup!$B$266:$Q$268,3,FALSE))</f>
        <v/>
      </c>
      <c r="BQ62" s="259">
        <f>BN69*BQ58/(HLOOKUP(BQ57,workup!$B$266:$Q$268,2,FALSE)*BN53*(1-BQ68)+HLOOKUP(BQ57,workup!$B$266:$Q$268,3,FALSE))</f>
        <v/>
      </c>
      <c r="BR62" s="259">
        <f>BN69*BR58/(HLOOKUP(BR57,workup!$B$266:$Q$268,2,FALSE)*BN53*(1-BQ68)+HLOOKUP(BR57,workup!$B$266:$Q$268,3,FALSE))</f>
        <v/>
      </c>
      <c r="BS62" s="259">
        <f>BN69*BS58/(HLOOKUP(BS57,workup!$B$266:$Q$268,2,FALSE)*BN53*(1-BQ68)+HLOOKUP(BS57,workup!$B$266:$Q$268,3,FALSE))</f>
        <v/>
      </c>
      <c r="BT62" s="259">
        <f>BN69*BT58/(HLOOKUP(BT57,workup!$B$266:$Q$268,2,FALSE)*BN53*(1-BQ68)+HLOOKUP(BT57,workup!$B$266:$Q$268,3,FALSE))</f>
        <v/>
      </c>
      <c r="BU62" s="259">
        <f>BN69*BU58/(HLOOKUP(BU57,workup!$B$266:$Q$268,2,FALSE)*BN53*(1-BQ68)+HLOOKUP(BU57,workup!$B$266:$Q$268,3,FALSE))</f>
        <v/>
      </c>
      <c r="BV62" s="259">
        <f>BN69*BV58/(HLOOKUP(BV57,workup!$B$266:$Q$268,2,FALSE)*BN53*(1-BQ68)+HLOOKUP(BV57,workup!$B$266:$Q$268,3,FALSE))</f>
        <v/>
      </c>
      <c r="BW62" s="259">
        <f>BN69*BW58/(HLOOKUP(BW57,workup!$B$266:$Q$268,2,FALSE)*BN53*(1-BQ68)+HLOOKUP(BW57,workup!$B$266:$Q$268,3,FALSE))</f>
        <v/>
      </c>
      <c r="BX62" s="259">
        <f>BN69*BX58/(HLOOKUP(BX57,workup!$B$266:$Q$268,2,FALSE)*BN53*(1-BQ68)+HLOOKUP(BX57,workup!$B$266:$Q$268,3,FALSE))</f>
        <v/>
      </c>
      <c r="BY62" s="259">
        <f>BN69*BY58/(HLOOKUP(BY57,workup!$B$266:$Q$268,2,FALSE)*BN53*(1-BQ68)+HLOOKUP(BY57,workup!$B$266:$Q$268,3,FALSE))</f>
        <v/>
      </c>
      <c r="BZ62" s="259">
        <f>BN69*BZ58/(HLOOKUP(BZ57,workup!$B$266:$Q$268,2,FALSE)*BN53*(1-BQ68)+HLOOKUP(BZ57,workup!$B$266:$Q$268,3,FALSE))</f>
        <v/>
      </c>
      <c r="CA62" s="259">
        <f>BN69*CA58/(HLOOKUP(CA57,workup!$B$266:$Q$268,2,FALSE)*BN53*(1-BQ68)+HLOOKUP(CA57,workup!$B$266:$Q$268,3,FALSE))</f>
        <v/>
      </c>
      <c r="CB62" s="259">
        <f>BN69*CB58/(HLOOKUP(CB57,workup!$B$266:$Q$268,2,FALSE)*BN53*(1-BQ68)+HLOOKUP(CB57,workup!$B$266:$Q$268,3,FALSE))</f>
        <v/>
      </c>
      <c r="CC62" s="259">
        <f>BN69*CC58/(HLOOKUP(CC57,workup!$B$266:$Q$268,2,FALSE)*BN53*(1-BQ68)+HLOOKUP(CC57,workup!$B$266:$Q$268,3,FALSE))</f>
        <v/>
      </c>
      <c r="CD62" s="259">
        <f>BN69*CD58/(HLOOKUP(CD57,workup!$B$266:$Q$268,2,FALSE)*BN53*(1-BQ68)+HLOOKUP(CD57,workup!$B$266:$Q$268,3,FALSE))</f>
        <v/>
      </c>
      <c r="CG62" s="25" t="n"/>
      <c r="CH62" s="24" t="n"/>
      <c r="CI62" s="256" t="inlineStr">
        <is>
          <t>mol% Out</t>
        </is>
      </c>
      <c r="CJ62" s="259">
        <f>CI69*CJ58/(HLOOKUP(CJ57,workup!$B$266:$Q$268,2,FALSE)*CI53*(1-CL68)+HLOOKUP(CJ57,workup!$B$266:$Q$268,3,FALSE))</f>
        <v/>
      </c>
      <c r="CK62" s="259">
        <f>CI69*CK58/(HLOOKUP(CK57,workup!$B$266:$Q$268,2,FALSE)*CI53*(1-CL68)+HLOOKUP(CK57,workup!$B$266:$Q$268,3,FALSE))</f>
        <v/>
      </c>
      <c r="CL62" s="259">
        <f>CI69*CL58/(HLOOKUP(CL57,workup!$B$266:$Q$268,2,FALSE)*CI53*(1-CL68)+HLOOKUP(CL57,workup!$B$266:$Q$268,3,FALSE))</f>
        <v/>
      </c>
      <c r="CM62" s="259">
        <f>CI69*CM58/(HLOOKUP(CM57,workup!$B$266:$Q$268,2,FALSE)*CI53*(1-CL68)+HLOOKUP(CM57,workup!$B$266:$Q$268,3,FALSE))</f>
        <v/>
      </c>
      <c r="CN62" s="259">
        <f>CI69*CN58/(HLOOKUP(CN57,workup!$B$266:$Q$268,2,FALSE)*CI53*(1-CL68)+HLOOKUP(CN57,workup!$B$266:$Q$268,3,FALSE))</f>
        <v/>
      </c>
      <c r="CO62" s="259">
        <f>CI69*CO58/(HLOOKUP(CO57,workup!$B$266:$Q$268,2,FALSE)*CI53*(1-CL68)+HLOOKUP(CO57,workup!$B$266:$Q$268,3,FALSE))</f>
        <v/>
      </c>
      <c r="CP62" s="259">
        <f>CI69*CP58/(HLOOKUP(CP57,workup!$B$266:$Q$268,2,FALSE)*CI53*(1-CL68)+HLOOKUP(CP57,workup!$B$266:$Q$268,3,FALSE))</f>
        <v/>
      </c>
      <c r="CQ62" s="259">
        <f>CI69*CQ58/(HLOOKUP(CQ57,workup!$B$266:$Q$268,2,FALSE)*CI53*(1-CL68)+HLOOKUP(CQ57,workup!$B$266:$Q$268,3,FALSE))</f>
        <v/>
      </c>
      <c r="CR62" s="259">
        <f>CI69*CR58/(HLOOKUP(CR57,workup!$B$266:$Q$268,2,FALSE)*CI53*(1-CL68)+HLOOKUP(CR57,workup!$B$266:$Q$268,3,FALSE))</f>
        <v/>
      </c>
      <c r="CS62" s="259">
        <f>CI69*CS58/(HLOOKUP(CS57,workup!$B$266:$Q$268,2,FALSE)*CI53*(1-CL68)+HLOOKUP(CS57,workup!$B$266:$Q$268,3,FALSE))</f>
        <v/>
      </c>
      <c r="CT62" s="259">
        <f>CI69*CT58/(HLOOKUP(CT57,workup!$B$266:$Q$268,2,FALSE)*CI53*(1-CL68)+HLOOKUP(CT57,workup!$B$266:$Q$268,3,FALSE))</f>
        <v/>
      </c>
      <c r="CU62" s="259">
        <f>CI69*CU58/(HLOOKUP(CU57,workup!$B$266:$Q$268,2,FALSE)*CI53*(1-CL68)+HLOOKUP(CU57,workup!$B$266:$Q$268,3,FALSE))</f>
        <v/>
      </c>
      <c r="CV62" s="259">
        <f>CI69*CV58/(HLOOKUP(CV57,workup!$B$266:$Q$268,2,FALSE)*CI53*(1-CL68)+HLOOKUP(CV57,workup!$B$266:$Q$268,3,FALSE))</f>
        <v/>
      </c>
      <c r="CW62" s="259">
        <f>CI69*CW58/(HLOOKUP(CW57,workup!$B$266:$Q$268,2,FALSE)*CI53*(1-CL68)+HLOOKUP(CW57,workup!$B$266:$Q$268,3,FALSE))</f>
        <v/>
      </c>
      <c r="CX62" s="259">
        <f>CI69*CX58/(HLOOKUP(CX57,workup!$B$266:$Q$268,2,FALSE)*CI53*(1-CL68)+HLOOKUP(CX57,workup!$B$266:$Q$268,3,FALSE))</f>
        <v/>
      </c>
      <c r="CY62" s="259">
        <f>CI69*CY58/(HLOOKUP(CY57,workup!$B$266:$Q$268,2,FALSE)*CI53*(1-CL68)+HLOOKUP(CY57,workup!$B$266:$Q$268,3,FALSE))</f>
        <v/>
      </c>
    </row>
    <row r="63">
      <c r="A63" s="25" t="n"/>
      <c r="C63" s="257" t="n"/>
      <c r="D63" s="259">
        <f>C69*D59/(HLOOKUP(D57,workup!$B$266:$Q$268,2,FALSE)*C54*(1-F69)+HLOOKUP(D57,workup!$B$266:$Q$268,3,FALSE))</f>
        <v/>
      </c>
      <c r="E63" s="259">
        <f>C69*E59/(HLOOKUP(E57,workup!$B$266:$Q$268,2,FALSE)*C54*(1-F69)+HLOOKUP(E57,workup!$B$266:$Q$268,3,FALSE))</f>
        <v/>
      </c>
      <c r="F63" s="259">
        <f>C69*F59/(HLOOKUP(F57,workup!$B$266:$Q$268,2,FALSE)*C54*(1-F69)+HLOOKUP(F57,workup!$B$266:$Q$268,3,FALSE))</f>
        <v/>
      </c>
      <c r="G63" s="259">
        <f>C69*G59/(HLOOKUP(G57,workup!$B$266:$Q$268,2,FALSE)*C54*(1-F69)+HLOOKUP(G57,workup!$B$266:$Q$268,3,FALSE))</f>
        <v/>
      </c>
      <c r="H63" s="259">
        <f>C69*H59/(HLOOKUP(H57,workup!$B$266:$Q$268,2,FALSE)*C54*(1-F69)+HLOOKUP(H57,workup!$B$266:$Q$268,3,FALSE))</f>
        <v/>
      </c>
      <c r="I63" s="259">
        <f>C69*I59/(HLOOKUP(I57,workup!$B$266:$Q$268,2,FALSE)*C54*(1-F69)+HLOOKUP(I57,workup!$B$266:$Q$268,3,FALSE))</f>
        <v/>
      </c>
      <c r="J63" s="259">
        <f>C69*J59/(HLOOKUP(J57,workup!$B$266:$Q$268,2,FALSE)*C54*(1-F69)+HLOOKUP(J57,workup!$B$266:$Q$268,3,FALSE))</f>
        <v/>
      </c>
      <c r="K63" s="259">
        <f>C69*K59/(HLOOKUP(K57,workup!$B$266:$Q$268,2,FALSE)*C54*(1-F69)+HLOOKUP(K57,workup!$B$266:$Q$268,3,FALSE))</f>
        <v/>
      </c>
      <c r="L63" s="259">
        <f>C69*L59/(HLOOKUP(L57,workup!$B$266:$Q$268,2,FALSE)*C54*(1-F69)+HLOOKUP(L57,workup!$B$266:$Q$268,3,FALSE))</f>
        <v/>
      </c>
      <c r="M63" s="259">
        <f>C69*M59/(HLOOKUP(M57,workup!$B$266:$Q$268,2,FALSE)*C54*(1-F69)+HLOOKUP(M57,workup!$B$266:$Q$268,3,FALSE))</f>
        <v/>
      </c>
      <c r="N63" s="259">
        <f>C69*N59/(HLOOKUP(N57,workup!$B$266:$Q$268,2,FALSE)*C54*(1-F69)+HLOOKUP(N57,workup!$B$266:$Q$268,3,FALSE))</f>
        <v/>
      </c>
      <c r="O63" s="259">
        <f>C69*O59/(HLOOKUP(O57,workup!$B$266:$Q$268,2,FALSE)*C54*(1-F69)+HLOOKUP(O57,workup!$B$266:$Q$268,3,FALSE))</f>
        <v/>
      </c>
      <c r="P63" s="259">
        <f>C69*P59/(HLOOKUP(P57,workup!$B$266:$Q$268,2,FALSE)*C54*(1-F69)+HLOOKUP(P57,workup!$B$266:$Q$268,3,FALSE))</f>
        <v/>
      </c>
      <c r="Q63" s="259">
        <f>C69*Q59/(HLOOKUP(Q57,workup!$B$266:$Q$268,2,FALSE)*C54*(1-F69)+HLOOKUP(Q57,workup!$B$266:$Q$268,3,FALSE))</f>
        <v/>
      </c>
      <c r="R63" s="259">
        <f>C69*R59/(HLOOKUP(R57,workup!$B$266:$Q$268,2,FALSE)*C54*(1-F69)+HLOOKUP(R57,workup!$B$266:$Q$268,3,FALSE))</f>
        <v/>
      </c>
      <c r="S63" s="259">
        <f>C69*S59/(HLOOKUP(S57,workup!$B$266:$Q$268,2,FALSE)*C54*(1-F69)+HLOOKUP(S57,workup!$B$266:$Q$268,3,FALSE))</f>
        <v/>
      </c>
      <c r="T63" s="25" t="n"/>
      <c r="V63" s="25" t="n"/>
      <c r="W63" s="24" t="n"/>
      <c r="X63" s="257" t="n"/>
      <c r="Y63" s="259">
        <f>X69*Y59/(HLOOKUP(Y57,workup!$B$266:$Q$268,2,FALSE)*X54*(1-AA69)+HLOOKUP(Y57,workup!$B$266:$Q$268,3,FALSE))</f>
        <v/>
      </c>
      <c r="Z63" s="259">
        <f>X69*Z59/(HLOOKUP(Z57,workup!$B$266:$Q$268,2,FALSE)*X54*(1-AA69)+HLOOKUP(Z57,workup!$B$266:$Q$268,3,FALSE))</f>
        <v/>
      </c>
      <c r="AA63" s="259">
        <f>X69*AA59/(HLOOKUP(AA57,workup!$B$266:$Q$268,2,FALSE)*X54*(1-AA69)+HLOOKUP(AA57,workup!$B$266:$Q$268,3,FALSE))</f>
        <v/>
      </c>
      <c r="AB63" s="259">
        <f>X69*AB59/(HLOOKUP(AB57,workup!$B$266:$Q$268,2,FALSE)*X54*(1-AA69)+HLOOKUP(AB57,workup!$B$266:$Q$268,3,FALSE))</f>
        <v/>
      </c>
      <c r="AC63" s="259">
        <f>X69*AC59/(HLOOKUP(AC57,workup!$B$266:$Q$268,2,FALSE)*X54*(1-AA69)+HLOOKUP(AC57,workup!$B$266:$Q$268,3,FALSE))</f>
        <v/>
      </c>
      <c r="AD63" s="259">
        <f>X69*AD59/(HLOOKUP(AD57,workup!$B$266:$Q$268,2,FALSE)*X54*(1-AA69)+HLOOKUP(AD57,workup!$B$266:$Q$268,3,FALSE))</f>
        <v/>
      </c>
      <c r="AE63" s="259">
        <f>X69*AE59/(HLOOKUP(AE57,workup!$B$266:$Q$268,2,FALSE)*X54*(1-AA69)+HLOOKUP(AE57,workup!$B$266:$Q$268,3,FALSE))</f>
        <v/>
      </c>
      <c r="AF63" s="259">
        <f>X69*AF59/(HLOOKUP(AF57,workup!$B$266:$Q$268,2,FALSE)*X54*(1-AA69)+HLOOKUP(AF57,workup!$B$266:$Q$268,3,FALSE))</f>
        <v/>
      </c>
      <c r="AG63" s="259">
        <f>X69*AG59/(HLOOKUP(AG57,workup!$B$266:$Q$268,2,FALSE)*X54*(1-AA69)+HLOOKUP(AG57,workup!$B$266:$Q$268,3,FALSE))</f>
        <v/>
      </c>
      <c r="AH63" s="259">
        <f>X69*AH59/(HLOOKUP(AH57,workup!$B$266:$Q$268,2,FALSE)*X54*(1-AA69)+HLOOKUP(AH57,workup!$B$266:$Q$268,3,FALSE))</f>
        <v/>
      </c>
      <c r="AI63" s="259">
        <f>X69*AI59/(HLOOKUP(AI57,workup!$B$266:$Q$268,2,FALSE)*X54*(1-AA69)+HLOOKUP(AI57,workup!$B$266:$Q$268,3,FALSE))</f>
        <v/>
      </c>
      <c r="AJ63" s="259">
        <f>X69*AJ59/(HLOOKUP(AJ57,workup!$B$266:$Q$268,2,FALSE)*X54*(1-AA69)+HLOOKUP(AJ57,workup!$B$266:$Q$268,3,FALSE))</f>
        <v/>
      </c>
      <c r="AK63" s="259">
        <f>X69*AK59/(HLOOKUP(AK57,workup!$B$266:$Q$268,2,FALSE)*X54*(1-AA69)+HLOOKUP(AK57,workup!$B$266:$Q$268,3,FALSE))</f>
        <v/>
      </c>
      <c r="AL63" s="259">
        <f>X69*AL59/(HLOOKUP(AL57,workup!$B$266:$Q$268,2,FALSE)*X54*(1-AA69)+HLOOKUP(AL57,workup!$B$266:$Q$268,3,FALSE))</f>
        <v/>
      </c>
      <c r="AM63" s="259">
        <f>X69*AM59/(HLOOKUP(AM57,workup!$B$266:$Q$268,2,FALSE)*X54*(1-AA69)+HLOOKUP(AM57,workup!$B$266:$Q$268,3,FALSE))</f>
        <v/>
      </c>
      <c r="AN63" s="259">
        <f>X69*AN59/(HLOOKUP(AN57,workup!$B$266:$Q$268,2,FALSE)*X54*(1-AA69)+HLOOKUP(AN57,workup!$B$266:$Q$268,3,FALSE))</f>
        <v/>
      </c>
      <c r="AQ63" s="25" t="n"/>
      <c r="AR63" s="24" t="n"/>
      <c r="AS63" s="257" t="n"/>
      <c r="AT63" s="259">
        <f>AS69*AT59/(HLOOKUP(AT57,workup!$B$266:$Q$268,2,FALSE)*AS54*(1-AV69)+HLOOKUP(AT57,workup!$B$266:$Q$268,3,FALSE))</f>
        <v/>
      </c>
      <c r="AU63" s="259">
        <f>AS69*AU59/(HLOOKUP(AU57,workup!$B$266:$Q$268,2,FALSE)*AS54*(1-AV69)+HLOOKUP(AU57,workup!$B$266:$Q$268,3,FALSE))</f>
        <v/>
      </c>
      <c r="AV63" s="259">
        <f>AS69*AV59/(HLOOKUP(AV57,workup!$B$266:$Q$268,2,FALSE)*AS54*(1-AV69)+HLOOKUP(AV57,workup!$B$266:$Q$268,3,FALSE))</f>
        <v/>
      </c>
      <c r="AW63" s="259">
        <f>AS69*AW59/(HLOOKUP(AW57,workup!$B$266:$Q$268,2,FALSE)*AS54*(1-AV69)+HLOOKUP(AW57,workup!$B$266:$Q$268,3,FALSE))</f>
        <v/>
      </c>
      <c r="AX63" s="259">
        <f>AS69*AX59/(HLOOKUP(AX57,workup!$B$266:$Q$268,2,FALSE)*AS54*(1-AV69)+HLOOKUP(AX57,workup!$B$266:$Q$268,3,FALSE))</f>
        <v/>
      </c>
      <c r="AY63" s="259">
        <f>AS69*AY59/(HLOOKUP(AY57,workup!$B$266:$Q$268,2,FALSE)*AS54*(1-AV69)+HLOOKUP(AY57,workup!$B$266:$Q$268,3,FALSE))</f>
        <v/>
      </c>
      <c r="AZ63" s="259">
        <f>AS69*AZ59/(HLOOKUP(AZ57,workup!$B$266:$Q$268,2,FALSE)*AS54*(1-AV69)+HLOOKUP(AZ57,workup!$B$266:$Q$268,3,FALSE))</f>
        <v/>
      </c>
      <c r="BA63" s="259">
        <f>AS69*BA59/(HLOOKUP(BA57,workup!$B$266:$Q$268,2,FALSE)*AS54*(1-AV69)+HLOOKUP(BA57,workup!$B$266:$Q$268,3,FALSE))</f>
        <v/>
      </c>
      <c r="BB63" s="259">
        <f>AS69*BB59/(HLOOKUP(BB57,workup!$B$266:$Q$268,2,FALSE)*AS54*(1-AV69)+HLOOKUP(BB57,workup!$B$266:$Q$268,3,FALSE))</f>
        <v/>
      </c>
      <c r="BC63" s="259">
        <f>AS69*BC59/(HLOOKUP(BC57,workup!$B$266:$Q$268,2,FALSE)*AS54*(1-AV69)+HLOOKUP(BC57,workup!$B$266:$Q$268,3,FALSE))</f>
        <v/>
      </c>
      <c r="BD63" s="259">
        <f>AS69*BD59/(HLOOKUP(BD57,workup!$B$266:$Q$268,2,FALSE)*AS54*(1-AV69)+HLOOKUP(BD57,workup!$B$266:$Q$268,3,FALSE))</f>
        <v/>
      </c>
      <c r="BE63" s="259">
        <f>AS69*BE59/(HLOOKUP(BE57,workup!$B$266:$Q$268,2,FALSE)*AS54*(1-AV69)+HLOOKUP(BE57,workup!$B$266:$Q$268,3,FALSE))</f>
        <v/>
      </c>
      <c r="BF63" s="259">
        <f>AS69*BF59/(HLOOKUP(BF57,workup!$B$266:$Q$268,2,FALSE)*AS54*(1-AV69)+HLOOKUP(BF57,workup!$B$266:$Q$268,3,FALSE))</f>
        <v/>
      </c>
      <c r="BG63" s="259">
        <f>AS69*BG59/(HLOOKUP(BG57,workup!$B$266:$Q$268,2,FALSE)*AS54*(1-AV69)+HLOOKUP(BG57,workup!$B$266:$Q$268,3,FALSE))</f>
        <v/>
      </c>
      <c r="BH63" s="259">
        <f>AS69*BH59/(HLOOKUP(BH57,workup!$B$266:$Q$268,2,FALSE)*AS54*(1-AV69)+HLOOKUP(BH57,workup!$B$266:$Q$268,3,FALSE))</f>
        <v/>
      </c>
      <c r="BI63" s="259">
        <f>AS69*BI59/(HLOOKUP(BI57,workup!$B$266:$Q$268,2,FALSE)*AS54*(1-AV69)+HLOOKUP(BI57,workup!$B$266:$Q$268,3,FALSE))</f>
        <v/>
      </c>
      <c r="BL63" s="25" t="n"/>
      <c r="BM63" s="24" t="n"/>
      <c r="BN63" s="257" t="n"/>
      <c r="BO63" s="259">
        <f>BN69*BO59/(HLOOKUP(BO57,workup!$B$266:$Q$268,2,FALSE)*BN54*(1-BQ69)+HLOOKUP(BO57,workup!$B$266:$Q$268,3,FALSE))</f>
        <v/>
      </c>
      <c r="BP63" s="259">
        <f>BN69*BP59/(HLOOKUP(BP57,workup!$B$266:$Q$268,2,FALSE)*BN54*(1-BQ69)+HLOOKUP(BP57,workup!$B$266:$Q$268,3,FALSE))</f>
        <v/>
      </c>
      <c r="BQ63" s="259">
        <f>BN69*BQ59/(HLOOKUP(BQ57,workup!$B$266:$Q$268,2,FALSE)*BN54*(1-BQ69)+HLOOKUP(BQ57,workup!$B$266:$Q$268,3,FALSE))</f>
        <v/>
      </c>
      <c r="BR63" s="259">
        <f>BN69*BR59/(HLOOKUP(BR57,workup!$B$266:$Q$268,2,FALSE)*BN54*(1-BQ69)+HLOOKUP(BR57,workup!$B$266:$Q$268,3,FALSE))</f>
        <v/>
      </c>
      <c r="BS63" s="259">
        <f>BN69*BS59/(HLOOKUP(BS57,workup!$B$266:$Q$268,2,FALSE)*BN54*(1-BQ69)+HLOOKUP(BS57,workup!$B$266:$Q$268,3,FALSE))</f>
        <v/>
      </c>
      <c r="BT63" s="259">
        <f>BN69*BT59/(HLOOKUP(BT57,workup!$B$266:$Q$268,2,FALSE)*BN54*(1-BQ69)+HLOOKUP(BT57,workup!$B$266:$Q$268,3,FALSE))</f>
        <v/>
      </c>
      <c r="BU63" s="259">
        <f>BN69*BU59/(HLOOKUP(BU57,workup!$B$266:$Q$268,2,FALSE)*BN54*(1-BQ69)+HLOOKUP(BU57,workup!$B$266:$Q$268,3,FALSE))</f>
        <v/>
      </c>
      <c r="BV63" s="259">
        <f>BN69*BV59/(HLOOKUP(BV57,workup!$B$266:$Q$268,2,FALSE)*BN54*(1-BQ69)+HLOOKUP(BV57,workup!$B$266:$Q$268,3,FALSE))</f>
        <v/>
      </c>
      <c r="BW63" s="259">
        <f>BN69*BW59/(HLOOKUP(BW57,workup!$B$266:$Q$268,2,FALSE)*BN54*(1-BQ69)+HLOOKUP(BW57,workup!$B$266:$Q$268,3,FALSE))</f>
        <v/>
      </c>
      <c r="BX63" s="259">
        <f>BN69*BX59/(HLOOKUP(BX57,workup!$B$266:$Q$268,2,FALSE)*BN54*(1-BQ69)+HLOOKUP(BX57,workup!$B$266:$Q$268,3,FALSE))</f>
        <v/>
      </c>
      <c r="BY63" s="259">
        <f>BN69*BY59/(HLOOKUP(BY57,workup!$B$266:$Q$268,2,FALSE)*BN54*(1-BQ69)+HLOOKUP(BY57,workup!$B$266:$Q$268,3,FALSE))</f>
        <v/>
      </c>
      <c r="BZ63" s="259">
        <f>BN69*BZ59/(HLOOKUP(BZ57,workup!$B$266:$Q$268,2,FALSE)*BN54*(1-BQ69)+HLOOKUP(BZ57,workup!$B$266:$Q$268,3,FALSE))</f>
        <v/>
      </c>
      <c r="CA63" s="259">
        <f>BN69*CA59/(HLOOKUP(CA57,workup!$B$266:$Q$268,2,FALSE)*BN54*(1-BQ69)+HLOOKUP(CA57,workup!$B$266:$Q$268,3,FALSE))</f>
        <v/>
      </c>
      <c r="CB63" s="259">
        <f>BN69*CB59/(HLOOKUP(CB57,workup!$B$266:$Q$268,2,FALSE)*BN54*(1-BQ69)+HLOOKUP(CB57,workup!$B$266:$Q$268,3,FALSE))</f>
        <v/>
      </c>
      <c r="CC63" s="259">
        <f>BN69*CC59/(HLOOKUP(CC57,workup!$B$266:$Q$268,2,FALSE)*BN54*(1-BQ69)+HLOOKUP(CC57,workup!$B$266:$Q$268,3,FALSE))</f>
        <v/>
      </c>
      <c r="CD63" s="259">
        <f>BN69*CD59/(HLOOKUP(CD57,workup!$B$266:$Q$268,2,FALSE)*BN54*(1-BQ69)+HLOOKUP(CD57,workup!$B$266:$Q$268,3,FALSE))</f>
        <v/>
      </c>
      <c r="CG63" s="25" t="n"/>
      <c r="CH63" s="24" t="n"/>
      <c r="CI63" s="257" t="n"/>
      <c r="CJ63" s="259">
        <f>CI69*CJ59/(HLOOKUP(CJ57,workup!$B$266:$Q$268,2,FALSE)*CI54*(1-CL69)+HLOOKUP(CJ57,workup!$B$266:$Q$268,3,FALSE))</f>
        <v/>
      </c>
      <c r="CK63" s="259">
        <f>CI69*CK59/(HLOOKUP(CK57,workup!$B$266:$Q$268,2,FALSE)*CI54*(1-CL69)+HLOOKUP(CK57,workup!$B$266:$Q$268,3,FALSE))</f>
        <v/>
      </c>
      <c r="CL63" s="259">
        <f>CI69*CL59/(HLOOKUP(CL57,workup!$B$266:$Q$268,2,FALSE)*CI54*(1-CL69)+HLOOKUP(CL57,workup!$B$266:$Q$268,3,FALSE))</f>
        <v/>
      </c>
      <c r="CM63" s="259">
        <f>CI69*CM59/(HLOOKUP(CM57,workup!$B$266:$Q$268,2,FALSE)*CI54*(1-CL69)+HLOOKUP(CM57,workup!$B$266:$Q$268,3,FALSE))</f>
        <v/>
      </c>
      <c r="CN63" s="259">
        <f>CI69*CN59/(HLOOKUP(CN57,workup!$B$266:$Q$268,2,FALSE)*CI54*(1-CL69)+HLOOKUP(CN57,workup!$B$266:$Q$268,3,FALSE))</f>
        <v/>
      </c>
      <c r="CO63" s="259">
        <f>CI69*CO59/(HLOOKUP(CO57,workup!$B$266:$Q$268,2,FALSE)*CI54*(1-CL69)+HLOOKUP(CO57,workup!$B$266:$Q$268,3,FALSE))</f>
        <v/>
      </c>
      <c r="CP63" s="259">
        <f>CI69*CP59/(HLOOKUP(CP57,workup!$B$266:$Q$268,2,FALSE)*CI54*(1-CL69)+HLOOKUP(CP57,workup!$B$266:$Q$268,3,FALSE))</f>
        <v/>
      </c>
      <c r="CQ63" s="259">
        <f>CI69*CQ59/(HLOOKUP(CQ57,workup!$B$266:$Q$268,2,FALSE)*CI54*(1-CL69)+HLOOKUP(CQ57,workup!$B$266:$Q$268,3,FALSE))</f>
        <v/>
      </c>
      <c r="CR63" s="259">
        <f>CI69*CR59/(HLOOKUP(CR57,workup!$B$266:$Q$268,2,FALSE)*CI54*(1-CL69)+HLOOKUP(CR57,workup!$B$266:$Q$268,3,FALSE))</f>
        <v/>
      </c>
      <c r="CS63" s="259">
        <f>CI69*CS59/(HLOOKUP(CS57,workup!$B$266:$Q$268,2,FALSE)*CI54*(1-CL69)+HLOOKUP(CS57,workup!$B$266:$Q$268,3,FALSE))</f>
        <v/>
      </c>
      <c r="CT63" s="259">
        <f>CI69*CT59/(HLOOKUP(CT57,workup!$B$266:$Q$268,2,FALSE)*CI54*(1-CL69)+HLOOKUP(CT57,workup!$B$266:$Q$268,3,FALSE))</f>
        <v/>
      </c>
      <c r="CU63" s="259">
        <f>CI69*CU59/(HLOOKUP(CU57,workup!$B$266:$Q$268,2,FALSE)*CI54*(1-CL69)+HLOOKUP(CU57,workup!$B$266:$Q$268,3,FALSE))</f>
        <v/>
      </c>
      <c r="CV63" s="259">
        <f>CI69*CV59/(HLOOKUP(CV57,workup!$B$266:$Q$268,2,FALSE)*CI54*(1-CL69)+HLOOKUP(CV57,workup!$B$266:$Q$268,3,FALSE))</f>
        <v/>
      </c>
      <c r="CW63" s="259">
        <f>CI69*CW59/(HLOOKUP(CW57,workup!$B$266:$Q$268,2,FALSE)*CI54*(1-CL69)+HLOOKUP(CW57,workup!$B$266:$Q$268,3,FALSE))</f>
        <v/>
      </c>
      <c r="CX63" s="259">
        <f>CI69*CX59/(HLOOKUP(CX57,workup!$B$266:$Q$268,2,FALSE)*CI54*(1-CL69)+HLOOKUP(CX57,workup!$B$266:$Q$268,3,FALSE))</f>
        <v/>
      </c>
      <c r="CY63" s="259">
        <f>CI69*CY59/(HLOOKUP(CY57,workup!$B$266:$Q$268,2,FALSE)*CI54*(1-CL69)+HLOOKUP(CY57,workup!$B$266:$Q$268,3,FALSE))</f>
        <v/>
      </c>
    </row>
    <row r="64">
      <c r="A64" s="25" t="n"/>
      <c r="C64" s="258" t="n"/>
      <c r="D64" s="259">
        <f>C69*D60/(HLOOKUP(D57,workup!$B$266:$Q$268,2,FALSE)*C55*(1-F70)+HLOOKUP(D57,workup!$B$266:$Q$268,3,FALSE))</f>
        <v/>
      </c>
      <c r="E64" s="259">
        <f>C69*E60/(HLOOKUP(E57,workup!$B$266:$Q$268,2,FALSE)*C55*(1-F70)+HLOOKUP(E57,workup!$B$266:$Q$268,3,FALSE))</f>
        <v/>
      </c>
      <c r="F64" s="259">
        <f>C69*F60/(HLOOKUP(F57,workup!$B$266:$Q$268,2,FALSE)*C55*(1-F70)+HLOOKUP(F57,workup!$B$266:$Q$268,3,FALSE))</f>
        <v/>
      </c>
      <c r="G64" s="259">
        <f>C69*G60/(HLOOKUP(G57,workup!$B$266:$Q$268,2,FALSE)*C55*(1-F70)+HLOOKUP(G57,workup!$B$266:$Q$268,3,FALSE))</f>
        <v/>
      </c>
      <c r="H64" s="259">
        <f>C69*H60/(HLOOKUP(H57,workup!$B$266:$Q$268,2,FALSE)*C55*(1-F70)+HLOOKUP(H57,workup!$B$266:$Q$268,3,FALSE))</f>
        <v/>
      </c>
      <c r="I64" s="259">
        <f>C69*I60/(HLOOKUP(I57,workup!$B$266:$Q$268,2,FALSE)*C55*(1-F70)+HLOOKUP(I57,workup!$B$266:$Q$268,3,FALSE))</f>
        <v/>
      </c>
      <c r="J64" s="259">
        <f>C69*J60/(HLOOKUP(J57,workup!$B$266:$Q$268,2,FALSE)*C55*(1-F70)+HLOOKUP(J57,workup!$B$266:$Q$268,3,FALSE))</f>
        <v/>
      </c>
      <c r="K64" s="259">
        <f>C69*K60/(HLOOKUP(K57,workup!$B$266:$Q$268,2,FALSE)*C55*(1-F70)+HLOOKUP(K57,workup!$B$266:$Q$268,3,FALSE))</f>
        <v/>
      </c>
      <c r="L64" s="259">
        <f>C69*L60/(HLOOKUP(L57,workup!$B$266:$Q$268,2,FALSE)*C55*(1-F70)+HLOOKUP(L57,workup!$B$266:$Q$268,3,FALSE))</f>
        <v/>
      </c>
      <c r="M64" s="259">
        <f>C69*M60/(HLOOKUP(M57,workup!$B$266:$Q$268,2,FALSE)*C55*(1-F70)+HLOOKUP(M57,workup!$B$266:$Q$268,3,FALSE))</f>
        <v/>
      </c>
      <c r="N64" s="259">
        <f>C69*N60/(HLOOKUP(N57,workup!$B$266:$Q$268,2,FALSE)*C55*(1-F70)+HLOOKUP(N57,workup!$B$266:$Q$268,3,FALSE))</f>
        <v/>
      </c>
      <c r="O64" s="259">
        <f>C69*O60/(HLOOKUP(O57,workup!$B$266:$Q$268,2,FALSE)*C55*(1-F70)+HLOOKUP(O57,workup!$B$266:$Q$268,3,FALSE))</f>
        <v/>
      </c>
      <c r="P64" s="259">
        <f>C69*P60/(HLOOKUP(P57,workup!$B$266:$Q$268,2,FALSE)*C55*(1-F70)+HLOOKUP(P57,workup!$B$266:$Q$268,3,FALSE))</f>
        <v/>
      </c>
      <c r="Q64" s="259">
        <f>C69*Q60/(HLOOKUP(Q57,workup!$B$266:$Q$268,2,FALSE)*C55*(1-F70)+HLOOKUP(Q57,workup!$B$266:$Q$268,3,FALSE))</f>
        <v/>
      </c>
      <c r="R64" s="259">
        <f>C69*R60/(HLOOKUP(R57,workup!$B$266:$Q$268,2,FALSE)*C55*(1-F70)+HLOOKUP(R57,workup!$B$266:$Q$268,3,FALSE))</f>
        <v/>
      </c>
      <c r="S64" s="259">
        <f>C69*S60/(HLOOKUP(S57,workup!$B$266:$Q$268,2,FALSE)*C55*(1-F70)+HLOOKUP(S57,workup!$B$266:$Q$268,3,FALSE))</f>
        <v/>
      </c>
      <c r="T64" s="25" t="n"/>
      <c r="V64" s="25" t="n"/>
      <c r="W64" s="24" t="n"/>
      <c r="X64" s="258" t="n"/>
      <c r="Y64" s="259">
        <f>X69*Y60/(HLOOKUP(Y57,workup!$B$266:$Q$268,2,FALSE)*X55*(1-AA70)+HLOOKUP(Y57,workup!$B$266:$Q$268,3,FALSE))</f>
        <v/>
      </c>
      <c r="Z64" s="259">
        <f>X69*Z60/(HLOOKUP(Z57,workup!$B$266:$Q$268,2,FALSE)*X55*(1-AA70)+HLOOKUP(Z57,workup!$B$266:$Q$268,3,FALSE))</f>
        <v/>
      </c>
      <c r="AA64" s="259">
        <f>X69*AA60/(HLOOKUP(AA57,workup!$B$266:$Q$268,2,FALSE)*X55*(1-AA70)+HLOOKUP(AA57,workup!$B$266:$Q$268,3,FALSE))</f>
        <v/>
      </c>
      <c r="AB64" s="259">
        <f>X69*AB60/(HLOOKUP(AB57,workup!$B$266:$Q$268,2,FALSE)*X55*(1-AA70)+HLOOKUP(AB57,workup!$B$266:$Q$268,3,FALSE))</f>
        <v/>
      </c>
      <c r="AC64" s="259">
        <f>X69*AC60/(HLOOKUP(AC57,workup!$B$266:$Q$268,2,FALSE)*X55*(1-AA70)+HLOOKUP(AC57,workup!$B$266:$Q$268,3,FALSE))</f>
        <v/>
      </c>
      <c r="AD64" s="259">
        <f>X69*AD60/(HLOOKUP(AD57,workup!$B$266:$Q$268,2,FALSE)*X55*(1-AA70)+HLOOKUP(AD57,workup!$B$266:$Q$268,3,FALSE))</f>
        <v/>
      </c>
      <c r="AE64" s="259">
        <f>X69*AE60/(HLOOKUP(AE57,workup!$B$266:$Q$268,2,FALSE)*X55*(1-AA70)+HLOOKUP(AE57,workup!$B$266:$Q$268,3,FALSE))</f>
        <v/>
      </c>
      <c r="AF64" s="259">
        <f>X69*AF60/(HLOOKUP(AF57,workup!$B$266:$Q$268,2,FALSE)*X55*(1-AA70)+HLOOKUP(AF57,workup!$B$266:$Q$268,3,FALSE))</f>
        <v/>
      </c>
      <c r="AG64" s="259">
        <f>X69*AG60/(HLOOKUP(AG57,workup!$B$266:$Q$268,2,FALSE)*X55*(1-AA70)+HLOOKUP(AG57,workup!$B$266:$Q$268,3,FALSE))</f>
        <v/>
      </c>
      <c r="AH64" s="259">
        <f>X69*AH60/(HLOOKUP(AH57,workup!$B$266:$Q$268,2,FALSE)*X55*(1-AA70)+HLOOKUP(AH57,workup!$B$266:$Q$268,3,FALSE))</f>
        <v/>
      </c>
      <c r="AI64" s="259">
        <f>X69*AI60/(HLOOKUP(AI57,workup!$B$266:$Q$268,2,FALSE)*X55*(1-AA70)+HLOOKUP(AI57,workup!$B$266:$Q$268,3,FALSE))</f>
        <v/>
      </c>
      <c r="AJ64" s="259">
        <f>X69*AJ60/(HLOOKUP(AJ57,workup!$B$266:$Q$268,2,FALSE)*X55*(1-AA70)+HLOOKUP(AJ57,workup!$B$266:$Q$268,3,FALSE))</f>
        <v/>
      </c>
      <c r="AK64" s="259">
        <f>X69*AK60/(HLOOKUP(AK57,workup!$B$266:$Q$268,2,FALSE)*X55*(1-AA70)+HLOOKUP(AK57,workup!$B$266:$Q$268,3,FALSE))</f>
        <v/>
      </c>
      <c r="AL64" s="259">
        <f>X69*AL60/(HLOOKUP(AL57,workup!$B$266:$Q$268,2,FALSE)*X55*(1-AA70)+HLOOKUP(AL57,workup!$B$266:$Q$268,3,FALSE))</f>
        <v/>
      </c>
      <c r="AM64" s="259">
        <f>X69*AM60/(HLOOKUP(AM57,workup!$B$266:$Q$268,2,FALSE)*X55*(1-AA70)+HLOOKUP(AM57,workup!$B$266:$Q$268,3,FALSE))</f>
        <v/>
      </c>
      <c r="AN64" s="259">
        <f>X69*AN60/(HLOOKUP(AN57,workup!$B$266:$Q$268,2,FALSE)*X55*(1-AA70)+HLOOKUP(AN57,workup!$B$266:$Q$268,3,FALSE))</f>
        <v/>
      </c>
      <c r="AQ64" s="25" t="n"/>
      <c r="AR64" s="24" t="n"/>
      <c r="AS64" s="258" t="n"/>
      <c r="AT64" s="259">
        <f>AS69*AT60/(HLOOKUP(AT57,workup!$B$266:$Q$268,2,FALSE)*AS55*(1-AV70)+HLOOKUP(AT57,workup!$B$266:$Q$268,3,FALSE))</f>
        <v/>
      </c>
      <c r="AU64" s="259">
        <f>AS69*AU60/(HLOOKUP(AU57,workup!$B$266:$Q$268,2,FALSE)*AS55*(1-AV70)+HLOOKUP(AU57,workup!$B$266:$Q$268,3,FALSE))</f>
        <v/>
      </c>
      <c r="AV64" s="259">
        <f>AS69*AV60/(HLOOKUP(AV57,workup!$B$266:$Q$268,2,FALSE)*AS55*(1-AV70)+HLOOKUP(AV57,workup!$B$266:$Q$268,3,FALSE))</f>
        <v/>
      </c>
      <c r="AW64" s="259">
        <f>AS69*AW60/(HLOOKUP(AW57,workup!$B$266:$Q$268,2,FALSE)*AS55*(1-AV70)+HLOOKUP(AW57,workup!$B$266:$Q$268,3,FALSE))</f>
        <v/>
      </c>
      <c r="AX64" s="259">
        <f>AS69*AX60/(HLOOKUP(AX57,workup!$B$266:$Q$268,2,FALSE)*AS55*(1-AV70)+HLOOKUP(AX57,workup!$B$266:$Q$268,3,FALSE))</f>
        <v/>
      </c>
      <c r="AY64" s="259">
        <f>AS69*AY60/(HLOOKUP(AY57,workup!$B$266:$Q$268,2,FALSE)*AS55*(1-AV70)+HLOOKUP(AY57,workup!$B$266:$Q$268,3,FALSE))</f>
        <v/>
      </c>
      <c r="AZ64" s="259">
        <f>AS69*AZ60/(HLOOKUP(AZ57,workup!$B$266:$Q$268,2,FALSE)*AS55*(1-AV70)+HLOOKUP(AZ57,workup!$B$266:$Q$268,3,FALSE))</f>
        <v/>
      </c>
      <c r="BA64" s="259">
        <f>AS69*BA60/(HLOOKUP(BA57,workup!$B$266:$Q$268,2,FALSE)*AS55*(1-AV70)+HLOOKUP(BA57,workup!$B$266:$Q$268,3,FALSE))</f>
        <v/>
      </c>
      <c r="BB64" s="259">
        <f>AS69*BB60/(HLOOKUP(BB57,workup!$B$266:$Q$268,2,FALSE)*AS55*(1-AV70)+HLOOKUP(BB57,workup!$B$266:$Q$268,3,FALSE))</f>
        <v/>
      </c>
      <c r="BC64" s="259">
        <f>AS69*BC60/(HLOOKUP(BC57,workup!$B$266:$Q$268,2,FALSE)*AS55*(1-AV70)+HLOOKUP(BC57,workup!$B$266:$Q$268,3,FALSE))</f>
        <v/>
      </c>
      <c r="BD64" s="259">
        <f>AS69*BD60/(HLOOKUP(BD57,workup!$B$266:$Q$268,2,FALSE)*AS55*(1-AV70)+HLOOKUP(BD57,workup!$B$266:$Q$268,3,FALSE))</f>
        <v/>
      </c>
      <c r="BE64" s="259">
        <f>AS69*BE60/(HLOOKUP(BE57,workup!$B$266:$Q$268,2,FALSE)*AS55*(1-AV70)+HLOOKUP(BE57,workup!$B$266:$Q$268,3,FALSE))</f>
        <v/>
      </c>
      <c r="BF64" s="259">
        <f>AS69*BF60/(HLOOKUP(BF57,workup!$B$266:$Q$268,2,FALSE)*AS55*(1-AV70)+HLOOKUP(BF57,workup!$B$266:$Q$268,3,FALSE))</f>
        <v/>
      </c>
      <c r="BG64" s="259">
        <f>AS69*BG60/(HLOOKUP(BG57,workup!$B$266:$Q$268,2,FALSE)*AS55*(1-AV70)+HLOOKUP(BG57,workup!$B$266:$Q$268,3,FALSE))</f>
        <v/>
      </c>
      <c r="BH64" s="259">
        <f>AS69*BH60/(HLOOKUP(BH57,workup!$B$266:$Q$268,2,FALSE)*AS55*(1-AV70)+HLOOKUP(BH57,workup!$B$266:$Q$268,3,FALSE))</f>
        <v/>
      </c>
      <c r="BI64" s="259">
        <f>AS69*BI60/(HLOOKUP(BI57,workup!$B$266:$Q$268,2,FALSE)*AS55*(1-AV70)+HLOOKUP(BI57,workup!$B$266:$Q$268,3,FALSE))</f>
        <v/>
      </c>
      <c r="BL64" s="25" t="n"/>
      <c r="BM64" s="24" t="n"/>
      <c r="BN64" s="258" t="n"/>
      <c r="BO64" s="259">
        <f>BN69*BO60/(HLOOKUP(BO57,workup!$B$266:$Q$268,2,FALSE)*BN55*(1-BQ70)+HLOOKUP(BO57,workup!$B$266:$Q$268,3,FALSE))</f>
        <v/>
      </c>
      <c r="BP64" s="259">
        <f>BN69*BP60/(HLOOKUP(BP57,workup!$B$266:$Q$268,2,FALSE)*BN55*(1-BQ70)+HLOOKUP(BP57,workup!$B$266:$Q$268,3,FALSE))</f>
        <v/>
      </c>
      <c r="BQ64" s="259">
        <f>BN69*BQ60/(HLOOKUP(BQ57,workup!$B$266:$Q$268,2,FALSE)*BN55*(1-BQ70)+HLOOKUP(BQ57,workup!$B$266:$Q$268,3,FALSE))</f>
        <v/>
      </c>
      <c r="BR64" s="259">
        <f>BN69*BR60/(HLOOKUP(BR57,workup!$B$266:$Q$268,2,FALSE)*BN55*(1-BQ70)+HLOOKUP(BR57,workup!$B$266:$Q$268,3,FALSE))</f>
        <v/>
      </c>
      <c r="BS64" s="259">
        <f>BN69*BS60/(HLOOKUP(BS57,workup!$B$266:$Q$268,2,FALSE)*BN55*(1-BQ70)+HLOOKUP(BS57,workup!$B$266:$Q$268,3,FALSE))</f>
        <v/>
      </c>
      <c r="BT64" s="259">
        <f>BN69*BT60/(HLOOKUP(BT57,workup!$B$266:$Q$268,2,FALSE)*BN55*(1-BQ70)+HLOOKUP(BT57,workup!$B$266:$Q$268,3,FALSE))</f>
        <v/>
      </c>
      <c r="BU64" s="259">
        <f>BN69*BU60/(HLOOKUP(BU57,workup!$B$266:$Q$268,2,FALSE)*BN55*(1-BQ70)+HLOOKUP(BU57,workup!$B$266:$Q$268,3,FALSE))</f>
        <v/>
      </c>
      <c r="BV64" s="259">
        <f>BN69*BV60/(HLOOKUP(BV57,workup!$B$266:$Q$268,2,FALSE)*BN55*(1-BQ70)+HLOOKUP(BV57,workup!$B$266:$Q$268,3,FALSE))</f>
        <v/>
      </c>
      <c r="BW64" s="259">
        <f>BN69*BW60/(HLOOKUP(BW57,workup!$B$266:$Q$268,2,FALSE)*BN55*(1-BQ70)+HLOOKUP(BW57,workup!$B$266:$Q$268,3,FALSE))</f>
        <v/>
      </c>
      <c r="BX64" s="259">
        <f>BN69*BX60/(HLOOKUP(BX57,workup!$B$266:$Q$268,2,FALSE)*BN55*(1-BQ70)+HLOOKUP(BX57,workup!$B$266:$Q$268,3,FALSE))</f>
        <v/>
      </c>
      <c r="BY64" s="259">
        <f>BN69*BY60/(HLOOKUP(BY57,workup!$B$266:$Q$268,2,FALSE)*BN55*(1-BQ70)+HLOOKUP(BY57,workup!$B$266:$Q$268,3,FALSE))</f>
        <v/>
      </c>
      <c r="BZ64" s="259">
        <f>BN69*BZ60/(HLOOKUP(BZ57,workup!$B$266:$Q$268,2,FALSE)*BN55*(1-BQ70)+HLOOKUP(BZ57,workup!$B$266:$Q$268,3,FALSE))</f>
        <v/>
      </c>
      <c r="CA64" s="259">
        <f>BN69*CA60/(HLOOKUP(CA57,workup!$B$266:$Q$268,2,FALSE)*BN55*(1-BQ70)+HLOOKUP(CA57,workup!$B$266:$Q$268,3,FALSE))</f>
        <v/>
      </c>
      <c r="CB64" s="259">
        <f>BN69*CB60/(HLOOKUP(CB57,workup!$B$266:$Q$268,2,FALSE)*BN55*(1-BQ70)+HLOOKUP(CB57,workup!$B$266:$Q$268,3,FALSE))</f>
        <v/>
      </c>
      <c r="CC64" s="259">
        <f>BN69*CC60/(HLOOKUP(CC57,workup!$B$266:$Q$268,2,FALSE)*BN55*(1-BQ70)+HLOOKUP(CC57,workup!$B$266:$Q$268,3,FALSE))</f>
        <v/>
      </c>
      <c r="CD64" s="259">
        <f>BN69*CD60/(HLOOKUP(CD57,workup!$B$266:$Q$268,2,FALSE)*BN55*(1-BQ70)+HLOOKUP(CD57,workup!$B$266:$Q$268,3,FALSE))</f>
        <v/>
      </c>
      <c r="CG64" s="25" t="n"/>
      <c r="CH64" s="24" t="n"/>
      <c r="CI64" s="258" t="n"/>
      <c r="CJ64" s="259">
        <f>CI69*CJ60/(HLOOKUP(CJ57,workup!$B$266:$Q$268,2,FALSE)*CI55*(1-CL70)+HLOOKUP(CJ57,workup!$B$266:$Q$268,3,FALSE))</f>
        <v/>
      </c>
      <c r="CK64" s="259">
        <f>CI69*CK60/(HLOOKUP(CK57,workup!$B$266:$Q$268,2,FALSE)*CI55*(1-CL70)+HLOOKUP(CK57,workup!$B$266:$Q$268,3,FALSE))</f>
        <v/>
      </c>
      <c r="CL64" s="259">
        <f>CI69*CL60/(HLOOKUP(CL57,workup!$B$266:$Q$268,2,FALSE)*CI55*(1-CL70)+HLOOKUP(CL57,workup!$B$266:$Q$268,3,FALSE))</f>
        <v/>
      </c>
      <c r="CM64" s="259">
        <f>CI69*CM60/(HLOOKUP(CM57,workup!$B$266:$Q$268,2,FALSE)*CI55*(1-CL70)+HLOOKUP(CM57,workup!$B$266:$Q$268,3,FALSE))</f>
        <v/>
      </c>
      <c r="CN64" s="259">
        <f>CI69*CN60/(HLOOKUP(CN57,workup!$B$266:$Q$268,2,FALSE)*CI55*(1-CL70)+HLOOKUP(CN57,workup!$B$266:$Q$268,3,FALSE))</f>
        <v/>
      </c>
      <c r="CO64" s="259">
        <f>CI69*CO60/(HLOOKUP(CO57,workup!$B$266:$Q$268,2,FALSE)*CI55*(1-CL70)+HLOOKUP(CO57,workup!$B$266:$Q$268,3,FALSE))</f>
        <v/>
      </c>
      <c r="CP64" s="259">
        <f>CI69*CP60/(HLOOKUP(CP57,workup!$B$266:$Q$268,2,FALSE)*CI55*(1-CL70)+HLOOKUP(CP57,workup!$B$266:$Q$268,3,FALSE))</f>
        <v/>
      </c>
      <c r="CQ64" s="259">
        <f>CI69*CQ60/(HLOOKUP(CQ57,workup!$B$266:$Q$268,2,FALSE)*CI55*(1-CL70)+HLOOKUP(CQ57,workup!$B$266:$Q$268,3,FALSE))</f>
        <v/>
      </c>
      <c r="CR64" s="259">
        <f>CI69*CR60/(HLOOKUP(CR57,workup!$B$266:$Q$268,2,FALSE)*CI55*(1-CL70)+HLOOKUP(CR57,workup!$B$266:$Q$268,3,FALSE))</f>
        <v/>
      </c>
      <c r="CS64" s="259">
        <f>CI69*CS60/(HLOOKUP(CS57,workup!$B$266:$Q$268,2,FALSE)*CI55*(1-CL70)+HLOOKUP(CS57,workup!$B$266:$Q$268,3,FALSE))</f>
        <v/>
      </c>
      <c r="CT64" s="259">
        <f>CI69*CT60/(HLOOKUP(CT57,workup!$B$266:$Q$268,2,FALSE)*CI55*(1-CL70)+HLOOKUP(CT57,workup!$B$266:$Q$268,3,FALSE))</f>
        <v/>
      </c>
      <c r="CU64" s="259">
        <f>CI69*CU60/(HLOOKUP(CU57,workup!$B$266:$Q$268,2,FALSE)*CI55*(1-CL70)+HLOOKUP(CU57,workup!$B$266:$Q$268,3,FALSE))</f>
        <v/>
      </c>
      <c r="CV64" s="259">
        <f>CI69*CV60/(HLOOKUP(CV57,workup!$B$266:$Q$268,2,FALSE)*CI55*(1-CL70)+HLOOKUP(CV57,workup!$B$266:$Q$268,3,FALSE))</f>
        <v/>
      </c>
      <c r="CW64" s="259">
        <f>CI69*CW60/(HLOOKUP(CW57,workup!$B$266:$Q$268,2,FALSE)*CI55*(1-CL70)+HLOOKUP(CW57,workup!$B$266:$Q$268,3,FALSE))</f>
        <v/>
      </c>
      <c r="CX64" s="259">
        <f>CI69*CX60/(HLOOKUP(CX57,workup!$B$266:$Q$268,2,FALSE)*CI55*(1-CL70)+HLOOKUP(CX57,workup!$B$266:$Q$268,3,FALSE))</f>
        <v/>
      </c>
      <c r="CY64" s="259">
        <f>CI69*CY60/(HLOOKUP(CY57,workup!$B$266:$Q$268,2,FALSE)*CI55*(1-CL70)+HLOOKUP(CY57,workup!$B$266:$Q$268,3,FALSE))</f>
        <v/>
      </c>
    </row>
    <row r="65">
      <c r="A65" s="25" t="n"/>
      <c r="C65" s="67" t="inlineStr">
        <is>
          <t>Average</t>
        </is>
      </c>
      <c r="D65" s="260">
        <f>AVERAGE(D62:D64)</f>
        <v/>
      </c>
      <c r="E65" s="260">
        <f>AVERAGE(E62:E64)</f>
        <v/>
      </c>
      <c r="F65" s="260">
        <f>AVERAGE(F62:F64)</f>
        <v/>
      </c>
      <c r="G65" s="260">
        <f>AVERAGE(G62:G64)</f>
        <v/>
      </c>
      <c r="H65" s="260">
        <f>AVERAGE(H62:H64)</f>
        <v/>
      </c>
      <c r="I65" s="260">
        <f>AVERAGE(I62:I64)</f>
        <v/>
      </c>
      <c r="J65" s="260">
        <f>AVERAGE(J62:J64)</f>
        <v/>
      </c>
      <c r="K65" s="260">
        <f>AVERAGE(K62:K64)</f>
        <v/>
      </c>
      <c r="L65" s="260">
        <f>AVERAGE(L62:L64)</f>
        <v/>
      </c>
      <c r="M65" s="260">
        <f>AVERAGE(M62:M64)</f>
        <v/>
      </c>
      <c r="N65" s="260">
        <f>AVERAGE(N62:N64)</f>
        <v/>
      </c>
      <c r="O65" s="260">
        <f>AVERAGE(O62:O64)</f>
        <v/>
      </c>
      <c r="P65" s="260">
        <f>AVERAGE(P62:P64)</f>
        <v/>
      </c>
      <c r="Q65" s="260">
        <f>AVERAGE(Q62:Q64)</f>
        <v/>
      </c>
      <c r="R65" s="260">
        <f>AVERAGE(R62:R64)</f>
        <v/>
      </c>
      <c r="S65" s="261">
        <f>AVERAGE(S62:S64)</f>
        <v/>
      </c>
      <c r="T65" s="25" t="n"/>
      <c r="V65" s="25" t="n"/>
      <c r="W65" s="24" t="n"/>
      <c r="X65" s="67" t="inlineStr">
        <is>
          <t>Average</t>
        </is>
      </c>
      <c r="Y65" s="260">
        <f>AVERAGE(Y62:Y64)</f>
        <v/>
      </c>
      <c r="Z65" s="260">
        <f>AVERAGE(Z62:Z64)</f>
        <v/>
      </c>
      <c r="AA65" s="260">
        <f>AVERAGE(AA62:AA64)</f>
        <v/>
      </c>
      <c r="AB65" s="260">
        <f>AVERAGE(AB62:AB64)</f>
        <v/>
      </c>
      <c r="AC65" s="260">
        <f>AVERAGE(AC62:AC64)</f>
        <v/>
      </c>
      <c r="AD65" s="260">
        <f>AVERAGE(AD62:AD64)</f>
        <v/>
      </c>
      <c r="AE65" s="260">
        <f>AVERAGE(AE62:AE64)</f>
        <v/>
      </c>
      <c r="AF65" s="260">
        <f>AVERAGE(AF62:AF64)</f>
        <v/>
      </c>
      <c r="AG65" s="260">
        <f>AVERAGE(AG62:AG64)</f>
        <v/>
      </c>
      <c r="AH65" s="260">
        <f>AVERAGE(AH62:AH64)</f>
        <v/>
      </c>
      <c r="AI65" s="260">
        <f>AVERAGE(AI62:AI64)</f>
        <v/>
      </c>
      <c r="AJ65" s="260">
        <f>AVERAGE(AJ62:AJ64)</f>
        <v/>
      </c>
      <c r="AK65" s="260">
        <f>AVERAGE(AK62:AK64)</f>
        <v/>
      </c>
      <c r="AL65" s="260">
        <f>AVERAGE(AL62:AL64)</f>
        <v/>
      </c>
      <c r="AM65" s="260">
        <f>AVERAGE(AM62:AM64)</f>
        <v/>
      </c>
      <c r="AN65" s="261">
        <f>AVERAGE(AN62:AN64)</f>
        <v/>
      </c>
      <c r="AQ65" s="25" t="n"/>
      <c r="AR65" s="24" t="n"/>
      <c r="AS65" s="67" t="inlineStr">
        <is>
          <t>Average</t>
        </is>
      </c>
      <c r="AT65" s="260">
        <f>AVERAGE(AT62:AT64)</f>
        <v/>
      </c>
      <c r="AU65" s="260">
        <f>AVERAGE(AU62:AU64)</f>
        <v/>
      </c>
      <c r="AV65" s="260">
        <f>AVERAGE(AV62:AV64)</f>
        <v/>
      </c>
      <c r="AW65" s="260">
        <f>AVERAGE(AW62:AW64)</f>
        <v/>
      </c>
      <c r="AX65" s="260">
        <f>AVERAGE(AX62:AX64)</f>
        <v/>
      </c>
      <c r="AY65" s="260">
        <f>AVERAGE(AY62:AY64)</f>
        <v/>
      </c>
      <c r="AZ65" s="260">
        <f>AVERAGE(AZ62:AZ64)</f>
        <v/>
      </c>
      <c r="BA65" s="260">
        <f>AVERAGE(BA62:BA64)</f>
        <v/>
      </c>
      <c r="BB65" s="260">
        <f>AVERAGE(BB62:BB64)</f>
        <v/>
      </c>
      <c r="BC65" s="260">
        <f>AVERAGE(BC62:BC64)</f>
        <v/>
      </c>
      <c r="BD65" s="260">
        <f>AVERAGE(BD62:BD64)</f>
        <v/>
      </c>
      <c r="BE65" s="260">
        <f>AVERAGE(BE62:BE64)</f>
        <v/>
      </c>
      <c r="BF65" s="260">
        <f>AVERAGE(BF62:BF64)</f>
        <v/>
      </c>
      <c r="BG65" s="260">
        <f>AVERAGE(BG62:BG64)</f>
        <v/>
      </c>
      <c r="BH65" s="260">
        <f>AVERAGE(BH62:BH64)</f>
        <v/>
      </c>
      <c r="BI65" s="261">
        <f>AVERAGE(BI62:BI64)</f>
        <v/>
      </c>
      <c r="BL65" s="25" t="n"/>
      <c r="BM65" s="24" t="n"/>
      <c r="BN65" s="67" t="inlineStr">
        <is>
          <t>Average</t>
        </is>
      </c>
      <c r="BO65" s="260">
        <f>AVERAGE(BO62:BO64)</f>
        <v/>
      </c>
      <c r="BP65" s="260">
        <f>AVERAGE(BP62:BP64)</f>
        <v/>
      </c>
      <c r="BQ65" s="260">
        <f>AVERAGE(BQ62:BQ64)</f>
        <v/>
      </c>
      <c r="BR65" s="260">
        <f>AVERAGE(BR62:BR64)</f>
        <v/>
      </c>
      <c r="BS65" s="260">
        <f>AVERAGE(BS62:BS64)</f>
        <v/>
      </c>
      <c r="BT65" s="260">
        <f>AVERAGE(BT62:BT64)</f>
        <v/>
      </c>
      <c r="BU65" s="260">
        <f>AVERAGE(BU62:BU64)</f>
        <v/>
      </c>
      <c r="BV65" s="260">
        <f>AVERAGE(BV62:BV64)</f>
        <v/>
      </c>
      <c r="BW65" s="260">
        <f>AVERAGE(BW62:BW64)</f>
        <v/>
      </c>
      <c r="BX65" s="260">
        <f>AVERAGE(BX62:BX64)</f>
        <v/>
      </c>
      <c r="BY65" s="260">
        <f>AVERAGE(BY62:BY64)</f>
        <v/>
      </c>
      <c r="BZ65" s="260">
        <f>AVERAGE(BZ62:BZ64)</f>
        <v/>
      </c>
      <c r="CA65" s="260">
        <f>AVERAGE(CA62:CA64)</f>
        <v/>
      </c>
      <c r="CB65" s="260">
        <f>AVERAGE(CB62:CB64)</f>
        <v/>
      </c>
      <c r="CC65" s="260">
        <f>AVERAGE(CC62:CC64)</f>
        <v/>
      </c>
      <c r="CD65" s="261">
        <f>AVERAGE(CD62:CD64)</f>
        <v/>
      </c>
      <c r="CG65" s="25" t="n"/>
      <c r="CH65" s="24" t="n"/>
      <c r="CI65" s="67" t="inlineStr">
        <is>
          <t>Average</t>
        </is>
      </c>
      <c r="CJ65" s="260">
        <f>AVERAGE(CJ62:CJ64)</f>
        <v/>
      </c>
      <c r="CK65" s="260">
        <f>AVERAGE(CK62:CK64)</f>
        <v/>
      </c>
      <c r="CL65" s="260">
        <f>AVERAGE(CL62:CL64)</f>
        <v/>
      </c>
      <c r="CM65" s="260">
        <f>AVERAGE(CM62:CM64)</f>
        <v/>
      </c>
      <c r="CN65" s="260">
        <f>AVERAGE(CN62:CN64)</f>
        <v/>
      </c>
      <c r="CO65" s="260">
        <f>AVERAGE(CO62:CO64)</f>
        <v/>
      </c>
      <c r="CP65" s="260">
        <f>AVERAGE(CP62:CP64)</f>
        <v/>
      </c>
      <c r="CQ65" s="260">
        <f>AVERAGE(CQ62:CQ64)</f>
        <v/>
      </c>
      <c r="CR65" s="260">
        <f>AVERAGE(CR62:CR64)</f>
        <v/>
      </c>
      <c r="CS65" s="260">
        <f>AVERAGE(CS62:CS64)</f>
        <v/>
      </c>
      <c r="CT65" s="260">
        <f>AVERAGE(CT62:CT64)</f>
        <v/>
      </c>
      <c r="CU65" s="260">
        <f>AVERAGE(CU62:CU64)</f>
        <v/>
      </c>
      <c r="CV65" s="260">
        <f>AVERAGE(CV62:CV64)</f>
        <v/>
      </c>
      <c r="CW65" s="260">
        <f>AVERAGE(CW62:CW64)</f>
        <v/>
      </c>
      <c r="CX65" s="260">
        <f>AVERAGE(CX62:CX64)</f>
        <v/>
      </c>
      <c r="CY65" s="261">
        <f>AVERAGE(CY62:CY64)</f>
        <v/>
      </c>
    </row>
    <row r="66">
      <c r="A66" s="25" t="n"/>
      <c r="C66" s="171" t="inlineStr">
        <is>
          <t>Statistics</t>
        </is>
      </c>
      <c r="D66" s="35" t="inlineStr">
        <is>
          <t>Contact Time</t>
        </is>
      </c>
      <c r="E66" s="262" t="n"/>
      <c r="F66" s="35" t="inlineStr">
        <is>
          <t>Conversion %</t>
        </is>
      </c>
      <c r="G66" s="263" t="n"/>
      <c r="H66" s="262" t="n"/>
      <c r="I66" s="193" t="inlineStr">
        <is>
          <t>Selectivity %</t>
        </is>
      </c>
      <c r="J66" s="263" t="n"/>
      <c r="K66" s="263" t="n"/>
      <c r="L66" s="263" t="n"/>
      <c r="M66" s="263" t="n"/>
      <c r="N66" s="263" t="n"/>
      <c r="O66" s="35" t="inlineStr">
        <is>
          <t>Rate</t>
        </is>
      </c>
      <c r="P66" s="262" t="n"/>
      <c r="Q66" s="13" t="inlineStr">
        <is>
          <t>Carbon Balance</t>
        </is>
      </c>
      <c r="R66" s="263" t="n"/>
      <c r="S66" s="264" t="n"/>
      <c r="T66" s="25" t="n"/>
      <c r="V66" s="25" t="n"/>
      <c r="W66" s="24" t="n"/>
      <c r="X66" s="171" t="inlineStr">
        <is>
          <t>Statistics</t>
        </is>
      </c>
      <c r="Y66" s="35" t="inlineStr">
        <is>
          <t>Contact Time</t>
        </is>
      </c>
      <c r="Z66" s="262" t="n"/>
      <c r="AA66" s="35" t="inlineStr">
        <is>
          <t>Conversion %</t>
        </is>
      </c>
      <c r="AB66" s="263" t="n"/>
      <c r="AC66" s="262" t="n"/>
      <c r="AD66" s="193" t="inlineStr">
        <is>
          <t>Selectivity %</t>
        </is>
      </c>
      <c r="AE66" s="263" t="n"/>
      <c r="AF66" s="263" t="n"/>
      <c r="AG66" s="263" t="n"/>
      <c r="AH66" s="263" t="n"/>
      <c r="AI66" s="263" t="n"/>
      <c r="AJ66" s="35" t="inlineStr">
        <is>
          <t>Rate</t>
        </is>
      </c>
      <c r="AK66" s="262" t="n"/>
      <c r="AL66" s="13" t="inlineStr">
        <is>
          <t>Carbon Balance</t>
        </is>
      </c>
      <c r="AM66" s="263" t="n"/>
      <c r="AN66" s="264" t="n"/>
      <c r="AQ66" s="25" t="n"/>
      <c r="AR66" s="24" t="n"/>
      <c r="AS66" s="171" t="inlineStr">
        <is>
          <t>Statistics</t>
        </is>
      </c>
      <c r="AT66" s="35" t="inlineStr">
        <is>
          <t>Contact Time</t>
        </is>
      </c>
      <c r="AU66" s="262" t="n"/>
      <c r="AV66" s="35" t="inlineStr">
        <is>
          <t>Conversion %</t>
        </is>
      </c>
      <c r="AW66" s="263" t="n"/>
      <c r="AX66" s="262" t="n"/>
      <c r="AY66" s="193" t="inlineStr">
        <is>
          <t>Selectivity %</t>
        </is>
      </c>
      <c r="AZ66" s="263" t="n"/>
      <c r="BA66" s="263" t="n"/>
      <c r="BB66" s="263" t="n"/>
      <c r="BC66" s="263" t="n"/>
      <c r="BD66" s="263" t="n"/>
      <c r="BE66" s="35" t="inlineStr">
        <is>
          <t>Rate</t>
        </is>
      </c>
      <c r="BF66" s="262" t="n"/>
      <c r="BG66" s="13" t="inlineStr">
        <is>
          <t>Carbon Balance</t>
        </is>
      </c>
      <c r="BH66" s="263" t="n"/>
      <c r="BI66" s="264" t="n"/>
      <c r="BL66" s="25" t="n"/>
      <c r="BM66" s="24" t="n"/>
      <c r="BN66" s="171" t="inlineStr">
        <is>
          <t>Statistics</t>
        </is>
      </c>
      <c r="BO66" s="35" t="inlineStr">
        <is>
          <t>Contact Time</t>
        </is>
      </c>
      <c r="BP66" s="262" t="n"/>
      <c r="BQ66" s="35" t="inlineStr">
        <is>
          <t>Conversion %</t>
        </is>
      </c>
      <c r="BR66" s="263" t="n"/>
      <c r="BS66" s="262" t="n"/>
      <c r="BT66" s="193" t="inlineStr">
        <is>
          <t>Selectivity %</t>
        </is>
      </c>
      <c r="BU66" s="263" t="n"/>
      <c r="BV66" s="263" t="n"/>
      <c r="BW66" s="263" t="n"/>
      <c r="BX66" s="263" t="n"/>
      <c r="BY66" s="263" t="n"/>
      <c r="BZ66" s="35" t="inlineStr">
        <is>
          <t>Rate</t>
        </is>
      </c>
      <c r="CA66" s="262" t="n"/>
      <c r="CB66" s="13" t="inlineStr">
        <is>
          <t>Carbon Balance</t>
        </is>
      </c>
      <c r="CC66" s="263" t="n"/>
      <c r="CD66" s="264" t="n"/>
      <c r="CG66" s="25" t="n"/>
      <c r="CH66" s="24" t="n"/>
      <c r="CI66" s="171" t="inlineStr">
        <is>
          <t>Statistics</t>
        </is>
      </c>
      <c r="CJ66" s="35" t="inlineStr">
        <is>
          <t>Contact Time</t>
        </is>
      </c>
      <c r="CK66" s="262" t="n"/>
      <c r="CL66" s="35" t="inlineStr">
        <is>
          <t>Conversion %</t>
        </is>
      </c>
      <c r="CM66" s="263" t="n"/>
      <c r="CN66" s="262" t="n"/>
      <c r="CO66" s="193" t="inlineStr">
        <is>
          <t>Selectivity %</t>
        </is>
      </c>
      <c r="CP66" s="263" t="n"/>
      <c r="CQ66" s="263" t="n"/>
      <c r="CR66" s="263" t="n"/>
      <c r="CS66" s="263" t="n"/>
      <c r="CT66" s="263" t="n"/>
      <c r="CU66" s="35" t="inlineStr">
        <is>
          <t>Rate</t>
        </is>
      </c>
      <c r="CV66" s="262" t="n"/>
      <c r="CW66" s="13" t="inlineStr">
        <is>
          <t>Carbon Balance</t>
        </is>
      </c>
      <c r="CX66" s="263" t="n"/>
      <c r="CY66" s="264" t="n"/>
    </row>
    <row r="67">
      <c r="A67" s="25" t="n"/>
      <c r="C67" s="172" t="n"/>
      <c r="D67" s="35" t="inlineStr">
        <is>
          <t>Rate COx</t>
        </is>
      </c>
      <c r="E67" s="35" t="inlineStr">
        <is>
          <t>Space Time (min) @ 298K, 1.07 bar</t>
        </is>
      </c>
      <c r="F67" s="35" t="inlineStr">
        <is>
          <t>C3H8 Reactant</t>
        </is>
      </c>
      <c r="G67" s="35" t="inlineStr">
        <is>
          <t>C3H8 Product</t>
        </is>
      </c>
      <c r="H67" s="35" t="inlineStr">
        <is>
          <t>O2</t>
        </is>
      </c>
      <c r="I67" s="35" t="inlineStr">
        <is>
          <t>Total Olefin</t>
        </is>
      </c>
      <c r="J67" s="35" t="inlineStr">
        <is>
          <t>Propylene</t>
        </is>
      </c>
      <c r="K67" s="35" t="inlineStr">
        <is>
          <t>Ethylene</t>
        </is>
      </c>
      <c r="L67" s="35" t="inlineStr">
        <is>
          <t>CO</t>
        </is>
      </c>
      <c r="M67" s="35" t="inlineStr">
        <is>
          <t>CO2</t>
        </is>
      </c>
      <c r="N67" s="35" t="inlineStr">
        <is>
          <t>COx</t>
        </is>
      </c>
      <c r="O67" s="35" t="inlineStr">
        <is>
          <t>Rate Propylene (L-standard/hr/L)</t>
        </is>
      </c>
      <c r="P67" s="35" t="inlineStr">
        <is>
          <t>Rate Ethylene (L-standard/hr/L)</t>
        </is>
      </c>
      <c r="Q67" s="35" t="inlineStr">
        <is>
          <t>C In</t>
        </is>
      </c>
      <c r="R67" s="35" t="inlineStr">
        <is>
          <t>C Out</t>
        </is>
      </c>
      <c r="S67" s="13" t="inlineStr">
        <is>
          <t>C Bal</t>
        </is>
      </c>
      <c r="T67" s="25" t="n"/>
      <c r="V67" s="25" t="n"/>
      <c r="W67" s="24" t="n"/>
      <c r="X67" s="172" t="n"/>
      <c r="Y67" s="35" t="n"/>
      <c r="Z67" s="35" t="inlineStr">
        <is>
          <t>Space Time (min) @ 298K, 1.07 bar</t>
        </is>
      </c>
      <c r="AA67" s="35" t="inlineStr">
        <is>
          <t>C3H8 Reactant</t>
        </is>
      </c>
      <c r="AB67" s="35" t="inlineStr">
        <is>
          <t>C3H8 Product</t>
        </is>
      </c>
      <c r="AC67" s="35" t="inlineStr">
        <is>
          <t>O2</t>
        </is>
      </c>
      <c r="AD67" s="35" t="inlineStr">
        <is>
          <t>Total Olefin</t>
        </is>
      </c>
      <c r="AE67" s="35" t="inlineStr">
        <is>
          <t>Propylene</t>
        </is>
      </c>
      <c r="AF67" s="35" t="inlineStr">
        <is>
          <t>Ethylene</t>
        </is>
      </c>
      <c r="AG67" s="35" t="inlineStr">
        <is>
          <t>CO</t>
        </is>
      </c>
      <c r="AH67" s="35" t="inlineStr">
        <is>
          <t>CO2</t>
        </is>
      </c>
      <c r="AI67" s="35" t="inlineStr">
        <is>
          <t>COx</t>
        </is>
      </c>
      <c r="AJ67" s="35" t="inlineStr">
        <is>
          <t>Rate Propylene (L-standard/hr/L)</t>
        </is>
      </c>
      <c r="AK67" s="35" t="inlineStr">
        <is>
          <t>Rate Ethylene (L-standard/hr/L)</t>
        </is>
      </c>
      <c r="AL67" s="35" t="inlineStr">
        <is>
          <t>C In</t>
        </is>
      </c>
      <c r="AM67" s="35" t="inlineStr">
        <is>
          <t>C Out</t>
        </is>
      </c>
      <c r="AN67" s="13" t="inlineStr">
        <is>
          <t>C Bal</t>
        </is>
      </c>
      <c r="AQ67" s="25" t="n"/>
      <c r="AR67" s="24" t="n"/>
      <c r="AS67" s="172" t="n"/>
      <c r="AT67" s="35" t="n"/>
      <c r="AU67" s="35" t="inlineStr">
        <is>
          <t>Space Time (min) @ 298K, 1.07 bar</t>
        </is>
      </c>
      <c r="AV67" s="35" t="inlineStr">
        <is>
          <t>C3H8 Reactant</t>
        </is>
      </c>
      <c r="AW67" s="35" t="inlineStr">
        <is>
          <t>C3H8 Product</t>
        </is>
      </c>
      <c r="AX67" s="35" t="inlineStr">
        <is>
          <t>O2</t>
        </is>
      </c>
      <c r="AY67" s="35" t="inlineStr">
        <is>
          <t>Total Olefin</t>
        </is>
      </c>
      <c r="AZ67" s="35" t="inlineStr">
        <is>
          <t>Propylene</t>
        </is>
      </c>
      <c r="BA67" s="35" t="inlineStr">
        <is>
          <t>Ethylene</t>
        </is>
      </c>
      <c r="BB67" s="35" t="inlineStr">
        <is>
          <t>CO</t>
        </is>
      </c>
      <c r="BC67" s="35" t="inlineStr">
        <is>
          <t>CO2</t>
        </is>
      </c>
      <c r="BD67" s="35" t="inlineStr">
        <is>
          <t>COx</t>
        </is>
      </c>
      <c r="BE67" s="35" t="inlineStr">
        <is>
          <t>Rate Propylene (L-standard/hr/L)</t>
        </is>
      </c>
      <c r="BF67" s="35" t="inlineStr">
        <is>
          <t>Rate Ethylene (L-standard/hr/L)</t>
        </is>
      </c>
      <c r="BG67" s="35" t="inlineStr">
        <is>
          <t>C In</t>
        </is>
      </c>
      <c r="BH67" s="35" t="inlineStr">
        <is>
          <t>C Out</t>
        </is>
      </c>
      <c r="BI67" s="13" t="inlineStr">
        <is>
          <t>C Bal</t>
        </is>
      </c>
      <c r="BL67" s="25" t="n"/>
      <c r="BM67" s="24" t="n"/>
      <c r="BN67" s="172" t="n"/>
      <c r="BO67" s="35" t="n"/>
      <c r="BP67" s="35" t="inlineStr">
        <is>
          <t>Space Time (min) @ 298K, 1.07 bar</t>
        </is>
      </c>
      <c r="BQ67" s="35" t="inlineStr">
        <is>
          <t>C3H8 Reactant</t>
        </is>
      </c>
      <c r="BR67" s="35" t="inlineStr">
        <is>
          <t>C3H8 Product</t>
        </is>
      </c>
      <c r="BS67" s="35" t="inlineStr">
        <is>
          <t>O2</t>
        </is>
      </c>
      <c r="BT67" s="35" t="inlineStr">
        <is>
          <t>Total Olefin</t>
        </is>
      </c>
      <c r="BU67" s="35" t="inlineStr">
        <is>
          <t>Propylene</t>
        </is>
      </c>
      <c r="BV67" s="35" t="inlineStr">
        <is>
          <t>Ethylene</t>
        </is>
      </c>
      <c r="BW67" s="35" t="inlineStr">
        <is>
          <t>CO</t>
        </is>
      </c>
      <c r="BX67" s="35" t="inlineStr">
        <is>
          <t>CO2</t>
        </is>
      </c>
      <c r="BY67" s="35" t="inlineStr">
        <is>
          <t>COx</t>
        </is>
      </c>
      <c r="BZ67" s="35" t="inlineStr">
        <is>
          <t>Rate Propylene (L-standard/hr/L)</t>
        </is>
      </c>
      <c r="CA67" s="35" t="inlineStr">
        <is>
          <t>Rate Ethylene (L-standard/hr/L)</t>
        </is>
      </c>
      <c r="CB67" s="35" t="inlineStr">
        <is>
          <t>C In</t>
        </is>
      </c>
      <c r="CC67" s="35" t="inlineStr">
        <is>
          <t>C Out</t>
        </is>
      </c>
      <c r="CD67" s="13" t="inlineStr">
        <is>
          <t>C Bal</t>
        </is>
      </c>
      <c r="CG67" s="25" t="n"/>
      <c r="CH67" s="24" t="n"/>
      <c r="CI67" s="172" t="n"/>
      <c r="CJ67" s="35" t="n"/>
      <c r="CK67" s="35" t="inlineStr">
        <is>
          <t>Space Time (min) @ 298K, 1.07 bar</t>
        </is>
      </c>
      <c r="CL67" s="35" t="inlineStr">
        <is>
          <t>C3H8 Reactant</t>
        </is>
      </c>
      <c r="CM67" s="35" t="inlineStr">
        <is>
          <t>C3H8 Product</t>
        </is>
      </c>
      <c r="CN67" s="35" t="inlineStr">
        <is>
          <t>O2</t>
        </is>
      </c>
      <c r="CO67" s="35" t="inlineStr">
        <is>
          <t>Total Olefin</t>
        </is>
      </c>
      <c r="CP67" s="35" t="inlineStr">
        <is>
          <t>Propylene</t>
        </is>
      </c>
      <c r="CQ67" s="35" t="inlineStr">
        <is>
          <t>Ethylene</t>
        </is>
      </c>
      <c r="CR67" s="35" t="inlineStr">
        <is>
          <t>CO</t>
        </is>
      </c>
      <c r="CS67" s="35" t="inlineStr">
        <is>
          <t>CO2</t>
        </is>
      </c>
      <c r="CT67" s="35" t="inlineStr">
        <is>
          <t>COx</t>
        </is>
      </c>
      <c r="CU67" s="35" t="inlineStr">
        <is>
          <t>Rate Propylene (L-standard/hr/L)</t>
        </is>
      </c>
      <c r="CV67" s="35" t="inlineStr">
        <is>
          <t>Rate Ethylene (L-standard/hr/L)</t>
        </is>
      </c>
      <c r="CW67" s="35" t="inlineStr">
        <is>
          <t>C In</t>
        </is>
      </c>
      <c r="CX67" s="35" t="inlineStr">
        <is>
          <t>C Out</t>
        </is>
      </c>
      <c r="CY67" s="13" t="inlineStr">
        <is>
          <t>C Bal</t>
        </is>
      </c>
    </row>
    <row r="68">
      <c r="A68" s="25" t="n"/>
      <c r="C68" s="177" t="inlineStr">
        <is>
          <t>N2 Factor</t>
        </is>
      </c>
      <c r="D68" s="176">
        <f>((G62+H62)*G53/1000) *60 /(H53/1000)</f>
        <v/>
      </c>
      <c r="E68" s="10">
        <f>(G53*(298/273)*(1/1.07)/H53)^-1</f>
        <v/>
      </c>
      <c r="F68" s="9">
        <f>(K53-K58*C69)/K53</f>
        <v/>
      </c>
      <c r="G68" s="9">
        <f>(F62+G62+H62+2*I62+2*J62+3*L62+4*M62+4*N62+4*O62+4*P62+4*Q62+4*R62+4*S62)/(F62+G62+H62+2*I62+2*J62+3*L62+4*M62+4*N62+4*O62+4*P62+4*Q62+4*R62+4*S62+3*K62)</f>
        <v/>
      </c>
      <c r="H68" s="9">
        <f>(O53-D62)/O53</f>
        <v/>
      </c>
      <c r="I68" s="9">
        <f>(2*J62+3*L62)/(F62+G62+H62+2*I62+2*J62+3*L62+4*M62+4*N62+4*O62+4*P62+4*Q62+4*R62+4*S62)</f>
        <v/>
      </c>
      <c r="J68" s="9">
        <f>3*L62/(F62+G62+H62+2*I62+2*J62+3*L62+4*M62+4*N62+4*O62+4*P62+4*Q62+4*R62+4*S62)</f>
        <v/>
      </c>
      <c r="K68" s="9">
        <f>2*J62/(F62+G62+H62+2*I62+2*J62+3*L62+4*M62+4*N62+4*O62+4*P62+4*Q62+4*R62+4*S62)</f>
        <v/>
      </c>
      <c r="L68" s="9">
        <f>G62/(F62+G62+H62+2*I62+2*J62+3*L62+4*M62+4*N62+4*O62+4*P62+4*Q62+4*R62+4*S62)</f>
        <v/>
      </c>
      <c r="M68" s="9">
        <f>H62/(F62+G62+H62+2*I62+2*J62+3*L62+4*M62+4*N62+4*O62+4*P62+4*Q62+4*R62+4*S62)</f>
        <v/>
      </c>
      <c r="N68" s="9">
        <f>(G62+H62)/(F62+G62+H62+2*I62+2*J62+3*L62+4*M62+4*N62+4*O62+4*P62+4*Q62+4*R62+4*S62)</f>
        <v/>
      </c>
      <c r="O68" s="162">
        <f>(L62*G53/1000) *60 /(H53/1000)</f>
        <v/>
      </c>
      <c r="P68" s="162">
        <f>(J62*G53/1000) *60 / (H53/1000)</f>
        <v/>
      </c>
      <c r="Q68" s="265">
        <f>3*Q53</f>
        <v/>
      </c>
      <c r="R68" s="265">
        <f>(F62+G62+H62+2*I62+2*J62+3*L62+3*K62+4*M62+4*N62+4*O62+4*P62+4*Q62+4*R62+4*S62)</f>
        <v/>
      </c>
      <c r="S68" s="14">
        <f>(Q68-R68)/R68</f>
        <v/>
      </c>
      <c r="T68" s="25" t="n"/>
      <c r="V68" s="25" t="n"/>
      <c r="W68" s="24" t="n"/>
      <c r="X68" s="177" t="inlineStr">
        <is>
          <t>N2 Factor</t>
        </is>
      </c>
      <c r="Y68" s="176" t="n"/>
      <c r="Z68" s="10">
        <f>(AB53*(298/273)*(1/1.07)/AC53)^-1</f>
        <v/>
      </c>
      <c r="AA68" s="9">
        <f>(AF53-AF58*X69)/AF53</f>
        <v/>
      </c>
      <c r="AB68" s="9">
        <f>(AA62+AB62+AC62+2*AD62+2*AE62+3*AG62+4*AH62+4*AI62+4*AJ62+4*AK62+4*AL62+4*AM62+4*AN62)/(AA62+AB62+AC62+2*AD62+2*AE62+3*AG62+4*AH62+4*AI62+4*AJ62+4*AK62+4*AL62+4*AM62+4*AN62+3*AF62)</f>
        <v/>
      </c>
      <c r="AC68" s="9">
        <f>(AJ53-Y62)/AJ53</f>
        <v/>
      </c>
      <c r="AD68" s="9">
        <f>(2*AE62+3*AG62)/(AA62+AB62+AC62+2*AD62+2*AE62+3*AG62+4*AH62+4*AI62+4*AJ62+4*AK62+4*AL62+4*AM62+4*AN62)</f>
        <v/>
      </c>
      <c r="AE68" s="9">
        <f>3*AG62/(AA62+AB62+AC62+2*AD62+2*AE62+3*AG62+4*AH62+4*AI62+4*AJ62+4*AK62+4*AL62+4*AM62+4*AN62)</f>
        <v/>
      </c>
      <c r="AF68" s="9">
        <f>2*AE62/(AA62+AB62+AC62+2*AD62+2*AE62+3*AG62+4*AH62+4*AI62+4*AJ62+4*AK62+4*AL62+4*AM62+4*AN62)</f>
        <v/>
      </c>
      <c r="AG68" s="9">
        <f>AB62/(AA62+AB62+AC62+2*AD62+2*AE62+3*AG62+4*AH62+4*AI62+4*AJ62+4*AK62+4*AL62+4*AM62+4*AN62)</f>
        <v/>
      </c>
      <c r="AH68" s="9">
        <f>AC62/(AA62+AB62+AC62+2*AD62+2*AE62+3*AG62+4*AH62+4*AI62+4*AJ62+4*AK62+4*AL62+4*AM62+4*AN62)</f>
        <v/>
      </c>
      <c r="AI68" s="9">
        <f>(AB62+AC62)/(AA62+AB62+AC62+2*AD62+2*AE62+3*AG62+4*AH62+4*AI62+4*AJ62+4*AK62+4*AL62+4*AM62+4*AN62)</f>
        <v/>
      </c>
      <c r="AJ68" s="162">
        <f>(AG62*AB53/1000) *60 /(AC53/1000)</f>
        <v/>
      </c>
      <c r="AK68" s="162">
        <f>(AE62*AB53/1000) *60 / (AC53/1000)</f>
        <v/>
      </c>
      <c r="AL68" s="265">
        <f>3*AL53</f>
        <v/>
      </c>
      <c r="AM68" s="265">
        <f>(AA62+AB62+AC62+2*AD62+2*AE62+3*AG62+3*AF62+4*AH62+4*AI62+4*AJ62+4*AK62+4*AL62+4*AM62+4*AN62)</f>
        <v/>
      </c>
      <c r="AN68" s="14">
        <f>(AL68-AM68)/AM68</f>
        <v/>
      </c>
      <c r="AQ68" s="25" t="n"/>
      <c r="AR68" s="24" t="n"/>
      <c r="AS68" s="177" t="inlineStr">
        <is>
          <t>N2 Factor</t>
        </is>
      </c>
      <c r="AT68" s="176" t="n"/>
      <c r="AU68" s="10">
        <f>(AW53*(298/273)*(1/1.07)/AX53)^-1</f>
        <v/>
      </c>
      <c r="AV68" s="9">
        <f>(BA53-BA58*AS69)/BA53</f>
        <v/>
      </c>
      <c r="AW68" s="9">
        <f>(AV62+AW62+AX62+2*AY62+2*AZ62+3*BB62+4*BC62+4*BD62+4*BE62+4*BF62+4*BG62+4*BH62+4*BI62)/(AV62+AW62+AX62+2*AY62+2*AZ62+3*BB62+4*BC62+4*BD62+4*BE62+4*BF62+4*BG62+4*BH62+4*BI62+3*BA62)</f>
        <v/>
      </c>
      <c r="AX68" s="9">
        <f>(BE53-AT62)/BE53</f>
        <v/>
      </c>
      <c r="AY68" s="9">
        <f>(2*AZ62+3*BB62)/(AV62+AW62+AX62+2*AY62+2*AZ62+3*BB62+4*BC62+4*BD62+4*BE62+4*BF62+4*BG62+4*BH62+4*BI62)</f>
        <v/>
      </c>
      <c r="AZ68" s="9">
        <f>3*BB62/(AV62+AW62+AX62+2*AY62+2*AZ62+3*BB62+4*BC62+4*BD62+4*BE62+4*BF62+4*BG62+4*BH62+4*BI62)</f>
        <v/>
      </c>
      <c r="BA68" s="9">
        <f>2*AZ62/(AV62+AW62+AX62+2*AY62+2*AZ62+3*BB62+4*BC62+4*BD62+4*BE62+4*BF62+4*BG62+4*BH62+4*BI62)</f>
        <v/>
      </c>
      <c r="BB68" s="9">
        <f>AW62/(AV62+AW62+AX62+2*AY62+2*AZ62+3*BB62+4*BC62+4*BD62+4*BE62+4*BF62+4*BG62+4*BH62+4*BI62)</f>
        <v/>
      </c>
      <c r="BC68" s="9">
        <f>AX62/(AV62+AW62+AX62+2*AY62+2*AZ62+3*BB62+4*BC62+4*BD62+4*BE62+4*BF62+4*BG62+4*BH62+4*BI62)</f>
        <v/>
      </c>
      <c r="BD68" s="9">
        <f>(AW62+AX62)/(AV62+AW62+AX62+2*AY62+2*AZ62+3*BB62+4*BC62+4*BD62+4*BE62+4*BF62+4*BG62+4*BH62+4*BI62)</f>
        <v/>
      </c>
      <c r="BE68" s="162">
        <f>(BB62*AW53/1000) *60 /(AX53/1000)</f>
        <v/>
      </c>
      <c r="BF68" s="162">
        <f>(AZ62*AW53/1000) *60 / (AX53/1000)</f>
        <v/>
      </c>
      <c r="BG68" s="265">
        <f>3*BG53</f>
        <v/>
      </c>
      <c r="BH68" s="265">
        <f>(AV62+AW62+AX62+2*AY62+2*AZ62+3*BB62+3*BA62+4*BC62+4*BD62+4*BE62+4*BF62+4*BG62+4*BH62+4*BI62)</f>
        <v/>
      </c>
      <c r="BI68" s="14">
        <f>(BG68-BH68)/BH68</f>
        <v/>
      </c>
      <c r="BL68" s="25" t="n"/>
      <c r="BM68" s="24" t="n"/>
      <c r="BN68" s="177" t="inlineStr">
        <is>
          <t>N2 Factor</t>
        </is>
      </c>
      <c r="BO68" s="176" t="n"/>
      <c r="BP68" s="10">
        <f>(BR53*(298/273)*(1/1.07)/BS53)^-1</f>
        <v/>
      </c>
      <c r="BQ68" s="9">
        <f>(BV53-BV58*BN69)/BV53</f>
        <v/>
      </c>
      <c r="BR68" s="9">
        <f>(BQ62+BR62+BS62+2*BT62+2*BU62+3*BW62+4*BX62+4*BY62+4*BZ62+4*CA62+4*CB62+4*CC62+4*CD62)/(BQ62+BR62+BS62+2*BT62+2*BU62+3*BW62+4*BX62+4*BY62+4*BZ62+4*CA62+4*CB62+4*CC62+4*CD62+3*BV62)</f>
        <v/>
      </c>
      <c r="BS68" s="9">
        <f>(BZ53-BO62)/BZ53</f>
        <v/>
      </c>
      <c r="BT68" s="9">
        <f>(2*BU62+3*BW62)/(BQ62+BR62+BS62+2*BT62+2*BU62+3*BW62+4*BX62+4*BY62+4*BZ62+4*CA62+4*CB62+4*CC62+4*CD62)</f>
        <v/>
      </c>
      <c r="BU68" s="9">
        <f>3*BW62/(BQ62+BR62+BS62+2*BT62+2*BU62+3*BW62+4*BX62+4*BY62+4*BZ62+4*CA62+4*CB62+4*CC62+4*CD62)</f>
        <v/>
      </c>
      <c r="BV68" s="9">
        <f>2*BU62/(BQ62+BR62+BS62+2*BT62+2*BU62+3*BW62+4*BX62+4*BY62+4*BZ62+4*CA62+4*CB62+4*CC62+4*CD62)</f>
        <v/>
      </c>
      <c r="BW68" s="9">
        <f>BR62/(BQ62+BR62+BS62+2*BT62+2*BU62+3*BW62+4*BX62+4*BY62+4*BZ62+4*CA62+4*CB62+4*CC62+4*CD62)</f>
        <v/>
      </c>
      <c r="BX68" s="9">
        <f>BS62/(BQ62+BR62+BS62+2*BT62+2*BU62+3*BW62+4*BX62+4*BY62+4*BZ62+4*CA62+4*CB62+4*CC62+4*CD62)</f>
        <v/>
      </c>
      <c r="BY68" s="9">
        <f>(BR62+BS62)/(BQ62+BR62+BS62+2*BT62+2*BU62+3*BW62+4*BX62+4*BY62+4*BZ62+4*CA62+4*CB62+4*CC62+4*CD62)</f>
        <v/>
      </c>
      <c r="BZ68" s="162">
        <f>(BW62*BR53/1000) *60 /(BS53/1000)</f>
        <v/>
      </c>
      <c r="CA68" s="162">
        <f>(BU62*BR53/1000) *60 / (BS53/1000)</f>
        <v/>
      </c>
      <c r="CB68" s="265">
        <f>3*CB53</f>
        <v/>
      </c>
      <c r="CC68" s="265">
        <f>(BQ62+BR62+BS62+2*BT62+2*BU62+3*BW62+3*BV62+4*BX62+4*BY62+4*BZ62+4*CA62+4*CB62+4*CC62+4*CD62)</f>
        <v/>
      </c>
      <c r="CD68" s="14">
        <f>(CB68-CC68)/CC68</f>
        <v/>
      </c>
      <c r="CG68" s="25" t="n"/>
      <c r="CH68" s="24" t="n"/>
      <c r="CI68" s="177" t="inlineStr">
        <is>
          <t>N2 Factor</t>
        </is>
      </c>
      <c r="CJ68" s="176" t="n"/>
      <c r="CK68" s="10">
        <f>(CM53*(298/273)*(1/1.07)/CN53)^-1</f>
        <v/>
      </c>
      <c r="CL68" s="9">
        <f>(CQ53-CQ58*CI69)/CQ53</f>
        <v/>
      </c>
      <c r="CM68" s="9">
        <f>(CL62+CM62+CN62+2*CO62+2*CP62+3*CR62+4*CS62+4*CT62+4*CU62+4*CV62+4*CW62+4*CX62+4*CY62)/(CL62+CM62+CN62+2*CO62+2*CP62+3*CR62+4*CS62+4*CT62+4*CU62+4*CV62+4*CW62+4*CX62+4*CY62+3*CQ62)</f>
        <v/>
      </c>
      <c r="CN68" s="9">
        <f>(CU53-CJ62)/CU53</f>
        <v/>
      </c>
      <c r="CO68" s="9">
        <f>(2*CP62+3*CR62)/(CL62+CM62+CN62+2*CO62+2*CP62+3*CR62+4*CS62+4*CT62+4*CU62+4*CV62+4*CW62+4*CX62+4*CY62)</f>
        <v/>
      </c>
      <c r="CP68" s="9">
        <f>3*CR62/(CL62+CM62+CN62+2*CO62+2*CP62+3*CR62+4*CS62+4*CT62+4*CU62+4*CV62+4*CW62+4*CX62+4*CY62)</f>
        <v/>
      </c>
      <c r="CQ68" s="9">
        <f>2*CP62/(CL62+CM62+CN62+2*CO62+2*CP62+3*CR62+4*CS62+4*CT62+4*CU62+4*CV62+4*CW62+4*CX62+4*CY62)</f>
        <v/>
      </c>
      <c r="CR68" s="9">
        <f>CM62/(CL62+CM62+CN62+2*CO62+2*CP62+3*CR62+4*CS62+4*CT62+4*CU62+4*CV62+4*CW62+4*CX62+4*CY62)</f>
        <v/>
      </c>
      <c r="CS68" s="9">
        <f>CN62/(CL62+CM62+CN62+2*CO62+2*CP62+3*CR62+4*CS62+4*CT62+4*CU62+4*CV62+4*CW62+4*CX62+4*CY62)</f>
        <v/>
      </c>
      <c r="CT68" s="9">
        <f>(CM62+CN62)/(CL62+CM62+CN62+2*CO62+2*CP62+3*CR62+4*CS62+4*CT62+4*CU62+4*CV62+4*CW62+4*CX62+4*CY62)</f>
        <v/>
      </c>
      <c r="CU68" s="162">
        <f>(CR62*CM53/1000) *60 /(CN53/1000)</f>
        <v/>
      </c>
      <c r="CV68" s="162">
        <f>(CP62*CM53/1000) *60 / (CN53/1000)</f>
        <v/>
      </c>
      <c r="CW68" s="265">
        <f>3*CW53</f>
        <v/>
      </c>
      <c r="CX68" s="265">
        <f>(CL62+CM62+CN62+2*CO62+2*CP62+3*CR62+3*CQ62+4*CS62+4*CT62+4*CU62+4*CV62+4*CW62+4*CX62+4*CY62)</f>
        <v/>
      </c>
      <c r="CY68" s="14">
        <f>(CW68-CX68)/CX68</f>
        <v/>
      </c>
    </row>
    <row r="69">
      <c r="A69" s="25" t="n"/>
      <c r="C69" s="175">
        <f>J56/E61</f>
        <v/>
      </c>
      <c r="D69" s="176">
        <f>((G63+H63)*G54/1000) *60 /(H54/1000)</f>
        <v/>
      </c>
      <c r="E69" s="10">
        <f>(G54*(298/273)*(1/1.07)/H54)^-1</f>
        <v/>
      </c>
      <c r="F69" s="9">
        <f>(K54-K59*C69)/K54</f>
        <v/>
      </c>
      <c r="G69" s="9">
        <f>(F63+G63+H63+2*I63+2*J63+3*L63+4*M63+4*N63+4*O63+4*P63+4*Q63+4*R63+4*S63)/(F63+G63+H63+2*I63+2*J63+3*L63+4*M63+4*N63+4*O63+4*P63+4*Q63+4*R63+4*S63+3*K63)</f>
        <v/>
      </c>
      <c r="H69" s="9">
        <f>(O54-D63)/O54</f>
        <v/>
      </c>
      <c r="I69" s="9">
        <f>(2*J63+3*L63)/(F63+G63+H63+2*I63+2*J63+3*L63+4*M63+4*N63+4*O63+4*P63+4*Q63+4*R63+4*S63)</f>
        <v/>
      </c>
      <c r="J69" s="9">
        <f>3*L63/(F63+G63+H63+2*I63+2*J63+3*L63+4*M63+4*N63+4*O63+4*P63+4*Q63+4*R63+4*S63)</f>
        <v/>
      </c>
      <c r="K69" s="9">
        <f>2*J63/(F63+G63+H63+2*I63+2*J63+3*L63+4*M63+4*N63+4*O63+4*P63+4*Q63+4*R63+4*S63)</f>
        <v/>
      </c>
      <c r="L69" s="9">
        <f>G63/(F63+G63+H63+2*I63+2*J63+3*L63+4*M63+4*N63+4*O63+4*P63+4*Q63+4*R63+4*S63)</f>
        <v/>
      </c>
      <c r="M69" s="9">
        <f>H63/(F63+G63+H63+2*I63+2*J63+3*L63+4*M63+4*N63+4*O63+4*P63+4*Q63+4*R63+4*S63)</f>
        <v/>
      </c>
      <c r="N69" s="9">
        <f>(G63+H63)/(F63+G63+H63+2*I63+2*J63+3*L63+4*M63+4*N63+4*O63+4*P63+4*Q63+4*R63+4*S63)</f>
        <v/>
      </c>
      <c r="O69" s="162">
        <f>(L63*G54/1000) *60 /(H54/1000)</f>
        <v/>
      </c>
      <c r="P69" s="162">
        <f>(J63*G54/1000) *60 / (H54/1000)</f>
        <v/>
      </c>
      <c r="Q69" s="265">
        <f>3*Q54</f>
        <v/>
      </c>
      <c r="R69" s="265">
        <f>(F63+G63+H63+2*I63+2*J63+3*L63+3*K63+4*M63+4*N63+4*O63+4*P63+4*Q63+4*R63+4*S63)</f>
        <v/>
      </c>
      <c r="S69" s="14">
        <f>(Q69-R69)/R69</f>
        <v/>
      </c>
      <c r="T69" s="25" t="n"/>
      <c r="V69" s="25" t="n"/>
      <c r="W69" s="24" t="n"/>
      <c r="X69" s="175">
        <f>AE56/Z61</f>
        <v/>
      </c>
      <c r="Y69" s="10" t="n"/>
      <c r="Z69" s="10">
        <f>(AB54*(298/273)*(1/1.07)/AC54)^-1</f>
        <v/>
      </c>
      <c r="AA69" s="9">
        <f>(AF54-AF59*X69)/AF54</f>
        <v/>
      </c>
      <c r="AB69" s="9">
        <f>(AA63+AB63+AC63+2*AD63+2*AE63+3*AG63+4*AH63+4*AI63+4*AJ63+4*AK63+4*AL63+4*AM63+4*AN63)/(AA63+AB63+AC63+2*AD63+2*AE63+3*AG63+4*AH63+4*AI63+4*AJ63+4*AK63+4*AL63+4*AM63+4*AN63+3*AF63)</f>
        <v/>
      </c>
      <c r="AC69" s="9">
        <f>(AJ54-Y63)/AJ54</f>
        <v/>
      </c>
      <c r="AD69" s="9">
        <f>(2*AE63+3*AG63)/(AA63+AB63+AC63+2*AD63+2*AE63+3*AG63+4*AH63+4*AI63+4*AJ63+4*AK63+4*AL63+4*AM63+4*AN63)</f>
        <v/>
      </c>
      <c r="AE69" s="9">
        <f>3*AG63/(AA63+AB63+AC63+2*AD63+2*AE63+3*AG63+4*AH63+4*AI63+4*AJ63+4*AK63+4*AL63+4*AM63+4*AN63)</f>
        <v/>
      </c>
      <c r="AF69" s="9">
        <f>2*AE63/(AA63+AB63+AC63+2*AD63+2*AE63+3*AG63+4*AH63+4*AI63+4*AJ63+4*AK63+4*AL63+4*AM63+4*AN63)</f>
        <v/>
      </c>
      <c r="AG69" s="9">
        <f>AB63/(AA63+AB63+AC63+2*AD63+2*AE63+3*AG63+4*AH63+4*AI63+4*AJ63+4*AK63+4*AL63+4*AM63+4*AN63)</f>
        <v/>
      </c>
      <c r="AH69" s="9">
        <f>AC63/(AA63+AB63+AC63+2*AD63+2*AE63+3*AG63+4*AH63+4*AI63+4*AJ63+4*AK63+4*AL63+4*AM63+4*AN63)</f>
        <v/>
      </c>
      <c r="AI69" s="9">
        <f>(AB63+AC63)/(AA63+AB63+AC63+2*AD63+2*AE63+3*AG63+4*AH63+4*AI63+4*AJ63+4*AK63+4*AL63+4*AM63+4*AN63)</f>
        <v/>
      </c>
      <c r="AJ69" s="162">
        <f>(AG63*AB54/1000) *60 /(AC54/1000)</f>
        <v/>
      </c>
      <c r="AK69" s="162">
        <f>(AE63*AB54/1000) *60 / (AC54/1000)</f>
        <v/>
      </c>
      <c r="AL69" s="265">
        <f>3*AL54</f>
        <v/>
      </c>
      <c r="AM69" s="265">
        <f>(AA63+AB63+AC63+2*AD63+2*AE63+3*AG63+3*AF63+4*AH63+4*AI63+4*AJ63+4*AK63+4*AL63+4*AM63+4*AN63)</f>
        <v/>
      </c>
      <c r="AN69" s="14">
        <f>(AL69-AM69)/AM69</f>
        <v/>
      </c>
      <c r="AQ69" s="25" t="n"/>
      <c r="AR69" s="24" t="n"/>
      <c r="AS69" s="175">
        <f>AZ56/AU61</f>
        <v/>
      </c>
      <c r="AT69" s="10" t="n"/>
      <c r="AU69" s="10">
        <f>(AW54*(298/273)*(1/1.07)/AX54)^-1</f>
        <v/>
      </c>
      <c r="AV69" s="9">
        <f>(BA54-BA59*AS69)/BA54</f>
        <v/>
      </c>
      <c r="AW69" s="9">
        <f>(AV63+AW63+AX63+2*AY63+2*AZ63+3*BB63+4*BC63+4*BD63+4*BE63+4*BF63+4*BG63+4*BH63+4*BI63)/(AV63+AW63+AX63+2*AY63+2*AZ63+3*BB63+4*BC63+4*BD63+4*BE63+4*BF63+4*BG63+4*BH63+4*BI63+3*BA63)</f>
        <v/>
      </c>
      <c r="AX69" s="9">
        <f>(BE54-AT63)/BE54</f>
        <v/>
      </c>
      <c r="AY69" s="9">
        <f>(2*AZ63+3*BB63)/(AV63+AW63+AX63+2*AY63+2*AZ63+3*BB63+4*BC63+4*BD63+4*BE63+4*BF63+4*BG63+4*BH63+4*BI63)</f>
        <v/>
      </c>
      <c r="AZ69" s="9">
        <f>3*BB63/(AV63+AW63+AX63+2*AY63+2*AZ63+3*BB63+4*BC63+4*BD63+4*BE63+4*BF63+4*BG63+4*BH63+4*BI63)</f>
        <v/>
      </c>
      <c r="BA69" s="9">
        <f>2*AZ63/(AV63+AW63+AX63+2*AY63+2*AZ63+3*BB63+4*BC63+4*BD63+4*BE63+4*BF63+4*BG63+4*BH63+4*BI63)</f>
        <v/>
      </c>
      <c r="BB69" s="9">
        <f>AW63/(AV63+AW63+AX63+2*AY63+2*AZ63+3*BB63+4*BC63+4*BD63+4*BE63+4*BF63+4*BG63+4*BH63+4*BI63)</f>
        <v/>
      </c>
      <c r="BC69" s="9">
        <f>AX63/(AV63+AW63+AX63+2*AY63+2*AZ63+3*BB63+4*BC63+4*BD63+4*BE63+4*BF63+4*BG63+4*BH63+4*BI63)</f>
        <v/>
      </c>
      <c r="BD69" s="9">
        <f>(AW63+AX63)/(AV63+AW63+AX63+2*AY63+2*AZ63+3*BB63+4*BC63+4*BD63+4*BE63+4*BF63+4*BG63+4*BH63+4*BI63)</f>
        <v/>
      </c>
      <c r="BE69" s="162">
        <f>(BB63*AW54/1000) *60 /(AX54/1000)</f>
        <v/>
      </c>
      <c r="BF69" s="162">
        <f>(AZ63*AW54/1000) *60 / (AX54/1000)</f>
        <v/>
      </c>
      <c r="BG69" s="265">
        <f>3*BG54</f>
        <v/>
      </c>
      <c r="BH69" s="265">
        <f>(AV63+AW63+AX63+2*AY63+2*AZ63+3*BB63+3*BA63+4*BC63+4*BD63+4*BE63+4*BF63+4*BG63+4*BH63+4*BI63)</f>
        <v/>
      </c>
      <c r="BI69" s="14">
        <f>(BG69-BH69)/BH69</f>
        <v/>
      </c>
      <c r="BL69" s="25" t="n"/>
      <c r="BM69" s="24" t="n"/>
      <c r="BN69" s="175">
        <f>BU56/BP61</f>
        <v/>
      </c>
      <c r="BO69" s="10" t="n"/>
      <c r="BP69" s="10">
        <f>(BR54*(298/273)*(1/1.07)/BS54)^-1</f>
        <v/>
      </c>
      <c r="BQ69" s="9">
        <f>(BV54-BV59*BN69)/BV54</f>
        <v/>
      </c>
      <c r="BR69" s="9">
        <f>(BQ63+BR63+BS63+2*BT63+2*BU63+3*BW63+4*BX63+4*BY63+4*BZ63+4*CA63+4*CB63+4*CC63+4*CD63)/(BQ63+BR63+BS63+2*BT63+2*BU63+3*BW63+4*BX63+4*BY63+4*BZ63+4*CA63+4*CB63+4*CC63+4*CD63+3*BV63)</f>
        <v/>
      </c>
      <c r="BS69" s="9">
        <f>(BZ54-BO63)/BZ54</f>
        <v/>
      </c>
      <c r="BT69" s="9">
        <f>(2*BU63+3*BW63)/(BQ63+BR63+BS63+2*BT63+2*BU63+3*BW63+4*BX63+4*BY63+4*BZ63+4*CA63+4*CB63+4*CC63+4*CD63)</f>
        <v/>
      </c>
      <c r="BU69" s="9">
        <f>3*BW63/(BQ63+BR63+BS63+2*BT63+2*BU63+3*BW63+4*BX63+4*BY63+4*BZ63+4*CA63+4*CB63+4*CC63+4*CD63)</f>
        <v/>
      </c>
      <c r="BV69" s="9">
        <f>2*BU63/(BQ63+BR63+BS63+2*BT63+2*BU63+3*BW63+4*BX63+4*BY63+4*BZ63+4*CA63+4*CB63+4*CC63+4*CD63)</f>
        <v/>
      </c>
      <c r="BW69" s="9">
        <f>BR63/(BQ63+BR63+BS63+2*BT63+2*BU63+3*BW63+4*BX63+4*BY63+4*BZ63+4*CA63+4*CB63+4*CC63+4*CD63)</f>
        <v/>
      </c>
      <c r="BX69" s="9">
        <f>BS63/(BQ63+BR63+BS63+2*BT63+2*BU63+3*BW63+4*BX63+4*BY63+4*BZ63+4*CA63+4*CB63+4*CC63+4*CD63)</f>
        <v/>
      </c>
      <c r="BY69" s="9">
        <f>(BR63+BS63)/(BQ63+BR63+BS63+2*BT63+2*BU63+3*BW63+4*BX63+4*BY63+4*BZ63+4*CA63+4*CB63+4*CC63+4*CD63)</f>
        <v/>
      </c>
      <c r="BZ69" s="162">
        <f>(BW63*BR54/1000) *60 /(BS54/1000)</f>
        <v/>
      </c>
      <c r="CA69" s="162">
        <f>(BU63*BR54/1000) *60 / (BS54/1000)</f>
        <v/>
      </c>
      <c r="CB69" s="265">
        <f>3*CB54</f>
        <v/>
      </c>
      <c r="CC69" s="265">
        <f>(BQ63+BR63+BS63+2*BT63+2*BU63+3*BW63+3*BV63+4*BX63+4*BY63+4*BZ63+4*CA63+4*CB63+4*CC63+4*CD63)</f>
        <v/>
      </c>
      <c r="CD69" s="14">
        <f>(CB69-CC69)/CC69</f>
        <v/>
      </c>
      <c r="CG69" s="25" t="n"/>
      <c r="CH69" s="24" t="n"/>
      <c r="CI69" s="175">
        <f>CP56/CK61</f>
        <v/>
      </c>
      <c r="CJ69" s="10" t="n"/>
      <c r="CK69" s="10">
        <f>(CM54*(298/273)*(1/1.07)/CN54)^-1</f>
        <v/>
      </c>
      <c r="CL69" s="9">
        <f>(CQ54-CQ59*CI69)/CQ54</f>
        <v/>
      </c>
      <c r="CM69" s="9">
        <f>(CL63+CM63+CN63+2*CO63+2*CP63+3*CR63+4*CS63+4*CT63+4*CU63+4*CV63+4*CW63+4*CX63+4*CY63)/(CL63+CM63+CN63+2*CO63+2*CP63+3*CR63+4*CS63+4*CT63+4*CU63+4*CV63+4*CW63+4*CX63+4*CY63+3*CQ63)</f>
        <v/>
      </c>
      <c r="CN69" s="9">
        <f>(CU54-CJ63)/CU54</f>
        <v/>
      </c>
      <c r="CO69" s="9">
        <f>(2*CP63+3*CR63)/(CL63+CM63+CN63+2*CO63+2*CP63+3*CR63+4*CS63+4*CT63+4*CU63+4*CV63+4*CW63+4*CX63+4*CY63)</f>
        <v/>
      </c>
      <c r="CP69" s="9">
        <f>3*CR63/(CL63+CM63+CN63+2*CO63+2*CP63+3*CR63+4*CS63+4*CT63+4*CU63+4*CV63+4*CW63+4*CX63+4*CY63)</f>
        <v/>
      </c>
      <c r="CQ69" s="9">
        <f>2*CP63/(CL63+CM63+CN63+2*CO63+2*CP63+3*CR63+4*CS63+4*CT63+4*CU63+4*CV63+4*CW63+4*CX63+4*CY63)</f>
        <v/>
      </c>
      <c r="CR69" s="9">
        <f>CM63/(CL63+CM63+CN63+2*CO63+2*CP63+3*CR63+4*CS63+4*CT63+4*CU63+4*CV63+4*CW63+4*CX63+4*CY63)</f>
        <v/>
      </c>
      <c r="CS69" s="9">
        <f>CN63/(CL63+CM63+CN63+2*CO63+2*CP63+3*CR63+4*CS63+4*CT63+4*CU63+4*CV63+4*CW63+4*CX63+4*CY63)</f>
        <v/>
      </c>
      <c r="CT69" s="9">
        <f>(CM63+CN63)/(CL63+CM63+CN63+2*CO63+2*CP63+3*CR63+4*CS63+4*CT63+4*CU63+4*CV63+4*CW63+4*CX63+4*CY63)</f>
        <v/>
      </c>
      <c r="CU69" s="162">
        <f>(CR63*CM54/1000) *60 /(CN54/1000)</f>
        <v/>
      </c>
      <c r="CV69" s="162">
        <f>(CP63*CM54/1000) *60 / (CN54/1000)</f>
        <v/>
      </c>
      <c r="CW69" s="265">
        <f>3*CW54</f>
        <v/>
      </c>
      <c r="CX69" s="265">
        <f>(CL63+CM63+CN63+2*CO63+2*CP63+3*CR63+3*CQ63+4*CS63+4*CT63+4*CU63+4*CV63+4*CW63+4*CX63+4*CY63)</f>
        <v/>
      </c>
      <c r="CY69" s="14">
        <f>(CW69-CX69)/CX69</f>
        <v/>
      </c>
    </row>
    <row r="70">
      <c r="A70" s="25" t="n"/>
      <c r="C70" s="173" t="n"/>
      <c r="D70" s="176">
        <f>((G64+H64)*G55/1000) *60 /(H55/1000)</f>
        <v/>
      </c>
      <c r="E70" s="10">
        <f>(G55*(298/273)*(1/1.07)/H55)^-1</f>
        <v/>
      </c>
      <c r="F70" s="9">
        <f>(K55-K60*C69)/K55</f>
        <v/>
      </c>
      <c r="G70" s="9">
        <f>(F64+G64+H64+2*I64+2*J64+3*L64+4*M64+4*N64+4*O64+4*P64+4*Q64+4*R64+4*S64)/(F64+G64+H64+2*I64+2*J64+3*L64+4*M64+4*N64+4*O64+4*P64+4*Q64+4*R64+4*S64+3*K64)</f>
        <v/>
      </c>
      <c r="H70" s="9">
        <f>(O55-D64)/O55</f>
        <v/>
      </c>
      <c r="I70" s="9">
        <f>(2*J64+3*L64)/(F64+G64+H64+2*I64+2*J64+3*L64+4*M64+4*N64+4*O64+4*P64+4*Q64+4*R64+4*S64)</f>
        <v/>
      </c>
      <c r="J70" s="9">
        <f>3*L64/(F64+G64+H64+2*I64+2*J64+3*L64+4*M64+4*N64+4*O64+4*P64+4*Q64+4*R64+4*S64)</f>
        <v/>
      </c>
      <c r="K70" s="9">
        <f>2*J64/(F64+G64+H64+2*I64+2*J64+3*L64+4*M64+4*N64+4*O64+4*P64+4*Q64+4*R64+4*S64)</f>
        <v/>
      </c>
      <c r="L70" s="9">
        <f>G64/(F64+G64+H64+2*I64+2*J64+3*L64+4*M64+4*N64+4*O64+4*P64+4*Q64+4*R64+4*S64)</f>
        <v/>
      </c>
      <c r="M70" s="9">
        <f>H64/(F64+G64+H64+2*I64+2*J64+3*L64+4*M64+4*N64+4*O64+4*P64+4*Q64+4*R64+4*S64)</f>
        <v/>
      </c>
      <c r="N70" s="9">
        <f>(G64+H64)/(F64+G64+H64+2*I64+2*J64+3*L64+4*M64+4*N64+4*O64+4*P64+4*Q64+4*R64+4*S64)</f>
        <v/>
      </c>
      <c r="O70" s="162">
        <f>(L64*G55/1000) *60 /(H55/1000)</f>
        <v/>
      </c>
      <c r="P70" s="162">
        <f>(J64*G55/1000) *60 / (H55/1000)</f>
        <v/>
      </c>
      <c r="Q70" s="265">
        <f>3*Q55</f>
        <v/>
      </c>
      <c r="R70" s="265">
        <f>(F64+G64+H64+2*I64+2*J64+3*L64+3*K64+4*M64+4*N64+4*O64+4*P64+4*Q64+4*R64+4*S64)</f>
        <v/>
      </c>
      <c r="S70" s="14">
        <f>(Q70-R70)/R70</f>
        <v/>
      </c>
      <c r="T70" s="25" t="n"/>
      <c r="V70" s="25" t="n"/>
      <c r="W70" s="24" t="n"/>
      <c r="X70" s="173" t="n"/>
      <c r="Y70" s="10" t="n"/>
      <c r="Z70" s="10">
        <f>(AB55*(298/273)*(1/1.07)/AC55)^-1</f>
        <v/>
      </c>
      <c r="AA70" s="9">
        <f>(AF55-AF60*X69)/AF55</f>
        <v/>
      </c>
      <c r="AB70" s="9">
        <f>(AA64+AB64+AC64+2*AD64+2*AE64+3*AG64+4*AH64+4*AI64+4*AJ64+4*AK64+4*AL64+4*AM64+4*AN64)/(AA64+AB64+AC64+2*AD64+2*AE64+3*AG64+4*AH64+4*AI64+4*AJ64+4*AK64+4*AL64+4*AM64+4*AN64+3*AF64)</f>
        <v/>
      </c>
      <c r="AC70" s="9">
        <f>(AJ55-Y64)/AJ55</f>
        <v/>
      </c>
      <c r="AD70" s="9">
        <f>(2*AE64+3*AG64)/(AA64+AB64+AC64+2*AD64+2*AE64+3*AG64+4*AH64+4*AI64+4*AJ64+4*AK64+4*AL64+4*AM64+4*AN64)</f>
        <v/>
      </c>
      <c r="AE70" s="9">
        <f>3*AG64/(AA64+AB64+AC64+2*AD64+2*AE64+3*AG64+4*AH64+4*AI64+4*AJ64+4*AK64+4*AL64+4*AM64+4*AN64)</f>
        <v/>
      </c>
      <c r="AF70" s="9">
        <f>2*AE64/(AA64+AB64+AC64+2*AD64+2*AE64+3*AG64+4*AH64+4*AI64+4*AJ64+4*AK64+4*AL64+4*AM64+4*AN64)</f>
        <v/>
      </c>
      <c r="AG70" s="9">
        <f>AB64/(AA64+AB64+AC64+2*AD64+2*AE64+3*AG64+4*AH64+4*AI64+4*AJ64+4*AK64+4*AL64+4*AM64+4*AN64)</f>
        <v/>
      </c>
      <c r="AH70" s="9">
        <f>AC64/(AA64+AB64+AC64+2*AD64+2*AE64+3*AG64+4*AH64+4*AI64+4*AJ64+4*AK64+4*AL64+4*AM64+4*AN64)</f>
        <v/>
      </c>
      <c r="AI70" s="9">
        <f>(AB64+AC64)/(AA64+AB64+AC64+2*AD64+2*AE64+3*AG64+4*AH64+4*AI64+4*AJ64+4*AK64+4*AL64+4*AM64+4*AN64)</f>
        <v/>
      </c>
      <c r="AJ70" s="162">
        <f>(AG64*AB55/1000) *60 /(AC55/1000)</f>
        <v/>
      </c>
      <c r="AK70" s="162">
        <f>(AE64*AB55/1000) *60 / (AC55/1000)</f>
        <v/>
      </c>
      <c r="AL70" s="265">
        <f>3*AL55</f>
        <v/>
      </c>
      <c r="AM70" s="265">
        <f>(AA64+AB64+AC64+2*AD64+2*AE64+3*AG64+3*AF64+4*AH64+4*AI64+4*AJ64+4*AK64+4*AL64+4*AM64+4*AN64)</f>
        <v/>
      </c>
      <c r="AN70" s="14">
        <f>(AL70-AM70)/AM70</f>
        <v/>
      </c>
      <c r="AQ70" s="25" t="n"/>
      <c r="AR70" s="24" t="n"/>
      <c r="AS70" s="173" t="n"/>
      <c r="AT70" s="10" t="n"/>
      <c r="AU70" s="10">
        <f>(AW55*(298/273)*(1/1.07)/AX55)^-1</f>
        <v/>
      </c>
      <c r="AV70" s="9">
        <f>(BA55-BA60*AS69)/BA55</f>
        <v/>
      </c>
      <c r="AW70" s="9">
        <f>(AV64+AW64+AX64+2*AY64+2*AZ64+3*BB64+4*BC64+4*BD64+4*BE64+4*BF64+4*BG64+4*BH64+4*BI64)/(AV64+AW64+AX64+2*AY64+2*AZ64+3*BB64+4*BC64+4*BD64+4*BE64+4*BF64+4*BG64+4*BH64+4*BI64+3*BA64)</f>
        <v/>
      </c>
      <c r="AX70" s="9">
        <f>(BE55-AT64)/BE55</f>
        <v/>
      </c>
      <c r="AY70" s="9">
        <f>(2*AZ64+3*BB64)/(AV64+AW64+AX64+2*AY64+2*AZ64+3*BB64+4*BC64+4*BD64+4*BE64+4*BF64+4*BG64+4*BH64+4*BI64)</f>
        <v/>
      </c>
      <c r="AZ70" s="9">
        <f>3*BB64/(AV64+AW64+AX64+2*AY64+2*AZ64+3*BB64+4*BC64+4*BD64+4*BE64+4*BF64+4*BG64+4*BH64+4*BI64)</f>
        <v/>
      </c>
      <c r="BA70" s="9">
        <f>2*AZ64/(AV64+AW64+AX64+2*AY64+2*AZ64+3*BB64+4*BC64+4*BD64+4*BE64+4*BF64+4*BG64+4*BH64+4*BI64)</f>
        <v/>
      </c>
      <c r="BB70" s="9">
        <f>AW64/(AV64+AW64+AX64+2*AY64+2*AZ64+3*BB64+4*BC64+4*BD64+4*BE64+4*BF64+4*BG64+4*BH64+4*BI64)</f>
        <v/>
      </c>
      <c r="BC70" s="9">
        <f>AX64/(AV64+AW64+AX64+2*AY64+2*AZ64+3*BB64+4*BC64+4*BD64+4*BE64+4*BF64+4*BG64+4*BH64+4*BI64)</f>
        <v/>
      </c>
      <c r="BD70" s="9">
        <f>(AW64+AX64)/(AV64+AW64+AX64+2*AY64+2*AZ64+3*BB64+4*BC64+4*BD64+4*BE64+4*BF64+4*BG64+4*BH64+4*BI64)</f>
        <v/>
      </c>
      <c r="BE70" s="162">
        <f>(BB64*AW55/1000) *60 /(AX55/1000)</f>
        <v/>
      </c>
      <c r="BF70" s="162">
        <f>(AZ64*AW55/1000) *60 / (AX55/1000)</f>
        <v/>
      </c>
      <c r="BG70" s="265">
        <f>3*BG55</f>
        <v/>
      </c>
      <c r="BH70" s="265">
        <f>(AV64+AW64+AX64+2*AY64+2*AZ64+3*BB64+3*BA64+4*BC64+4*BD64+4*BE64+4*BF64+4*BG64+4*BH64+4*BI64)</f>
        <v/>
      </c>
      <c r="BI70" s="14">
        <f>(BG70-BH70)/BH70</f>
        <v/>
      </c>
      <c r="BL70" s="25" t="n"/>
      <c r="BM70" s="24" t="n"/>
      <c r="BN70" s="173" t="n"/>
      <c r="BO70" s="10" t="n"/>
      <c r="BP70" s="10">
        <f>(BR55*(298/273)*(1/1.07)/BS55)^-1</f>
        <v/>
      </c>
      <c r="BQ70" s="9">
        <f>(BV55-BV60*BN69)/BV55</f>
        <v/>
      </c>
      <c r="BR70" s="9">
        <f>(BQ64+BR64+BS64+2*BT64+2*BU64+3*BW64+4*BX64+4*BY64+4*BZ64+4*CA64+4*CB64+4*CC64+4*CD64)/(BQ64+BR64+BS64+2*BT64+2*BU64+3*BW64+4*BX64+4*BY64+4*BZ64+4*CA64+4*CB64+4*CC64+4*CD64+3*BV64)</f>
        <v/>
      </c>
      <c r="BS70" s="9">
        <f>(BZ55-BO64)/BZ55</f>
        <v/>
      </c>
      <c r="BT70" s="9">
        <f>(2*BU64+3*BW64)/(BQ64+BR64+BS64+2*BT64+2*BU64+3*BW64+4*BX64+4*BY64+4*BZ64+4*CA64+4*CB64+4*CC64+4*CD64)</f>
        <v/>
      </c>
      <c r="BU70" s="9">
        <f>3*BW64/(BQ64+BR64+BS64+2*BT64+2*BU64+3*BW64+4*BX64+4*BY64+4*BZ64+4*CA64+4*CB64+4*CC64+4*CD64)</f>
        <v/>
      </c>
      <c r="BV70" s="9">
        <f>2*BU64/(BQ64+BR64+BS64+2*BT64+2*BU64+3*BW64+4*BX64+4*BY64+4*BZ64+4*CA64+4*CB64+4*CC64+4*CD64)</f>
        <v/>
      </c>
      <c r="BW70" s="9">
        <f>BR64/(BQ64+BR64+BS64+2*BT64+2*BU64+3*BW64+4*BX64+4*BY64+4*BZ64+4*CA64+4*CB64+4*CC64+4*CD64)</f>
        <v/>
      </c>
      <c r="BX70" s="9">
        <f>BS64/(BQ64+BR64+BS64+2*BT64+2*BU64+3*BW64+4*BX64+4*BY64+4*BZ64+4*CA64+4*CB64+4*CC64+4*CD64)</f>
        <v/>
      </c>
      <c r="BY70" s="9">
        <f>(BR64+BS64)/(BQ64+BR64+BS64+2*BT64+2*BU64+3*BW64+4*BX64+4*BY64+4*BZ64+4*CA64+4*CB64+4*CC64+4*CD64)</f>
        <v/>
      </c>
      <c r="BZ70" s="162">
        <f>(BW64*BR55/1000) *60 /(BS55/1000)</f>
        <v/>
      </c>
      <c r="CA70" s="162">
        <f>(BU64*BR55/1000) *60 / (BS55/1000)</f>
        <v/>
      </c>
      <c r="CB70" s="265">
        <f>3*CB55</f>
        <v/>
      </c>
      <c r="CC70" s="265">
        <f>(BQ64+BR64+BS64+2*BT64+2*BU64+3*BW64+3*BV64+4*BX64+4*BY64+4*BZ64+4*CA64+4*CB64+4*CC64+4*CD64)</f>
        <v/>
      </c>
      <c r="CD70" s="14">
        <f>(CB70-CC70)/CC70</f>
        <v/>
      </c>
      <c r="CG70" s="25" t="n"/>
      <c r="CH70" s="24" t="n"/>
      <c r="CI70" s="173" t="n"/>
      <c r="CJ70" s="10" t="n"/>
      <c r="CK70" s="10">
        <f>(CM55*(298/273)*(1/1.07)/CN55)^-1</f>
        <v/>
      </c>
      <c r="CL70" s="9">
        <f>(CQ55-CQ60*CI69)/CQ55</f>
        <v/>
      </c>
      <c r="CM70" s="9">
        <f>(CL64+CM64+CN64+2*CO64+2*CP64+3*CR64+4*CS64+4*CT64+4*CU64+4*CV64+4*CW64+4*CX64+4*CY64)/(CL64+CM64+CN64+2*CO64+2*CP64+3*CR64+4*CS64+4*CT64+4*CU64+4*CV64+4*CW64+4*CX64+4*CY64+3*CQ64)</f>
        <v/>
      </c>
      <c r="CN70" s="9">
        <f>(CU55-CJ64)/CU55</f>
        <v/>
      </c>
      <c r="CO70" s="9">
        <f>(2*CP64+3*CR64)/(CL64+CM64+CN64+2*CO64+2*CP64+3*CR64+4*CS64+4*CT64+4*CU64+4*CV64+4*CW64+4*CX64+4*CY64)</f>
        <v/>
      </c>
      <c r="CP70" s="9">
        <f>3*CR64/(CL64+CM64+CN64+2*CO64+2*CP64+3*CR64+4*CS64+4*CT64+4*CU64+4*CV64+4*CW64+4*CX64+4*CY64)</f>
        <v/>
      </c>
      <c r="CQ70" s="9">
        <f>2*CP64/(CL64+CM64+CN64+2*CO64+2*CP64+3*CR64+4*CS64+4*CT64+4*CU64+4*CV64+4*CW64+4*CX64+4*CY64)</f>
        <v/>
      </c>
      <c r="CR70" s="9">
        <f>CM64/(CL64+CM64+CN64+2*CO64+2*CP64+3*CR64+4*CS64+4*CT64+4*CU64+4*CV64+4*CW64+4*CX64+4*CY64)</f>
        <v/>
      </c>
      <c r="CS70" s="9">
        <f>CN64/(CL64+CM64+CN64+2*CO64+2*CP64+3*CR64+4*CS64+4*CT64+4*CU64+4*CV64+4*CW64+4*CX64+4*CY64)</f>
        <v/>
      </c>
      <c r="CT70" s="9">
        <f>(CM64+CN64)/(CL64+CM64+CN64+2*CO64+2*CP64+3*CR64+4*CS64+4*CT64+4*CU64+4*CV64+4*CW64+4*CX64+4*CY64)</f>
        <v/>
      </c>
      <c r="CU70" s="162">
        <f>(CR64*CM55/1000) *60 /(CN55/1000)</f>
        <v/>
      </c>
      <c r="CV70" s="162">
        <f>(CP64*CM55/1000) *60 / (CN55/1000)</f>
        <v/>
      </c>
      <c r="CW70" s="265">
        <f>3*CW55</f>
        <v/>
      </c>
      <c r="CX70" s="265">
        <f>(CL64+CM64+CN64+2*CO64+2*CP64+3*CR64+3*CQ64+4*CS64+4*CT64+4*CU64+4*CV64+4*CW64+4*CX64+4*CY64)</f>
        <v/>
      </c>
      <c r="CY70" s="14">
        <f>(CW70-CX70)/CX70</f>
        <v/>
      </c>
    </row>
    <row r="71" ht="15.75" customHeight="1" s="23" thickBot="1">
      <c r="A71" s="25" t="n"/>
      <c r="C71" s="174" t="inlineStr">
        <is>
          <t>Average</t>
        </is>
      </c>
      <c r="D71" s="72">
        <f>AVERAGE(D68:D70)</f>
        <v/>
      </c>
      <c r="E71" s="72">
        <f>AVERAGE(E68:E70)</f>
        <v/>
      </c>
      <c r="F71" s="73">
        <f>AVERAGE(F68:F70)</f>
        <v/>
      </c>
      <c r="G71" s="73">
        <f>AVERAGE(G68:G70)</f>
        <v/>
      </c>
      <c r="H71" s="73">
        <f>AVERAGE(H68:H70)</f>
        <v/>
      </c>
      <c r="I71" s="73">
        <f>AVERAGE(I68:I70)</f>
        <v/>
      </c>
      <c r="J71" s="73">
        <f>AVERAGE(J68:J70)</f>
        <v/>
      </c>
      <c r="K71" s="73">
        <f>AVERAGE(K68:K70)</f>
        <v/>
      </c>
      <c r="L71" s="73">
        <f>AVERAGE(L68:L70)</f>
        <v/>
      </c>
      <c r="M71" s="73">
        <f>AVERAGE(M68:M70)</f>
        <v/>
      </c>
      <c r="N71" s="73">
        <f>AVERAGE(N68:N70)</f>
        <v/>
      </c>
      <c r="O71" s="163">
        <f>AVERAGE(O68:O70)</f>
        <v/>
      </c>
      <c r="P71" s="163">
        <f>AVERAGE(P68:P70)</f>
        <v/>
      </c>
      <c r="Q71" s="72">
        <f>AVERAGE(Q68:Q70)</f>
        <v/>
      </c>
      <c r="R71" s="72">
        <f>AVERAGE(R68:R70)</f>
        <v/>
      </c>
      <c r="S71" s="74">
        <f>AVERAGE(S68:S70)</f>
        <v/>
      </c>
      <c r="T71" s="25" t="n"/>
      <c r="V71" s="25" t="n"/>
      <c r="W71" s="24" t="n"/>
      <c r="X71" s="174" t="inlineStr">
        <is>
          <t>Average</t>
        </is>
      </c>
      <c r="Y71" s="72" t="n"/>
      <c r="Z71" s="72">
        <f>AVERAGE(Z68:Z70)</f>
        <v/>
      </c>
      <c r="AA71" s="73">
        <f>AVERAGE(AA68:AA70)</f>
        <v/>
      </c>
      <c r="AB71" s="73">
        <f>AVERAGE(AB68:AB70)</f>
        <v/>
      </c>
      <c r="AC71" s="73">
        <f>AVERAGE(AC68:AC70)</f>
        <v/>
      </c>
      <c r="AD71" s="73">
        <f>AVERAGE(AD68:AD70)</f>
        <v/>
      </c>
      <c r="AE71" s="73">
        <f>AVERAGE(AE68:AE70)</f>
        <v/>
      </c>
      <c r="AF71" s="73">
        <f>AVERAGE(AF68:AF70)</f>
        <v/>
      </c>
      <c r="AG71" s="73">
        <f>AVERAGE(AG68:AG70)</f>
        <v/>
      </c>
      <c r="AH71" s="73">
        <f>AVERAGE(AH68:AH70)</f>
        <v/>
      </c>
      <c r="AI71" s="73">
        <f>AVERAGE(AI68:AI70)</f>
        <v/>
      </c>
      <c r="AJ71" s="163">
        <f>AVERAGE(AJ68:AJ70)</f>
        <v/>
      </c>
      <c r="AK71" s="163">
        <f>AVERAGE(AK68:AK70)</f>
        <v/>
      </c>
      <c r="AL71" s="72">
        <f>AVERAGE(AL68:AL70)</f>
        <v/>
      </c>
      <c r="AM71" s="72">
        <f>AVERAGE(AM68:AM70)</f>
        <v/>
      </c>
      <c r="AN71" s="74">
        <f>AVERAGE(AN68:AN70)</f>
        <v/>
      </c>
      <c r="AQ71" s="25" t="n"/>
      <c r="AR71" s="24" t="n"/>
      <c r="AS71" s="174" t="inlineStr">
        <is>
          <t>Average</t>
        </is>
      </c>
      <c r="AT71" s="72" t="n"/>
      <c r="AU71" s="72">
        <f>AVERAGE(AU68:AU70)</f>
        <v/>
      </c>
      <c r="AV71" s="73">
        <f>AVERAGE(AV68:AV70)</f>
        <v/>
      </c>
      <c r="AW71" s="73">
        <f>AVERAGE(AW68:AW70)</f>
        <v/>
      </c>
      <c r="AX71" s="73">
        <f>AVERAGE(AX68:AX70)</f>
        <v/>
      </c>
      <c r="AY71" s="73">
        <f>AVERAGE(AY68:AY70)</f>
        <v/>
      </c>
      <c r="AZ71" s="73">
        <f>AVERAGE(AZ68:AZ70)</f>
        <v/>
      </c>
      <c r="BA71" s="73">
        <f>AVERAGE(BA68:BA70)</f>
        <v/>
      </c>
      <c r="BB71" s="73">
        <f>AVERAGE(BB68:BB70)</f>
        <v/>
      </c>
      <c r="BC71" s="73">
        <f>AVERAGE(BC68:BC70)</f>
        <v/>
      </c>
      <c r="BD71" s="73">
        <f>AVERAGE(BD68:BD70)</f>
        <v/>
      </c>
      <c r="BE71" s="163">
        <f>AVERAGE(BE68:BE70)</f>
        <v/>
      </c>
      <c r="BF71" s="163">
        <f>AVERAGE(BF68:BF70)</f>
        <v/>
      </c>
      <c r="BG71" s="72">
        <f>AVERAGE(BG68:BG70)</f>
        <v/>
      </c>
      <c r="BH71" s="72">
        <f>AVERAGE(BH68:BH70)</f>
        <v/>
      </c>
      <c r="BI71" s="74">
        <f>AVERAGE(BI68:BI70)</f>
        <v/>
      </c>
      <c r="BL71" s="25" t="n"/>
      <c r="BM71" s="24" t="n"/>
      <c r="BN71" s="174" t="inlineStr">
        <is>
          <t>Average</t>
        </is>
      </c>
      <c r="BO71" s="72" t="n"/>
      <c r="BP71" s="72">
        <f>AVERAGE(BP68:BP70)</f>
        <v/>
      </c>
      <c r="BQ71" s="73">
        <f>AVERAGE(BQ68:BQ70)</f>
        <v/>
      </c>
      <c r="BR71" s="73">
        <f>AVERAGE(BR68:BR70)</f>
        <v/>
      </c>
      <c r="BS71" s="73">
        <f>AVERAGE(BS68:BS70)</f>
        <v/>
      </c>
      <c r="BT71" s="73">
        <f>AVERAGE(BT68:BT70)</f>
        <v/>
      </c>
      <c r="BU71" s="73">
        <f>AVERAGE(BU68:BU70)</f>
        <v/>
      </c>
      <c r="BV71" s="73">
        <f>AVERAGE(BV68:BV70)</f>
        <v/>
      </c>
      <c r="BW71" s="73">
        <f>AVERAGE(BW68:BW70)</f>
        <v/>
      </c>
      <c r="BX71" s="73">
        <f>AVERAGE(BX68:BX70)</f>
        <v/>
      </c>
      <c r="BY71" s="73">
        <f>AVERAGE(BY68:BY70)</f>
        <v/>
      </c>
      <c r="BZ71" s="163">
        <f>AVERAGE(BZ68:BZ70)</f>
        <v/>
      </c>
      <c r="CA71" s="163">
        <f>AVERAGE(CA68:CA70)</f>
        <v/>
      </c>
      <c r="CB71" s="72">
        <f>AVERAGE(CB68:CB70)</f>
        <v/>
      </c>
      <c r="CC71" s="72">
        <f>AVERAGE(CC68:CC70)</f>
        <v/>
      </c>
      <c r="CD71" s="74">
        <f>AVERAGE(CD68:CD70)</f>
        <v/>
      </c>
      <c r="CG71" s="25" t="n"/>
      <c r="CH71" s="24" t="n"/>
      <c r="CI71" s="174" t="inlineStr">
        <is>
          <t>Average</t>
        </is>
      </c>
      <c r="CJ71" s="72" t="n"/>
      <c r="CK71" s="72">
        <f>AVERAGE(CK68:CK70)</f>
        <v/>
      </c>
      <c r="CL71" s="73">
        <f>AVERAGE(CL68:CL70)</f>
        <v/>
      </c>
      <c r="CM71" s="73">
        <f>AVERAGE(CM68:CM70)</f>
        <v/>
      </c>
      <c r="CN71" s="73">
        <f>AVERAGE(CN68:CN70)</f>
        <v/>
      </c>
      <c r="CO71" s="73">
        <f>AVERAGE(CO68:CO70)</f>
        <v/>
      </c>
      <c r="CP71" s="73">
        <f>AVERAGE(CP68:CP70)</f>
        <v/>
      </c>
      <c r="CQ71" s="73">
        <f>AVERAGE(CQ68:CQ70)</f>
        <v/>
      </c>
      <c r="CR71" s="73">
        <f>AVERAGE(CR68:CR70)</f>
        <v/>
      </c>
      <c r="CS71" s="73">
        <f>AVERAGE(CS68:CS70)</f>
        <v/>
      </c>
      <c r="CT71" s="73">
        <f>AVERAGE(CT68:CT70)</f>
        <v/>
      </c>
      <c r="CU71" s="163">
        <f>AVERAGE(CU68:CU70)</f>
        <v/>
      </c>
      <c r="CV71" s="163">
        <f>AVERAGE(CV68:CV70)</f>
        <v/>
      </c>
      <c r="CW71" s="72">
        <f>AVERAGE(CW68:CW70)</f>
        <v/>
      </c>
      <c r="CX71" s="72">
        <f>AVERAGE(CX68:CX70)</f>
        <v/>
      </c>
      <c r="CY71" s="74">
        <f>AVERAGE(CY68:CY70)</f>
        <v/>
      </c>
    </row>
    <row r="72">
      <c r="A72" s="78" t="n"/>
      <c r="B72" s="88" t="inlineStr">
        <is>
          <t>Date/Time</t>
        </is>
      </c>
      <c r="C72" s="88" t="inlineStr">
        <is>
          <t>GC File Name</t>
        </is>
      </c>
      <c r="D72" s="88" t="inlineStr">
        <is>
          <t>oxygen</t>
        </is>
      </c>
      <c r="E72" s="88" t="inlineStr">
        <is>
          <t>nitrogen</t>
        </is>
      </c>
      <c r="F72" s="88" t="inlineStr">
        <is>
          <t>methane</t>
        </is>
      </c>
      <c r="G72" s="88" t="inlineStr">
        <is>
          <t>carbon monoxide</t>
        </is>
      </c>
      <c r="H72" s="88" t="inlineStr">
        <is>
          <t>carbon dioxide</t>
        </is>
      </c>
      <c r="I72" s="88" t="inlineStr">
        <is>
          <t>ethane</t>
        </is>
      </c>
      <c r="J72" s="88" t="inlineStr">
        <is>
          <t>ethylene</t>
        </is>
      </c>
      <c r="K72" s="88" t="inlineStr">
        <is>
          <t>propane</t>
        </is>
      </c>
      <c r="L72" s="88" t="inlineStr">
        <is>
          <t>propylene</t>
        </is>
      </c>
      <c r="M72" s="88" t="inlineStr">
        <is>
          <t>isobutane</t>
        </is>
      </c>
      <c r="N72" s="88" t="inlineStr">
        <is>
          <t>n-butane</t>
        </is>
      </c>
      <c r="O72" s="88" t="inlineStr">
        <is>
          <t>trans-2-butene</t>
        </is>
      </c>
      <c r="P72" s="88" t="inlineStr">
        <is>
          <t>1-butene</t>
        </is>
      </c>
      <c r="Q72" s="88" t="inlineStr">
        <is>
          <t>isobutene</t>
        </is>
      </c>
      <c r="R72" s="88" t="inlineStr">
        <is>
          <t>cis-2-butene</t>
        </is>
      </c>
      <c r="S72" s="89" t="inlineStr">
        <is>
          <t>1,3-butadiene</t>
        </is>
      </c>
      <c r="T72" s="25" t="n"/>
      <c r="V72" s="78" t="n"/>
      <c r="W72" s="88" t="inlineStr">
        <is>
          <t>Date/Time</t>
        </is>
      </c>
      <c r="X72" s="88" t="inlineStr">
        <is>
          <t>GC File Name</t>
        </is>
      </c>
      <c r="Y72" s="88" t="inlineStr">
        <is>
          <t>oxygen</t>
        </is>
      </c>
      <c r="Z72" s="88" t="inlineStr">
        <is>
          <t>nitrogen</t>
        </is>
      </c>
      <c r="AA72" s="88" t="inlineStr">
        <is>
          <t>methane</t>
        </is>
      </c>
      <c r="AB72" s="88" t="inlineStr">
        <is>
          <t>carbon monoxide</t>
        </is>
      </c>
      <c r="AC72" s="88" t="inlineStr">
        <is>
          <t>carbon dioxide</t>
        </is>
      </c>
      <c r="AD72" s="88" t="inlineStr">
        <is>
          <t>ethane</t>
        </is>
      </c>
      <c r="AE72" s="88" t="inlineStr">
        <is>
          <t>ethylene</t>
        </is>
      </c>
      <c r="AF72" s="88" t="inlineStr">
        <is>
          <t>propane</t>
        </is>
      </c>
      <c r="AG72" s="88" t="inlineStr">
        <is>
          <t>propylene</t>
        </is>
      </c>
      <c r="AH72" s="88" t="inlineStr">
        <is>
          <t>isobutane</t>
        </is>
      </c>
      <c r="AI72" s="88" t="inlineStr">
        <is>
          <t>n-butane</t>
        </is>
      </c>
      <c r="AJ72" s="88" t="inlineStr">
        <is>
          <t>trans-2-butene</t>
        </is>
      </c>
      <c r="AK72" s="88" t="inlineStr">
        <is>
          <t>1-butene</t>
        </is>
      </c>
      <c r="AL72" s="88" t="inlineStr">
        <is>
          <t>isobutene</t>
        </is>
      </c>
      <c r="AM72" s="88" t="inlineStr">
        <is>
          <t>cis-2-butene</t>
        </is>
      </c>
      <c r="AN72" s="89" t="inlineStr">
        <is>
          <t>1,3-butadiene</t>
        </is>
      </c>
      <c r="AQ72" s="78" t="n"/>
      <c r="AR72" s="88" t="inlineStr">
        <is>
          <t>Date/Time</t>
        </is>
      </c>
      <c r="AS72" s="88" t="inlineStr">
        <is>
          <t>GC File Name</t>
        </is>
      </c>
      <c r="AT72" s="88" t="inlineStr">
        <is>
          <t>oxygen</t>
        </is>
      </c>
      <c r="AU72" s="88" t="inlineStr">
        <is>
          <t>nitrogen</t>
        </is>
      </c>
      <c r="AV72" s="88" t="inlineStr">
        <is>
          <t>methane</t>
        </is>
      </c>
      <c r="AW72" s="88" t="inlineStr">
        <is>
          <t>carbon monoxide</t>
        </is>
      </c>
      <c r="AX72" s="88" t="inlineStr">
        <is>
          <t>carbon dioxide</t>
        </is>
      </c>
      <c r="AY72" s="88" t="inlineStr">
        <is>
          <t>ethane</t>
        </is>
      </c>
      <c r="AZ72" s="88" t="inlineStr">
        <is>
          <t>ethylene</t>
        </is>
      </c>
      <c r="BA72" s="88" t="inlineStr">
        <is>
          <t>propane</t>
        </is>
      </c>
      <c r="BB72" s="88" t="inlineStr">
        <is>
          <t>propylene</t>
        </is>
      </c>
      <c r="BC72" s="88" t="inlineStr">
        <is>
          <t>isobutane</t>
        </is>
      </c>
      <c r="BD72" s="88" t="inlineStr">
        <is>
          <t>n-butane</t>
        </is>
      </c>
      <c r="BE72" s="88" t="inlineStr">
        <is>
          <t>trans-2-butene</t>
        </is>
      </c>
      <c r="BF72" s="88" t="inlineStr">
        <is>
          <t>1-butene</t>
        </is>
      </c>
      <c r="BG72" s="88" t="inlineStr">
        <is>
          <t>isobutene</t>
        </is>
      </c>
      <c r="BH72" s="88" t="inlineStr">
        <is>
          <t>cis-2-butene</t>
        </is>
      </c>
      <c r="BI72" s="89" t="inlineStr">
        <is>
          <t>1,3-butadiene</t>
        </is>
      </c>
      <c r="BL72" s="78" t="n"/>
      <c r="BM72" s="88" t="inlineStr">
        <is>
          <t>Date/Time</t>
        </is>
      </c>
      <c r="BN72" s="88" t="inlineStr">
        <is>
          <t>GC File Name</t>
        </is>
      </c>
      <c r="BO72" s="88" t="inlineStr">
        <is>
          <t>oxygen</t>
        </is>
      </c>
      <c r="BP72" s="88" t="inlineStr">
        <is>
          <t>nitrogen</t>
        </is>
      </c>
      <c r="BQ72" s="88" t="inlineStr">
        <is>
          <t>methane</t>
        </is>
      </c>
      <c r="BR72" s="88" t="inlineStr">
        <is>
          <t>carbon monoxide</t>
        </is>
      </c>
      <c r="BS72" s="88" t="inlineStr">
        <is>
          <t>carbon dioxide</t>
        </is>
      </c>
      <c r="BT72" s="88" t="inlineStr">
        <is>
          <t>ethane</t>
        </is>
      </c>
      <c r="BU72" s="88" t="inlineStr">
        <is>
          <t>ethylene</t>
        </is>
      </c>
      <c r="BV72" s="88" t="inlineStr">
        <is>
          <t>propane</t>
        </is>
      </c>
      <c r="BW72" s="88" t="inlineStr">
        <is>
          <t>propylene</t>
        </is>
      </c>
      <c r="BX72" s="88" t="inlineStr">
        <is>
          <t>isobutane</t>
        </is>
      </c>
      <c r="BY72" s="88" t="inlineStr">
        <is>
          <t>n-butane</t>
        </is>
      </c>
      <c r="BZ72" s="88" t="inlineStr">
        <is>
          <t>trans-2-butene</t>
        </is>
      </c>
      <c r="CA72" s="88" t="inlineStr">
        <is>
          <t>1-butene</t>
        </is>
      </c>
      <c r="CB72" s="88" t="inlineStr">
        <is>
          <t>isobutene</t>
        </is>
      </c>
      <c r="CC72" s="88" t="inlineStr">
        <is>
          <t>cis-2-butene</t>
        </is>
      </c>
      <c r="CD72" s="89" t="inlineStr">
        <is>
          <t>1,3-butadiene</t>
        </is>
      </c>
      <c r="CG72" s="78" t="n"/>
      <c r="CH72" s="88" t="inlineStr">
        <is>
          <t>Date/Time</t>
        </is>
      </c>
      <c r="CI72" s="88" t="inlineStr">
        <is>
          <t>GC File Name</t>
        </is>
      </c>
      <c r="CJ72" s="88" t="inlineStr">
        <is>
          <t>oxygen</t>
        </is>
      </c>
      <c r="CK72" s="88" t="inlineStr">
        <is>
          <t>nitrogen</t>
        </is>
      </c>
      <c r="CL72" s="88" t="inlineStr">
        <is>
          <t>methane</t>
        </is>
      </c>
      <c r="CM72" s="88" t="inlineStr">
        <is>
          <t>carbon monoxide</t>
        </is>
      </c>
      <c r="CN72" s="88" t="inlineStr">
        <is>
          <t>carbon dioxide</t>
        </is>
      </c>
      <c r="CO72" s="88" t="inlineStr">
        <is>
          <t>ethane</t>
        </is>
      </c>
      <c r="CP72" s="88" t="inlineStr">
        <is>
          <t>ethylene</t>
        </is>
      </c>
      <c r="CQ72" s="88" t="inlineStr">
        <is>
          <t>propane</t>
        </is>
      </c>
      <c r="CR72" s="88" t="inlineStr">
        <is>
          <t>propylene</t>
        </is>
      </c>
      <c r="CS72" s="88" t="inlineStr">
        <is>
          <t>isobutane</t>
        </is>
      </c>
      <c r="CT72" s="88" t="inlineStr">
        <is>
          <t>n-butane</t>
        </is>
      </c>
      <c r="CU72" s="88" t="inlineStr">
        <is>
          <t>trans-2-butene</t>
        </is>
      </c>
      <c r="CV72" s="88" t="inlineStr">
        <is>
          <t>1-butene</t>
        </is>
      </c>
      <c r="CW72" s="88" t="inlineStr">
        <is>
          <t>isobutene</t>
        </is>
      </c>
      <c r="CX72" s="88" t="inlineStr">
        <is>
          <t>cis-2-butene</t>
        </is>
      </c>
      <c r="CY72" s="89" t="inlineStr">
        <is>
          <t>1,3-butadiene</t>
        </is>
      </c>
    </row>
    <row r="73">
      <c r="A73" s="79" t="inlineStr">
        <is>
          <t>bp</t>
        </is>
      </c>
      <c r="B73" s="38">
        <f>'Data In'!G2</f>
        <v/>
      </c>
      <c r="C73" s="147">
        <f>'Data In'!H2</f>
        <v/>
      </c>
      <c r="D73" s="147">
        <f>'Data In'!I2</f>
        <v/>
      </c>
      <c r="E73" s="147">
        <f>'Data In'!J2</f>
        <v/>
      </c>
      <c r="F73" s="147">
        <f>'Data In'!K2</f>
        <v/>
      </c>
      <c r="G73" s="147">
        <f>'Data In'!L2</f>
        <v/>
      </c>
      <c r="H73" s="147">
        <f>'Data In'!M2</f>
        <v/>
      </c>
      <c r="I73" s="147">
        <f>'Data In'!N2</f>
        <v/>
      </c>
      <c r="J73" s="147">
        <f>'Data In'!O2</f>
        <v/>
      </c>
      <c r="K73" s="147">
        <f>'Data In'!P2</f>
        <v/>
      </c>
      <c r="L73" s="147">
        <f>'Data In'!Q2</f>
        <v/>
      </c>
      <c r="M73" s="147">
        <f>'Data In'!R2</f>
        <v/>
      </c>
      <c r="N73" s="147">
        <f>'Data In'!S2</f>
        <v/>
      </c>
      <c r="O73" s="147">
        <f>'Data In'!T2</f>
        <v/>
      </c>
      <c r="P73" s="147">
        <f>'Data In'!U2</f>
        <v/>
      </c>
      <c r="Q73" s="147">
        <f>'Data In'!V2</f>
        <v/>
      </c>
      <c r="R73" s="147">
        <f>'Data In'!W2</f>
        <v/>
      </c>
      <c r="S73" s="147">
        <f>'Data In'!X2</f>
        <v/>
      </c>
      <c r="T73" s="25" t="n"/>
      <c r="V73" s="79" t="inlineStr">
        <is>
          <t>bp</t>
        </is>
      </c>
      <c r="W73" s="38">
        <f>B73</f>
        <v/>
      </c>
      <c r="X73" s="38">
        <f>C73</f>
        <v/>
      </c>
      <c r="Y73" s="147">
        <f>D73</f>
        <v/>
      </c>
      <c r="Z73" s="147">
        <f>E73</f>
        <v/>
      </c>
      <c r="AA73" s="147">
        <f>F73</f>
        <v/>
      </c>
      <c r="AB73" s="147">
        <f>G73</f>
        <v/>
      </c>
      <c r="AC73" s="147">
        <f>H73</f>
        <v/>
      </c>
      <c r="AD73" s="147">
        <f>I73</f>
        <v/>
      </c>
      <c r="AE73" s="147">
        <f>J73</f>
        <v/>
      </c>
      <c r="AF73" s="147">
        <f>K73</f>
        <v/>
      </c>
      <c r="AG73" s="147">
        <f>L73</f>
        <v/>
      </c>
      <c r="AH73" s="147">
        <f>M73</f>
        <v/>
      </c>
      <c r="AI73" s="147">
        <f>N73</f>
        <v/>
      </c>
      <c r="AJ73" s="147">
        <f>O73</f>
        <v/>
      </c>
      <c r="AK73" s="147">
        <f>P73</f>
        <v/>
      </c>
      <c r="AL73" s="147">
        <f>Q73</f>
        <v/>
      </c>
      <c r="AM73" s="147">
        <f>R73</f>
        <v/>
      </c>
      <c r="AN73" s="147">
        <f>S73</f>
        <v/>
      </c>
      <c r="AQ73" s="79" t="inlineStr">
        <is>
          <t>bp</t>
        </is>
      </c>
      <c r="AR73" s="38">
        <f>W73</f>
        <v/>
      </c>
      <c r="AS73" s="38">
        <f>X73</f>
        <v/>
      </c>
      <c r="AT73" s="147">
        <f>Y73</f>
        <v/>
      </c>
      <c r="AU73" s="147">
        <f>Z73</f>
        <v/>
      </c>
      <c r="AV73" s="147">
        <f>AA73</f>
        <v/>
      </c>
      <c r="AW73" s="147">
        <f>AB73</f>
        <v/>
      </c>
      <c r="AX73" s="147">
        <f>AC73</f>
        <v/>
      </c>
      <c r="AY73" s="147">
        <f>AD73</f>
        <v/>
      </c>
      <c r="AZ73" s="147">
        <f>AE73</f>
        <v/>
      </c>
      <c r="BA73" s="147">
        <f>AF73</f>
        <v/>
      </c>
      <c r="BB73" s="147">
        <f>AG73</f>
        <v/>
      </c>
      <c r="BC73" s="147">
        <f>AH73</f>
        <v/>
      </c>
      <c r="BD73" s="147">
        <f>AI73</f>
        <v/>
      </c>
      <c r="BE73" s="147">
        <f>AJ73</f>
        <v/>
      </c>
      <c r="BF73" s="147">
        <f>AK73</f>
        <v/>
      </c>
      <c r="BG73" s="147">
        <f>AL73</f>
        <v/>
      </c>
      <c r="BH73" s="147">
        <f>AM73</f>
        <v/>
      </c>
      <c r="BI73" s="147">
        <f>AN73</f>
        <v/>
      </c>
      <c r="BL73" s="79" t="inlineStr">
        <is>
          <t>bp</t>
        </is>
      </c>
      <c r="BM73" s="38">
        <f>AR73</f>
        <v/>
      </c>
      <c r="BN73" s="38">
        <f>AS73</f>
        <v/>
      </c>
      <c r="BO73" s="147">
        <f>AT73</f>
        <v/>
      </c>
      <c r="BP73" s="147">
        <f>AU73</f>
        <v/>
      </c>
      <c r="BQ73" s="147">
        <f>AV73</f>
        <v/>
      </c>
      <c r="BR73" s="147">
        <f>AW73</f>
        <v/>
      </c>
      <c r="BS73" s="147">
        <f>AX73</f>
        <v/>
      </c>
      <c r="BT73" s="147">
        <f>AY73</f>
        <v/>
      </c>
      <c r="BU73" s="147">
        <f>AZ73</f>
        <v/>
      </c>
      <c r="BV73" s="147">
        <f>BA73</f>
        <v/>
      </c>
      <c r="BW73" s="147">
        <f>BB73</f>
        <v/>
      </c>
      <c r="BX73" s="147">
        <f>BC73</f>
        <v/>
      </c>
      <c r="BY73" s="147">
        <f>BD73</f>
        <v/>
      </c>
      <c r="BZ73" s="147">
        <f>BE73</f>
        <v/>
      </c>
      <c r="CA73" s="147">
        <f>BF73</f>
        <v/>
      </c>
      <c r="CB73" s="147">
        <f>BG73</f>
        <v/>
      </c>
      <c r="CC73" s="147">
        <f>BH73</f>
        <v/>
      </c>
      <c r="CD73" s="147">
        <f>BI73</f>
        <v/>
      </c>
      <c r="CG73" s="79" t="inlineStr">
        <is>
          <t>bp</t>
        </is>
      </c>
      <c r="CH73" s="38">
        <f>BM73</f>
        <v/>
      </c>
      <c r="CI73" s="38">
        <f>BN73</f>
        <v/>
      </c>
      <c r="CJ73" s="147">
        <f>BO73</f>
        <v/>
      </c>
      <c r="CK73" s="147">
        <f>BP73</f>
        <v/>
      </c>
      <c r="CL73" s="147">
        <f>BQ73</f>
        <v/>
      </c>
      <c r="CM73" s="147">
        <f>BR73</f>
        <v/>
      </c>
      <c r="CN73" s="147">
        <f>BS73</f>
        <v/>
      </c>
      <c r="CO73" s="147">
        <f>BT73</f>
        <v/>
      </c>
      <c r="CP73" s="147">
        <f>BU73</f>
        <v/>
      </c>
      <c r="CQ73" s="147">
        <f>BV73</f>
        <v/>
      </c>
      <c r="CR73" s="147">
        <f>BW73</f>
        <v/>
      </c>
      <c r="CS73" s="147">
        <f>BX73</f>
        <v/>
      </c>
      <c r="CT73" s="147">
        <f>BY73</f>
        <v/>
      </c>
      <c r="CU73" s="147">
        <f>BZ73</f>
        <v/>
      </c>
      <c r="CV73" s="147">
        <f>CA73</f>
        <v/>
      </c>
      <c r="CW73" s="147">
        <f>CB73</f>
        <v/>
      </c>
      <c r="CX73" s="147">
        <f>CC73</f>
        <v/>
      </c>
      <c r="CY73" s="147">
        <f>CD73</f>
        <v/>
      </c>
    </row>
    <row r="74">
      <c r="A74" s="79" t="n"/>
      <c r="B74" s="38">
        <f>'Data In'!G3</f>
        <v/>
      </c>
      <c r="C74" s="147">
        <f>'Data In'!H3</f>
        <v/>
      </c>
      <c r="D74" s="147">
        <f>'Data In'!I3</f>
        <v/>
      </c>
      <c r="E74" s="147">
        <f>'Data In'!J3</f>
        <v/>
      </c>
      <c r="F74" s="147">
        <f>'Data In'!K3</f>
        <v/>
      </c>
      <c r="G74" s="147">
        <f>'Data In'!L3</f>
        <v/>
      </c>
      <c r="H74" s="147">
        <f>'Data In'!M3</f>
        <v/>
      </c>
      <c r="I74" s="147">
        <f>'Data In'!N3</f>
        <v/>
      </c>
      <c r="J74" s="147">
        <f>'Data In'!O3</f>
        <v/>
      </c>
      <c r="K74" s="147">
        <f>'Data In'!P3</f>
        <v/>
      </c>
      <c r="L74" s="147">
        <f>'Data In'!Q3</f>
        <v/>
      </c>
      <c r="M74" s="147">
        <f>'Data In'!R3</f>
        <v/>
      </c>
      <c r="N74" s="147">
        <f>'Data In'!S3</f>
        <v/>
      </c>
      <c r="O74" s="147">
        <f>'Data In'!T3</f>
        <v/>
      </c>
      <c r="P74" s="147">
        <f>'Data In'!U3</f>
        <v/>
      </c>
      <c r="Q74" s="147">
        <f>'Data In'!V3</f>
        <v/>
      </c>
      <c r="R74" s="147">
        <f>'Data In'!W3</f>
        <v/>
      </c>
      <c r="S74" s="147">
        <f>'Data In'!X3</f>
        <v/>
      </c>
      <c r="T74" s="25" t="n"/>
      <c r="V74" s="79" t="n"/>
      <c r="W74" s="38">
        <f>B74</f>
        <v/>
      </c>
      <c r="X74" s="38">
        <f>C74</f>
        <v/>
      </c>
      <c r="Y74" s="147">
        <f>D74</f>
        <v/>
      </c>
      <c r="Z74" s="147">
        <f>E74</f>
        <v/>
      </c>
      <c r="AA74" s="147">
        <f>F74</f>
        <v/>
      </c>
      <c r="AB74" s="147">
        <f>G74</f>
        <v/>
      </c>
      <c r="AC74" s="147">
        <f>H74</f>
        <v/>
      </c>
      <c r="AD74" s="147">
        <f>I74</f>
        <v/>
      </c>
      <c r="AE74" s="147">
        <f>J74</f>
        <v/>
      </c>
      <c r="AF74" s="147">
        <f>K74</f>
        <v/>
      </c>
      <c r="AG74" s="147">
        <f>L74</f>
        <v/>
      </c>
      <c r="AH74" s="147">
        <f>M74</f>
        <v/>
      </c>
      <c r="AI74" s="147">
        <f>N74</f>
        <v/>
      </c>
      <c r="AJ74" s="147">
        <f>O74</f>
        <v/>
      </c>
      <c r="AK74" s="147">
        <f>P74</f>
        <v/>
      </c>
      <c r="AL74" s="147">
        <f>Q74</f>
        <v/>
      </c>
      <c r="AM74" s="147">
        <f>R74</f>
        <v/>
      </c>
      <c r="AN74" s="147">
        <f>S74</f>
        <v/>
      </c>
      <c r="AQ74" s="79" t="n"/>
      <c r="AR74" s="38">
        <f>W74</f>
        <v/>
      </c>
      <c r="AS74" s="38">
        <f>X74</f>
        <v/>
      </c>
      <c r="AT74" s="147">
        <f>Y74</f>
        <v/>
      </c>
      <c r="AU74" s="147">
        <f>Z74</f>
        <v/>
      </c>
      <c r="AV74" s="147">
        <f>AA74</f>
        <v/>
      </c>
      <c r="AW74" s="147">
        <f>AB74</f>
        <v/>
      </c>
      <c r="AX74" s="147">
        <f>AC74</f>
        <v/>
      </c>
      <c r="AY74" s="147">
        <f>AD74</f>
        <v/>
      </c>
      <c r="AZ74" s="147">
        <f>AE74</f>
        <v/>
      </c>
      <c r="BA74" s="147">
        <f>AF74</f>
        <v/>
      </c>
      <c r="BB74" s="147">
        <f>AG74</f>
        <v/>
      </c>
      <c r="BC74" s="147">
        <f>AH74</f>
        <v/>
      </c>
      <c r="BD74" s="147">
        <f>AI74</f>
        <v/>
      </c>
      <c r="BE74" s="147">
        <f>AJ74</f>
        <v/>
      </c>
      <c r="BF74" s="147">
        <f>AK74</f>
        <v/>
      </c>
      <c r="BG74" s="147">
        <f>AL74</f>
        <v/>
      </c>
      <c r="BH74" s="147">
        <f>AM74</f>
        <v/>
      </c>
      <c r="BI74" s="147">
        <f>AN74</f>
        <v/>
      </c>
      <c r="BL74" s="79" t="n"/>
      <c r="BM74" s="38">
        <f>AR74</f>
        <v/>
      </c>
      <c r="BN74" s="38">
        <f>AS74</f>
        <v/>
      </c>
      <c r="BO74" s="147">
        <f>AT74</f>
        <v/>
      </c>
      <c r="BP74" s="147">
        <f>AU74</f>
        <v/>
      </c>
      <c r="BQ74" s="147">
        <f>AV74</f>
        <v/>
      </c>
      <c r="BR74" s="147">
        <f>AW74</f>
        <v/>
      </c>
      <c r="BS74" s="147">
        <f>AX74</f>
        <v/>
      </c>
      <c r="BT74" s="147">
        <f>AY74</f>
        <v/>
      </c>
      <c r="BU74" s="147">
        <f>AZ74</f>
        <v/>
      </c>
      <c r="BV74" s="147">
        <f>BA74</f>
        <v/>
      </c>
      <c r="BW74" s="147">
        <f>BB74</f>
        <v/>
      </c>
      <c r="BX74" s="147">
        <f>BC74</f>
        <v/>
      </c>
      <c r="BY74" s="147">
        <f>BD74</f>
        <v/>
      </c>
      <c r="BZ74" s="147">
        <f>BE74</f>
        <v/>
      </c>
      <c r="CA74" s="147">
        <f>BF74</f>
        <v/>
      </c>
      <c r="CB74" s="147">
        <f>BG74</f>
        <v/>
      </c>
      <c r="CC74" s="147">
        <f>BH74</f>
        <v/>
      </c>
      <c r="CD74" s="147">
        <f>BI74</f>
        <v/>
      </c>
      <c r="CG74" s="79" t="n"/>
      <c r="CH74" s="38">
        <f>BM74</f>
        <v/>
      </c>
      <c r="CI74" s="38">
        <f>BN74</f>
        <v/>
      </c>
      <c r="CJ74" s="147">
        <f>BO74</f>
        <v/>
      </c>
      <c r="CK74" s="147">
        <f>BP74</f>
        <v/>
      </c>
      <c r="CL74" s="147">
        <f>BQ74</f>
        <v/>
      </c>
      <c r="CM74" s="147">
        <f>BR74</f>
        <v/>
      </c>
      <c r="CN74" s="147">
        <f>BS74</f>
        <v/>
      </c>
      <c r="CO74" s="147">
        <f>BT74</f>
        <v/>
      </c>
      <c r="CP74" s="147">
        <f>BU74</f>
        <v/>
      </c>
      <c r="CQ74" s="147">
        <f>BV74</f>
        <v/>
      </c>
      <c r="CR74" s="147">
        <f>BW74</f>
        <v/>
      </c>
      <c r="CS74" s="147">
        <f>BX74</f>
        <v/>
      </c>
      <c r="CT74" s="147">
        <f>BY74</f>
        <v/>
      </c>
      <c r="CU74" s="147">
        <f>BZ74</f>
        <v/>
      </c>
      <c r="CV74" s="147">
        <f>CA74</f>
        <v/>
      </c>
      <c r="CW74" s="147">
        <f>CB74</f>
        <v/>
      </c>
      <c r="CX74" s="147">
        <f>CC74</f>
        <v/>
      </c>
      <c r="CY74" s="147">
        <f>CD74</f>
        <v/>
      </c>
    </row>
    <row r="75">
      <c r="A75" s="79" t="n"/>
      <c r="B75" s="38">
        <f>'Data In'!G4</f>
        <v/>
      </c>
      <c r="C75" s="147">
        <f>'Data In'!H4</f>
        <v/>
      </c>
      <c r="D75" s="147">
        <f>'Data In'!I4</f>
        <v/>
      </c>
      <c r="E75" s="147">
        <f>'Data In'!J4</f>
        <v/>
      </c>
      <c r="F75" s="147">
        <f>'Data In'!K4</f>
        <v/>
      </c>
      <c r="G75" s="147">
        <f>'Data In'!L4</f>
        <v/>
      </c>
      <c r="H75" s="147">
        <f>'Data In'!M4</f>
        <v/>
      </c>
      <c r="I75" s="147">
        <f>'Data In'!N4</f>
        <v/>
      </c>
      <c r="J75" s="147">
        <f>'Data In'!O4</f>
        <v/>
      </c>
      <c r="K75" s="147">
        <f>'Data In'!P4</f>
        <v/>
      </c>
      <c r="L75" s="147">
        <f>'Data In'!Q4</f>
        <v/>
      </c>
      <c r="M75" s="147">
        <f>'Data In'!R4</f>
        <v/>
      </c>
      <c r="N75" s="147">
        <f>'Data In'!S4</f>
        <v/>
      </c>
      <c r="O75" s="147">
        <f>'Data In'!T4</f>
        <v/>
      </c>
      <c r="P75" s="147">
        <f>'Data In'!U4</f>
        <v/>
      </c>
      <c r="Q75" s="147">
        <f>'Data In'!V4</f>
        <v/>
      </c>
      <c r="R75" s="147">
        <f>'Data In'!W4</f>
        <v/>
      </c>
      <c r="S75" s="147">
        <f>'Data In'!X4</f>
        <v/>
      </c>
      <c r="T75" s="25" t="n"/>
      <c r="V75" s="79" t="n"/>
      <c r="W75" s="38">
        <f>B75</f>
        <v/>
      </c>
      <c r="X75" s="38">
        <f>C75</f>
        <v/>
      </c>
      <c r="Y75" s="147">
        <f>D75</f>
        <v/>
      </c>
      <c r="Z75" s="147">
        <f>E75</f>
        <v/>
      </c>
      <c r="AA75" s="147">
        <f>F75</f>
        <v/>
      </c>
      <c r="AB75" s="147">
        <f>G75</f>
        <v/>
      </c>
      <c r="AC75" s="147">
        <f>H75</f>
        <v/>
      </c>
      <c r="AD75" s="147">
        <f>I75</f>
        <v/>
      </c>
      <c r="AE75" s="147">
        <f>J75</f>
        <v/>
      </c>
      <c r="AF75" s="147">
        <f>K75</f>
        <v/>
      </c>
      <c r="AG75" s="147">
        <f>L75</f>
        <v/>
      </c>
      <c r="AH75" s="147">
        <f>M75</f>
        <v/>
      </c>
      <c r="AI75" s="147">
        <f>N75</f>
        <v/>
      </c>
      <c r="AJ75" s="147">
        <f>O75</f>
        <v/>
      </c>
      <c r="AK75" s="147">
        <f>P75</f>
        <v/>
      </c>
      <c r="AL75" s="147">
        <f>Q75</f>
        <v/>
      </c>
      <c r="AM75" s="147">
        <f>R75</f>
        <v/>
      </c>
      <c r="AN75" s="147">
        <f>S75</f>
        <v/>
      </c>
      <c r="AQ75" s="79" t="n"/>
      <c r="AR75" s="38">
        <f>W75</f>
        <v/>
      </c>
      <c r="AS75" s="38">
        <f>X75</f>
        <v/>
      </c>
      <c r="AT75" s="147">
        <f>Y75</f>
        <v/>
      </c>
      <c r="AU75" s="147">
        <f>Z75</f>
        <v/>
      </c>
      <c r="AV75" s="147">
        <f>AA75</f>
        <v/>
      </c>
      <c r="AW75" s="147">
        <f>AB75</f>
        <v/>
      </c>
      <c r="AX75" s="147">
        <f>AC75</f>
        <v/>
      </c>
      <c r="AY75" s="147">
        <f>AD75</f>
        <v/>
      </c>
      <c r="AZ75" s="147">
        <f>AE75</f>
        <v/>
      </c>
      <c r="BA75" s="147">
        <f>AF75</f>
        <v/>
      </c>
      <c r="BB75" s="147">
        <f>AG75</f>
        <v/>
      </c>
      <c r="BC75" s="147">
        <f>AH75</f>
        <v/>
      </c>
      <c r="BD75" s="147">
        <f>AI75</f>
        <v/>
      </c>
      <c r="BE75" s="147">
        <f>AJ75</f>
        <v/>
      </c>
      <c r="BF75" s="147">
        <f>AK75</f>
        <v/>
      </c>
      <c r="BG75" s="147">
        <f>AL75</f>
        <v/>
      </c>
      <c r="BH75" s="147">
        <f>AM75</f>
        <v/>
      </c>
      <c r="BI75" s="147">
        <f>AN75</f>
        <v/>
      </c>
      <c r="BL75" s="79" t="n"/>
      <c r="BM75" s="38">
        <f>AR75</f>
        <v/>
      </c>
      <c r="BN75" s="38">
        <f>AS75</f>
        <v/>
      </c>
      <c r="BO75" s="147">
        <f>AT75</f>
        <v/>
      </c>
      <c r="BP75" s="147">
        <f>AU75</f>
        <v/>
      </c>
      <c r="BQ75" s="147">
        <f>AV75</f>
        <v/>
      </c>
      <c r="BR75" s="147">
        <f>AW75</f>
        <v/>
      </c>
      <c r="BS75" s="147">
        <f>AX75</f>
        <v/>
      </c>
      <c r="BT75" s="147">
        <f>AY75</f>
        <v/>
      </c>
      <c r="BU75" s="147">
        <f>AZ75</f>
        <v/>
      </c>
      <c r="BV75" s="147">
        <f>BA75</f>
        <v/>
      </c>
      <c r="BW75" s="147">
        <f>BB75</f>
        <v/>
      </c>
      <c r="BX75" s="147">
        <f>BC75</f>
        <v/>
      </c>
      <c r="BY75" s="147">
        <f>BD75</f>
        <v/>
      </c>
      <c r="BZ75" s="147">
        <f>BE75</f>
        <v/>
      </c>
      <c r="CA75" s="147">
        <f>BF75</f>
        <v/>
      </c>
      <c r="CB75" s="147">
        <f>BG75</f>
        <v/>
      </c>
      <c r="CC75" s="147">
        <f>BH75</f>
        <v/>
      </c>
      <c r="CD75" s="147">
        <f>BI75</f>
        <v/>
      </c>
      <c r="CG75" s="79" t="n"/>
      <c r="CH75" s="38">
        <f>BM75</f>
        <v/>
      </c>
      <c r="CI75" s="38">
        <f>BN75</f>
        <v/>
      </c>
      <c r="CJ75" s="147">
        <f>BO75</f>
        <v/>
      </c>
      <c r="CK75" s="147">
        <f>BP75</f>
        <v/>
      </c>
      <c r="CL75" s="147">
        <f>BQ75</f>
        <v/>
      </c>
      <c r="CM75" s="147">
        <f>BR75</f>
        <v/>
      </c>
      <c r="CN75" s="147">
        <f>BS75</f>
        <v/>
      </c>
      <c r="CO75" s="147">
        <f>BT75</f>
        <v/>
      </c>
      <c r="CP75" s="147">
        <f>BU75</f>
        <v/>
      </c>
      <c r="CQ75" s="147">
        <f>BV75</f>
        <v/>
      </c>
      <c r="CR75" s="147">
        <f>BW75</f>
        <v/>
      </c>
      <c r="CS75" s="147">
        <f>BX75</f>
        <v/>
      </c>
      <c r="CT75" s="147">
        <f>BY75</f>
        <v/>
      </c>
      <c r="CU75" s="147">
        <f>BZ75</f>
        <v/>
      </c>
      <c r="CV75" s="147">
        <f>CA75</f>
        <v/>
      </c>
      <c r="CW75" s="147">
        <f>CB75</f>
        <v/>
      </c>
      <c r="CX75" s="147">
        <f>CC75</f>
        <v/>
      </c>
      <c r="CY75" s="147">
        <f>CD75</f>
        <v/>
      </c>
    </row>
    <row r="76">
      <c r="A76" s="79" t="n"/>
      <c r="B76" s="80" t="n"/>
      <c r="C76" s="80" t="n"/>
      <c r="D76" s="80" t="n"/>
      <c r="E76" s="80" t="n"/>
      <c r="F76" s="80" t="n"/>
      <c r="G76" s="80" t="n"/>
      <c r="H76" s="80" t="n"/>
      <c r="I76" s="80" t="n"/>
      <c r="J76" s="80" t="n"/>
      <c r="K76" s="80" t="n"/>
      <c r="L76" s="80" t="n"/>
      <c r="M76" s="80" t="n"/>
      <c r="N76" s="80" t="n"/>
      <c r="O76" s="80" t="n"/>
      <c r="P76" s="80" t="n"/>
      <c r="Q76" s="80" t="n"/>
      <c r="R76" s="80" t="n"/>
      <c r="S76" s="81" t="n"/>
      <c r="T76" s="25" t="n"/>
      <c r="V76" s="79" t="n"/>
      <c r="W76" s="80" t="n"/>
      <c r="X76" s="80" t="n"/>
      <c r="Y76" s="80" t="n"/>
      <c r="Z76" s="80" t="n"/>
      <c r="AA76" s="80" t="n"/>
      <c r="AB76" s="80" t="n"/>
      <c r="AC76" s="80" t="n"/>
      <c r="AD76" s="80" t="n"/>
      <c r="AE76" s="80" t="n"/>
      <c r="AF76" s="80" t="n"/>
      <c r="AG76" s="80" t="n"/>
      <c r="AH76" s="80" t="n"/>
      <c r="AI76" s="80" t="n"/>
      <c r="AJ76" s="80" t="n"/>
      <c r="AK76" s="80" t="n"/>
      <c r="AL76" s="80" t="n"/>
      <c r="AM76" s="80" t="n"/>
      <c r="AN76" s="81" t="n"/>
      <c r="AQ76" s="79" t="n"/>
      <c r="AR76" s="80" t="n"/>
      <c r="AS76" s="80" t="n"/>
      <c r="AT76" s="80" t="n"/>
      <c r="AU76" s="80" t="n"/>
      <c r="AV76" s="80" t="n"/>
      <c r="AW76" s="80" t="n"/>
      <c r="AX76" s="80" t="n"/>
      <c r="AY76" s="80" t="n"/>
      <c r="AZ76" s="80" t="n"/>
      <c r="BA76" s="80" t="n"/>
      <c r="BB76" s="80" t="n"/>
      <c r="BC76" s="80" t="n"/>
      <c r="BD76" s="80" t="n"/>
      <c r="BE76" s="80" t="n"/>
      <c r="BF76" s="80" t="n"/>
      <c r="BG76" s="80" t="n"/>
      <c r="BH76" s="80" t="n"/>
      <c r="BI76" s="81" t="n"/>
      <c r="BL76" s="79" t="n"/>
      <c r="BM76" s="80" t="n"/>
      <c r="BN76" s="80" t="n"/>
      <c r="BO76" s="80" t="n"/>
      <c r="BP76" s="80" t="n"/>
      <c r="BQ76" s="80" t="n"/>
      <c r="BR76" s="80" t="n"/>
      <c r="BS76" s="80" t="n"/>
      <c r="BT76" s="80" t="n"/>
      <c r="BU76" s="80" t="n"/>
      <c r="BV76" s="80" t="n"/>
      <c r="BW76" s="80" t="n"/>
      <c r="BX76" s="80" t="n"/>
      <c r="BY76" s="80" t="n"/>
      <c r="BZ76" s="80" t="n"/>
      <c r="CA76" s="80" t="n"/>
      <c r="CB76" s="80" t="n"/>
      <c r="CC76" s="80" t="n"/>
      <c r="CD76" s="81" t="n"/>
      <c r="CG76" s="79" t="n"/>
      <c r="CH76" s="80" t="n"/>
      <c r="CI76" s="80" t="n"/>
      <c r="CJ76" s="80" t="n"/>
      <c r="CK76" s="80" t="n"/>
      <c r="CL76" s="80" t="n"/>
      <c r="CM76" s="80" t="n"/>
      <c r="CN76" s="80" t="n"/>
      <c r="CO76" s="80" t="n"/>
      <c r="CP76" s="80" t="n"/>
      <c r="CQ76" s="80" t="n"/>
      <c r="CR76" s="80" t="n"/>
      <c r="CS76" s="80" t="n"/>
      <c r="CT76" s="80" t="n"/>
      <c r="CU76" s="80" t="n"/>
      <c r="CV76" s="80" t="n"/>
      <c r="CW76" s="80" t="n"/>
      <c r="CX76" s="80" t="n"/>
      <c r="CY76" s="81" t="n"/>
    </row>
    <row r="77">
      <c r="A77" s="79" t="inlineStr">
        <is>
          <t>rxn data</t>
        </is>
      </c>
      <c r="B77" s="266">
        <f>'Data In'!G33</f>
        <v/>
      </c>
      <c r="C77" s="147">
        <f>'Data In'!H33</f>
        <v/>
      </c>
      <c r="D77" s="147">
        <f>'Data In'!I33</f>
        <v/>
      </c>
      <c r="E77" s="147">
        <f>'Data In'!J33</f>
        <v/>
      </c>
      <c r="F77" s="147">
        <f>'Data In'!K33</f>
        <v/>
      </c>
      <c r="G77" s="147">
        <f>'Data In'!L33</f>
        <v/>
      </c>
      <c r="H77" s="147">
        <f>'Data In'!M33</f>
        <v/>
      </c>
      <c r="I77" s="147">
        <f>'Data In'!N33</f>
        <v/>
      </c>
      <c r="J77" s="147">
        <f>'Data In'!O33</f>
        <v/>
      </c>
      <c r="K77" s="147">
        <f>'Data In'!P33</f>
        <v/>
      </c>
      <c r="L77" s="147">
        <f>'Data In'!Q33</f>
        <v/>
      </c>
      <c r="M77" s="147">
        <f>'Data In'!R33</f>
        <v/>
      </c>
      <c r="N77" s="147">
        <f>'Data In'!S33</f>
        <v/>
      </c>
      <c r="O77" s="147">
        <f>'Data In'!T33</f>
        <v/>
      </c>
      <c r="P77" s="147">
        <f>'Data In'!U33</f>
        <v/>
      </c>
      <c r="Q77" s="147">
        <f>'Data In'!V33</f>
        <v/>
      </c>
      <c r="R77" s="147">
        <f>'Data In'!W33</f>
        <v/>
      </c>
      <c r="S77" s="147">
        <f>'Data In'!X33</f>
        <v/>
      </c>
      <c r="T77" s="25" t="n"/>
      <c r="V77" s="79" t="inlineStr">
        <is>
          <t>rxn data</t>
        </is>
      </c>
      <c r="W77" s="266">
        <f>'Data In'!G62</f>
        <v/>
      </c>
      <c r="X77" s="147">
        <f>'Data In'!H62</f>
        <v/>
      </c>
      <c r="Y77" s="147">
        <f>'Data In'!I62</f>
        <v/>
      </c>
      <c r="Z77" s="147">
        <f>'Data In'!J62</f>
        <v/>
      </c>
      <c r="AA77" s="147">
        <f>'Data In'!K62</f>
        <v/>
      </c>
      <c r="AB77" s="147">
        <f>'Data In'!L62</f>
        <v/>
      </c>
      <c r="AC77" s="147">
        <f>'Data In'!M62</f>
        <v/>
      </c>
      <c r="AD77" s="147">
        <f>'Data In'!N62</f>
        <v/>
      </c>
      <c r="AE77" s="147">
        <f>'Data In'!O62</f>
        <v/>
      </c>
      <c r="AF77" s="147">
        <f>'Data In'!P62</f>
        <v/>
      </c>
      <c r="AG77" s="147">
        <f>'Data In'!Q62</f>
        <v/>
      </c>
      <c r="AH77" s="147">
        <f>'Data In'!R62</f>
        <v/>
      </c>
      <c r="AI77" s="147">
        <f>'Data In'!S62</f>
        <v/>
      </c>
      <c r="AJ77" s="147">
        <f>'Data In'!T62</f>
        <v/>
      </c>
      <c r="AK77" s="147">
        <f>'Data In'!U62</f>
        <v/>
      </c>
      <c r="AL77" s="147">
        <f>'Data In'!V62</f>
        <v/>
      </c>
      <c r="AM77" s="147">
        <f>'Data In'!W62</f>
        <v/>
      </c>
      <c r="AN77" s="147">
        <f>'Data In'!X62</f>
        <v/>
      </c>
      <c r="AQ77" s="79" t="inlineStr">
        <is>
          <t>rxn data</t>
        </is>
      </c>
      <c r="AR77" s="266">
        <f>'Data In'!G91</f>
        <v/>
      </c>
      <c r="AS77" s="147">
        <f>'Data In'!H91</f>
        <v/>
      </c>
      <c r="AT77" s="147">
        <f>'Data In'!I91</f>
        <v/>
      </c>
      <c r="AU77" s="147">
        <f>'Data In'!J91</f>
        <v/>
      </c>
      <c r="AV77" s="147">
        <f>'Data In'!K91</f>
        <v/>
      </c>
      <c r="AW77" s="147">
        <f>'Data In'!L91</f>
        <v/>
      </c>
      <c r="AX77" s="147">
        <f>'Data In'!M91</f>
        <v/>
      </c>
      <c r="AY77" s="147">
        <f>'Data In'!N91</f>
        <v/>
      </c>
      <c r="AZ77" s="147">
        <f>'Data In'!O91</f>
        <v/>
      </c>
      <c r="BA77" s="147">
        <f>'Data In'!P91</f>
        <v/>
      </c>
      <c r="BB77" s="147">
        <f>'Data In'!Q91</f>
        <v/>
      </c>
      <c r="BC77" s="147">
        <f>'Data In'!R91</f>
        <v/>
      </c>
      <c r="BD77" s="147">
        <f>'Data In'!S91</f>
        <v/>
      </c>
      <c r="BE77" s="147">
        <f>'Data In'!T91</f>
        <v/>
      </c>
      <c r="BF77" s="147">
        <f>'Data In'!U91</f>
        <v/>
      </c>
      <c r="BG77" s="147">
        <f>'Data In'!V91</f>
        <v/>
      </c>
      <c r="BH77" s="147">
        <f>'Data In'!W91</f>
        <v/>
      </c>
      <c r="BI77" s="147">
        <f>'Data In'!X91</f>
        <v/>
      </c>
      <c r="BL77" s="79" t="inlineStr">
        <is>
          <t>rxn data</t>
        </is>
      </c>
      <c r="BM77" s="266">
        <f>'Data In'!G120</f>
        <v/>
      </c>
      <c r="BN77" s="147">
        <f>'Data In'!H120</f>
        <v/>
      </c>
      <c r="BO77" s="147">
        <f>'Data In'!I120</f>
        <v/>
      </c>
      <c r="BP77" s="147">
        <f>'Data In'!J120</f>
        <v/>
      </c>
      <c r="BQ77" s="147">
        <f>'Data In'!K120</f>
        <v/>
      </c>
      <c r="BR77" s="147">
        <f>'Data In'!L120</f>
        <v/>
      </c>
      <c r="BS77" s="147">
        <f>'Data In'!M120</f>
        <v/>
      </c>
      <c r="BT77" s="147">
        <f>'Data In'!N120</f>
        <v/>
      </c>
      <c r="BU77" s="147">
        <f>'Data In'!O120</f>
        <v/>
      </c>
      <c r="BV77" s="147">
        <f>'Data In'!P120</f>
        <v/>
      </c>
      <c r="BW77" s="147">
        <f>'Data In'!Q120</f>
        <v/>
      </c>
      <c r="BX77" s="147">
        <f>'Data In'!R120</f>
        <v/>
      </c>
      <c r="BY77" s="147">
        <f>'Data In'!S120</f>
        <v/>
      </c>
      <c r="BZ77" s="147">
        <f>'Data In'!T120</f>
        <v/>
      </c>
      <c r="CA77" s="147">
        <f>'Data In'!U120</f>
        <v/>
      </c>
      <c r="CB77" s="147">
        <f>'Data In'!V120</f>
        <v/>
      </c>
      <c r="CC77" s="147">
        <f>'Data In'!W120</f>
        <v/>
      </c>
      <c r="CD77" s="147">
        <f>'Data In'!X120</f>
        <v/>
      </c>
      <c r="CG77" s="79" t="inlineStr">
        <is>
          <t>rxn data</t>
        </is>
      </c>
      <c r="CH77" s="75">
        <f>'Data In'!G149</f>
        <v/>
      </c>
      <c r="CI77" s="76">
        <f>'Data In'!H149</f>
        <v/>
      </c>
      <c r="CJ77" s="86">
        <f>'Data In'!I149</f>
        <v/>
      </c>
      <c r="CK77" s="86">
        <f>'Data In'!J149</f>
        <v/>
      </c>
      <c r="CL77" s="86">
        <f>'Data In'!K149</f>
        <v/>
      </c>
      <c r="CM77" s="86">
        <f>'Data In'!L149</f>
        <v/>
      </c>
      <c r="CN77" s="86">
        <f>'Data In'!M149</f>
        <v/>
      </c>
      <c r="CO77" s="86">
        <f>'Data In'!N149</f>
        <v/>
      </c>
      <c r="CP77" s="86">
        <f>'Data In'!O149</f>
        <v/>
      </c>
      <c r="CQ77" s="86">
        <f>'Data In'!P149</f>
        <v/>
      </c>
      <c r="CR77" s="86">
        <f>'Data In'!Q149</f>
        <v/>
      </c>
      <c r="CS77" s="86">
        <f>'Data In'!R149</f>
        <v/>
      </c>
      <c r="CT77" s="86">
        <f>'Data In'!S149</f>
        <v/>
      </c>
      <c r="CU77" s="86">
        <f>'Data In'!T149</f>
        <v/>
      </c>
      <c r="CV77" s="86">
        <f>'Data In'!U149</f>
        <v/>
      </c>
      <c r="CW77" s="86">
        <f>'Data In'!V149</f>
        <v/>
      </c>
      <c r="CX77" s="86">
        <f>'Data In'!W149</f>
        <v/>
      </c>
      <c r="CY77" s="86">
        <f>'Data In'!X149</f>
        <v/>
      </c>
    </row>
    <row r="78">
      <c r="A78" s="79" t="n"/>
      <c r="B78" s="266">
        <f>'Data In'!G34</f>
        <v/>
      </c>
      <c r="C78" s="147">
        <f>'Data In'!H34</f>
        <v/>
      </c>
      <c r="D78" s="147">
        <f>'Data In'!I34</f>
        <v/>
      </c>
      <c r="E78" s="147">
        <f>'Data In'!J34</f>
        <v/>
      </c>
      <c r="F78" s="147">
        <f>'Data In'!K34</f>
        <v/>
      </c>
      <c r="G78" s="147">
        <f>'Data In'!L34</f>
        <v/>
      </c>
      <c r="H78" s="147">
        <f>'Data In'!M34</f>
        <v/>
      </c>
      <c r="I78" s="147">
        <f>'Data In'!N34</f>
        <v/>
      </c>
      <c r="J78" s="147">
        <f>'Data In'!O34</f>
        <v/>
      </c>
      <c r="K78" s="147">
        <f>'Data In'!P34</f>
        <v/>
      </c>
      <c r="L78" s="147">
        <f>'Data In'!Q34</f>
        <v/>
      </c>
      <c r="M78" s="147">
        <f>'Data In'!R34</f>
        <v/>
      </c>
      <c r="N78" s="147">
        <f>'Data In'!S34</f>
        <v/>
      </c>
      <c r="O78" s="147">
        <f>'Data In'!T34</f>
        <v/>
      </c>
      <c r="P78" s="147">
        <f>'Data In'!U34</f>
        <v/>
      </c>
      <c r="Q78" s="147">
        <f>'Data In'!V34</f>
        <v/>
      </c>
      <c r="R78" s="147">
        <f>'Data In'!W34</f>
        <v/>
      </c>
      <c r="S78" s="147">
        <f>'Data In'!X34</f>
        <v/>
      </c>
      <c r="T78" s="25" t="n"/>
      <c r="V78" s="79" t="n"/>
      <c r="W78" s="266">
        <f>'Data In'!G63</f>
        <v/>
      </c>
      <c r="X78" s="147">
        <f>'Data In'!H63</f>
        <v/>
      </c>
      <c r="Y78" s="147">
        <f>'Data In'!I63</f>
        <v/>
      </c>
      <c r="Z78" s="147">
        <f>'Data In'!J63</f>
        <v/>
      </c>
      <c r="AA78" s="147">
        <f>'Data In'!K63</f>
        <v/>
      </c>
      <c r="AB78" s="147">
        <f>'Data In'!L63</f>
        <v/>
      </c>
      <c r="AC78" s="147">
        <f>'Data In'!M63</f>
        <v/>
      </c>
      <c r="AD78" s="147">
        <f>'Data In'!N63</f>
        <v/>
      </c>
      <c r="AE78" s="147">
        <f>'Data In'!O63</f>
        <v/>
      </c>
      <c r="AF78" s="147">
        <f>'Data In'!P63</f>
        <v/>
      </c>
      <c r="AG78" s="147">
        <f>'Data In'!Q63</f>
        <v/>
      </c>
      <c r="AH78" s="147">
        <f>'Data In'!R63</f>
        <v/>
      </c>
      <c r="AI78" s="147">
        <f>'Data In'!S63</f>
        <v/>
      </c>
      <c r="AJ78" s="147">
        <f>'Data In'!T63</f>
        <v/>
      </c>
      <c r="AK78" s="147">
        <f>'Data In'!U63</f>
        <v/>
      </c>
      <c r="AL78" s="147">
        <f>'Data In'!V63</f>
        <v/>
      </c>
      <c r="AM78" s="147">
        <f>'Data In'!W63</f>
        <v/>
      </c>
      <c r="AN78" s="147">
        <f>'Data In'!X63</f>
        <v/>
      </c>
      <c r="AQ78" s="79" t="n"/>
      <c r="AR78" s="266">
        <f>'Data In'!G92</f>
        <v/>
      </c>
      <c r="AS78" s="147">
        <f>'Data In'!H92</f>
        <v/>
      </c>
      <c r="AT78" s="147">
        <f>'Data In'!I92</f>
        <v/>
      </c>
      <c r="AU78" s="147">
        <f>'Data In'!J92</f>
        <v/>
      </c>
      <c r="AV78" s="147">
        <f>'Data In'!K92</f>
        <v/>
      </c>
      <c r="AW78" s="147">
        <f>'Data In'!L92</f>
        <v/>
      </c>
      <c r="AX78" s="147">
        <f>'Data In'!M92</f>
        <v/>
      </c>
      <c r="AY78" s="147">
        <f>'Data In'!N92</f>
        <v/>
      </c>
      <c r="AZ78" s="147">
        <f>'Data In'!O92</f>
        <v/>
      </c>
      <c r="BA78" s="147">
        <f>'Data In'!P92</f>
        <v/>
      </c>
      <c r="BB78" s="147">
        <f>'Data In'!Q92</f>
        <v/>
      </c>
      <c r="BC78" s="147">
        <f>'Data In'!R92</f>
        <v/>
      </c>
      <c r="BD78" s="147">
        <f>'Data In'!S92</f>
        <v/>
      </c>
      <c r="BE78" s="147">
        <f>'Data In'!T92</f>
        <v/>
      </c>
      <c r="BF78" s="147">
        <f>'Data In'!U92</f>
        <v/>
      </c>
      <c r="BG78" s="147">
        <f>'Data In'!V92</f>
        <v/>
      </c>
      <c r="BH78" s="147">
        <f>'Data In'!W92</f>
        <v/>
      </c>
      <c r="BI78" s="147">
        <f>'Data In'!X92</f>
        <v/>
      </c>
      <c r="BL78" s="79" t="n"/>
      <c r="BM78" s="266">
        <f>'Data In'!G121</f>
        <v/>
      </c>
      <c r="BN78" s="147">
        <f>'Data In'!H121</f>
        <v/>
      </c>
      <c r="BO78" s="147">
        <f>'Data In'!I121</f>
        <v/>
      </c>
      <c r="BP78" s="147">
        <f>'Data In'!J121</f>
        <v/>
      </c>
      <c r="BQ78" s="147">
        <f>'Data In'!K121</f>
        <v/>
      </c>
      <c r="BR78" s="147">
        <f>'Data In'!L121</f>
        <v/>
      </c>
      <c r="BS78" s="147">
        <f>'Data In'!M121</f>
        <v/>
      </c>
      <c r="BT78" s="147">
        <f>'Data In'!N121</f>
        <v/>
      </c>
      <c r="BU78" s="147">
        <f>'Data In'!O121</f>
        <v/>
      </c>
      <c r="BV78" s="147">
        <f>'Data In'!P121</f>
        <v/>
      </c>
      <c r="BW78" s="147">
        <f>'Data In'!Q121</f>
        <v/>
      </c>
      <c r="BX78" s="147">
        <f>'Data In'!R121</f>
        <v/>
      </c>
      <c r="BY78" s="147">
        <f>'Data In'!S121</f>
        <v/>
      </c>
      <c r="BZ78" s="147">
        <f>'Data In'!T121</f>
        <v/>
      </c>
      <c r="CA78" s="147">
        <f>'Data In'!U121</f>
        <v/>
      </c>
      <c r="CB78" s="147">
        <f>'Data In'!V121</f>
        <v/>
      </c>
      <c r="CC78" s="147">
        <f>'Data In'!W121</f>
        <v/>
      </c>
      <c r="CD78" s="147">
        <f>'Data In'!X121</f>
        <v/>
      </c>
      <c r="CG78" s="79" t="n"/>
      <c r="CH78" s="75">
        <f>'Data In'!G150</f>
        <v/>
      </c>
      <c r="CI78" s="76">
        <f>'Data In'!H150</f>
        <v/>
      </c>
      <c r="CJ78" s="86">
        <f>'Data In'!I150</f>
        <v/>
      </c>
      <c r="CK78" s="86">
        <f>'Data In'!J150</f>
        <v/>
      </c>
      <c r="CL78" s="86">
        <f>'Data In'!K150</f>
        <v/>
      </c>
      <c r="CM78" s="86">
        <f>'Data In'!L150</f>
        <v/>
      </c>
      <c r="CN78" s="86">
        <f>'Data In'!M150</f>
        <v/>
      </c>
      <c r="CO78" s="86">
        <f>'Data In'!N150</f>
        <v/>
      </c>
      <c r="CP78" s="86">
        <f>'Data In'!O150</f>
        <v/>
      </c>
      <c r="CQ78" s="86">
        <f>'Data In'!P150</f>
        <v/>
      </c>
      <c r="CR78" s="86">
        <f>'Data In'!Q150</f>
        <v/>
      </c>
      <c r="CS78" s="86">
        <f>'Data In'!R150</f>
        <v/>
      </c>
      <c r="CT78" s="86">
        <f>'Data In'!S150</f>
        <v/>
      </c>
      <c r="CU78" s="86">
        <f>'Data In'!T150</f>
        <v/>
      </c>
      <c r="CV78" s="86">
        <f>'Data In'!U150</f>
        <v/>
      </c>
      <c r="CW78" s="86">
        <f>'Data In'!V150</f>
        <v/>
      </c>
      <c r="CX78" s="86">
        <f>'Data In'!W150</f>
        <v/>
      </c>
      <c r="CY78" s="86">
        <f>'Data In'!X150</f>
        <v/>
      </c>
    </row>
    <row r="79">
      <c r="A79" s="79" t="n"/>
      <c r="B79" s="266">
        <f>'Data In'!G35</f>
        <v/>
      </c>
      <c r="C79" s="147">
        <f>'Data In'!H35</f>
        <v/>
      </c>
      <c r="D79" s="147">
        <f>'Data In'!I35</f>
        <v/>
      </c>
      <c r="E79" s="147">
        <f>'Data In'!J35</f>
        <v/>
      </c>
      <c r="F79" s="147">
        <f>'Data In'!K35</f>
        <v/>
      </c>
      <c r="G79" s="147">
        <f>'Data In'!L35</f>
        <v/>
      </c>
      <c r="H79" s="147">
        <f>'Data In'!M35</f>
        <v/>
      </c>
      <c r="I79" s="147">
        <f>'Data In'!N35</f>
        <v/>
      </c>
      <c r="J79" s="147">
        <f>'Data In'!O35</f>
        <v/>
      </c>
      <c r="K79" s="147">
        <f>'Data In'!P35</f>
        <v/>
      </c>
      <c r="L79" s="147">
        <f>'Data In'!Q35</f>
        <v/>
      </c>
      <c r="M79" s="147">
        <f>'Data In'!R35</f>
        <v/>
      </c>
      <c r="N79" s="147">
        <f>'Data In'!S35</f>
        <v/>
      </c>
      <c r="O79" s="147">
        <f>'Data In'!T35</f>
        <v/>
      </c>
      <c r="P79" s="147">
        <f>'Data In'!U35</f>
        <v/>
      </c>
      <c r="Q79" s="147">
        <f>'Data In'!V35</f>
        <v/>
      </c>
      <c r="R79" s="147">
        <f>'Data In'!W35</f>
        <v/>
      </c>
      <c r="S79" s="147">
        <f>'Data In'!X35</f>
        <v/>
      </c>
      <c r="T79" s="25" t="n"/>
      <c r="V79" s="79" t="n"/>
      <c r="W79" s="266">
        <f>'Data In'!G64</f>
        <v/>
      </c>
      <c r="X79" s="147">
        <f>'Data In'!H64</f>
        <v/>
      </c>
      <c r="Y79" s="147">
        <f>'Data In'!I64</f>
        <v/>
      </c>
      <c r="Z79" s="147">
        <f>'Data In'!J64</f>
        <v/>
      </c>
      <c r="AA79" s="147">
        <f>'Data In'!K64</f>
        <v/>
      </c>
      <c r="AB79" s="147">
        <f>'Data In'!L64</f>
        <v/>
      </c>
      <c r="AC79" s="147">
        <f>'Data In'!M64</f>
        <v/>
      </c>
      <c r="AD79" s="147">
        <f>'Data In'!N64</f>
        <v/>
      </c>
      <c r="AE79" s="147">
        <f>'Data In'!O64</f>
        <v/>
      </c>
      <c r="AF79" s="147">
        <f>'Data In'!P64</f>
        <v/>
      </c>
      <c r="AG79" s="147">
        <f>'Data In'!Q64</f>
        <v/>
      </c>
      <c r="AH79" s="147">
        <f>'Data In'!R64</f>
        <v/>
      </c>
      <c r="AI79" s="147">
        <f>'Data In'!S64</f>
        <v/>
      </c>
      <c r="AJ79" s="147">
        <f>'Data In'!T64</f>
        <v/>
      </c>
      <c r="AK79" s="147">
        <f>'Data In'!U64</f>
        <v/>
      </c>
      <c r="AL79" s="147">
        <f>'Data In'!V64</f>
        <v/>
      </c>
      <c r="AM79" s="147">
        <f>'Data In'!W64</f>
        <v/>
      </c>
      <c r="AN79" s="147">
        <f>'Data In'!X64</f>
        <v/>
      </c>
      <c r="AQ79" s="79" t="n"/>
      <c r="AR79" s="266">
        <f>'Data In'!G93</f>
        <v/>
      </c>
      <c r="AS79" s="147">
        <f>'Data In'!H93</f>
        <v/>
      </c>
      <c r="AT79" s="147">
        <f>'Data In'!I93</f>
        <v/>
      </c>
      <c r="AU79" s="147">
        <f>'Data In'!J93</f>
        <v/>
      </c>
      <c r="AV79" s="147">
        <f>'Data In'!K93</f>
        <v/>
      </c>
      <c r="AW79" s="147">
        <f>'Data In'!L93</f>
        <v/>
      </c>
      <c r="AX79" s="147">
        <f>'Data In'!M93</f>
        <v/>
      </c>
      <c r="AY79" s="147">
        <f>'Data In'!N93</f>
        <v/>
      </c>
      <c r="AZ79" s="147">
        <f>'Data In'!O93</f>
        <v/>
      </c>
      <c r="BA79" s="147">
        <f>'Data In'!P93</f>
        <v/>
      </c>
      <c r="BB79" s="147">
        <f>'Data In'!Q93</f>
        <v/>
      </c>
      <c r="BC79" s="147">
        <f>'Data In'!R93</f>
        <v/>
      </c>
      <c r="BD79" s="147">
        <f>'Data In'!S93</f>
        <v/>
      </c>
      <c r="BE79" s="147">
        <f>'Data In'!T93</f>
        <v/>
      </c>
      <c r="BF79" s="147">
        <f>'Data In'!U93</f>
        <v/>
      </c>
      <c r="BG79" s="147">
        <f>'Data In'!V93</f>
        <v/>
      </c>
      <c r="BH79" s="147">
        <f>'Data In'!W93</f>
        <v/>
      </c>
      <c r="BI79" s="147">
        <f>'Data In'!X93</f>
        <v/>
      </c>
      <c r="BL79" s="79" t="n"/>
      <c r="BM79" s="266">
        <f>'Data In'!G122</f>
        <v/>
      </c>
      <c r="BN79" s="147">
        <f>'Data In'!H122</f>
        <v/>
      </c>
      <c r="BO79" s="147">
        <f>'Data In'!I122</f>
        <v/>
      </c>
      <c r="BP79" s="147">
        <f>'Data In'!J122</f>
        <v/>
      </c>
      <c r="BQ79" s="147">
        <f>'Data In'!K122</f>
        <v/>
      </c>
      <c r="BR79" s="147">
        <f>'Data In'!L122</f>
        <v/>
      </c>
      <c r="BS79" s="147">
        <f>'Data In'!M122</f>
        <v/>
      </c>
      <c r="BT79" s="147">
        <f>'Data In'!N122</f>
        <v/>
      </c>
      <c r="BU79" s="147">
        <f>'Data In'!O122</f>
        <v/>
      </c>
      <c r="BV79" s="147">
        <f>'Data In'!P122</f>
        <v/>
      </c>
      <c r="BW79" s="147">
        <f>'Data In'!Q122</f>
        <v/>
      </c>
      <c r="BX79" s="147">
        <f>'Data In'!R122</f>
        <v/>
      </c>
      <c r="BY79" s="147">
        <f>'Data In'!S122</f>
        <v/>
      </c>
      <c r="BZ79" s="147">
        <f>'Data In'!T122</f>
        <v/>
      </c>
      <c r="CA79" s="147">
        <f>'Data In'!U122</f>
        <v/>
      </c>
      <c r="CB79" s="147">
        <f>'Data In'!V122</f>
        <v/>
      </c>
      <c r="CC79" s="147">
        <f>'Data In'!W122</f>
        <v/>
      </c>
      <c r="CD79" s="147">
        <f>'Data In'!X122</f>
        <v/>
      </c>
      <c r="CG79" s="79" t="n"/>
      <c r="CH79" s="75">
        <f>'Data In'!G151</f>
        <v/>
      </c>
      <c r="CI79" s="76">
        <f>'Data In'!H151</f>
        <v/>
      </c>
      <c r="CJ79" s="86">
        <f>'Data In'!I151</f>
        <v/>
      </c>
      <c r="CK79" s="86">
        <f>'Data In'!J151</f>
        <v/>
      </c>
      <c r="CL79" s="86">
        <f>'Data In'!K151</f>
        <v/>
      </c>
      <c r="CM79" s="86">
        <f>'Data In'!L151</f>
        <v/>
      </c>
      <c r="CN79" s="86">
        <f>'Data In'!M151</f>
        <v/>
      </c>
      <c r="CO79" s="86">
        <f>'Data In'!N151</f>
        <v/>
      </c>
      <c r="CP79" s="86">
        <f>'Data In'!O151</f>
        <v/>
      </c>
      <c r="CQ79" s="86">
        <f>'Data In'!P151</f>
        <v/>
      </c>
      <c r="CR79" s="86">
        <f>'Data In'!Q151</f>
        <v/>
      </c>
      <c r="CS79" s="86">
        <f>'Data In'!R151</f>
        <v/>
      </c>
      <c r="CT79" s="86">
        <f>'Data In'!S151</f>
        <v/>
      </c>
      <c r="CU79" s="86">
        <f>'Data In'!T151</f>
        <v/>
      </c>
      <c r="CV79" s="86">
        <f>'Data In'!U151</f>
        <v/>
      </c>
      <c r="CW79" s="86">
        <f>'Data In'!V151</f>
        <v/>
      </c>
      <c r="CX79" s="86">
        <f>'Data In'!W151</f>
        <v/>
      </c>
      <c r="CY79" s="86">
        <f>'Data In'!X151</f>
        <v/>
      </c>
    </row>
    <row r="80" ht="15.75" customHeight="1" s="23" thickBot="1">
      <c r="A80" s="82" t="n"/>
      <c r="B80" s="83" t="n"/>
      <c r="C80" s="84" t="n"/>
      <c r="D80" s="84" t="n"/>
      <c r="E80" s="84" t="n"/>
      <c r="F80" s="84" t="n"/>
      <c r="G80" s="84" t="n"/>
      <c r="H80" s="84" t="n"/>
      <c r="I80" s="84" t="n"/>
      <c r="J80" s="84" t="n"/>
      <c r="K80" s="84" t="n"/>
      <c r="L80" s="84" t="n"/>
      <c r="M80" s="84" t="n"/>
      <c r="N80" s="84" t="n"/>
      <c r="O80" s="84" t="n"/>
      <c r="P80" s="84" t="n"/>
      <c r="Q80" s="84" t="n"/>
      <c r="R80" s="84" t="n"/>
      <c r="S80" s="85" t="n"/>
      <c r="T80" s="25" t="n"/>
      <c r="V80" s="82" t="n"/>
      <c r="W80" s="83" t="n"/>
      <c r="X80" s="84" t="n"/>
      <c r="Y80" s="84" t="n"/>
      <c r="Z80" s="84" t="n"/>
      <c r="AA80" s="84" t="n"/>
      <c r="AB80" s="84" t="n"/>
      <c r="AC80" s="84" t="n"/>
      <c r="AD80" s="84" t="n"/>
      <c r="AE80" s="84" t="n"/>
      <c r="AF80" s="84" t="n"/>
      <c r="AG80" s="84" t="n"/>
      <c r="AH80" s="84" t="n"/>
      <c r="AI80" s="84" t="n"/>
      <c r="AJ80" s="84" t="n"/>
      <c r="AK80" s="84" t="n"/>
      <c r="AL80" s="84" t="n"/>
      <c r="AM80" s="84" t="n"/>
      <c r="AN80" s="85" t="n"/>
      <c r="AQ80" s="82" t="n"/>
      <c r="AR80" s="83" t="n"/>
      <c r="AS80" s="84" t="n"/>
      <c r="AT80" s="84" t="n"/>
      <c r="AU80" s="84" t="n"/>
      <c r="AV80" s="84" t="n"/>
      <c r="AW80" s="84" t="n"/>
      <c r="AX80" s="84" t="n"/>
      <c r="AY80" s="84" t="n"/>
      <c r="AZ80" s="84" t="n"/>
      <c r="BA80" s="84" t="n"/>
      <c r="BB80" s="84" t="n"/>
      <c r="BC80" s="84" t="n"/>
      <c r="BD80" s="84" t="n"/>
      <c r="BE80" s="84" t="n"/>
      <c r="BF80" s="84" t="n"/>
      <c r="BG80" s="84" t="n"/>
      <c r="BH80" s="84" t="n"/>
      <c r="BI80" s="85" t="n"/>
      <c r="BL80" s="82" t="n"/>
      <c r="BM80" s="83" t="n"/>
      <c r="BN80" s="84" t="n"/>
      <c r="BO80" s="84" t="n"/>
      <c r="BP80" s="84" t="n"/>
      <c r="BQ80" s="84" t="n"/>
      <c r="BR80" s="84" t="n"/>
      <c r="BS80" s="84" t="n"/>
      <c r="BT80" s="84" t="n"/>
      <c r="BU80" s="84" t="n"/>
      <c r="BV80" s="84" t="n"/>
      <c r="BW80" s="84" t="n"/>
      <c r="BX80" s="84" t="n"/>
      <c r="BY80" s="84" t="n"/>
      <c r="BZ80" s="84" t="n"/>
      <c r="CA80" s="84" t="n"/>
      <c r="CB80" s="84" t="n"/>
      <c r="CC80" s="84" t="n"/>
      <c r="CD80" s="85" t="n"/>
      <c r="CG80" s="82" t="n"/>
      <c r="CH80" s="83" t="n"/>
      <c r="CI80" s="84" t="n"/>
      <c r="CJ80" s="84" t="n"/>
      <c r="CK80" s="84" t="n"/>
      <c r="CL80" s="84" t="n"/>
      <c r="CM80" s="84" t="n"/>
      <c r="CN80" s="84" t="n"/>
      <c r="CO80" s="84" t="n"/>
      <c r="CP80" s="84" t="n"/>
      <c r="CQ80" s="84" t="n"/>
      <c r="CR80" s="84" t="n"/>
      <c r="CS80" s="84" t="n"/>
      <c r="CT80" s="84" t="n"/>
      <c r="CU80" s="84" t="n"/>
      <c r="CV80" s="84" t="n"/>
      <c r="CW80" s="84" t="n"/>
      <c r="CX80" s="84" t="n"/>
      <c r="CY80" s="85" t="n"/>
    </row>
    <row r="81" ht="14.45" customHeight="1" s="23">
      <c r="A81" s="267">
        <f>F82&amp;"C " &amp; G82 &amp; "mL/min"</f>
        <v/>
      </c>
      <c r="B81" s="19" t="n"/>
      <c r="C81" s="167" t="inlineStr">
        <is>
          <t>C3 Start</t>
        </is>
      </c>
      <c r="D81" s="11" t="inlineStr">
        <is>
          <t>Run Code</t>
        </is>
      </c>
      <c r="E81" s="11" t="inlineStr">
        <is>
          <t>Catalyst</t>
        </is>
      </c>
      <c r="F81" s="11" t="inlineStr">
        <is>
          <t xml:space="preserve">Temp (C) </t>
        </is>
      </c>
      <c r="G81" s="11" t="inlineStr">
        <is>
          <t>Flow (mL/min)</t>
        </is>
      </c>
      <c r="H81" s="11" t="inlineStr">
        <is>
          <t>Reactor Vol (mL)</t>
        </is>
      </c>
      <c r="I81" s="12" t="inlineStr">
        <is>
          <t>oxygen</t>
        </is>
      </c>
      <c r="J81" s="12" t="inlineStr">
        <is>
          <t>nitrogen</t>
        </is>
      </c>
      <c r="K81" s="12" t="inlineStr">
        <is>
          <t>propane</t>
        </is>
      </c>
      <c r="L81" s="12" t="inlineStr">
        <is>
          <t>methane</t>
        </is>
      </c>
      <c r="M81" s="12" t="inlineStr">
        <is>
          <t>isobutane</t>
        </is>
      </c>
      <c r="N81" s="12" t="inlineStr">
        <is>
          <t>n-butane</t>
        </is>
      </c>
      <c r="O81" s="12" t="inlineStr">
        <is>
          <t>oxygen</t>
        </is>
      </c>
      <c r="P81" s="12" t="inlineStr">
        <is>
          <t>nitrogen</t>
        </is>
      </c>
      <c r="Q81" s="12" t="inlineStr">
        <is>
          <t>propane</t>
        </is>
      </c>
      <c r="R81" s="12" t="inlineStr">
        <is>
          <t>methane</t>
        </is>
      </c>
      <c r="S81" s="59" t="inlineStr">
        <is>
          <t>Sum</t>
        </is>
      </c>
      <c r="T81" s="25" t="n"/>
      <c r="V81" s="267">
        <f>AA82&amp;"C " &amp; AB82 &amp; "mL/min"</f>
        <v/>
      </c>
      <c r="W81" s="19" t="n"/>
      <c r="X81" s="167" t="inlineStr">
        <is>
          <t>C3 Start</t>
        </is>
      </c>
      <c r="Y81" s="11" t="inlineStr">
        <is>
          <t>Run Code</t>
        </is>
      </c>
      <c r="Z81" s="11" t="inlineStr">
        <is>
          <t>Catalyst</t>
        </is>
      </c>
      <c r="AA81" s="11" t="inlineStr">
        <is>
          <t xml:space="preserve">Temp (C) </t>
        </is>
      </c>
      <c r="AB81" s="11" t="inlineStr">
        <is>
          <t>Flow (mL/min)</t>
        </is>
      </c>
      <c r="AC81" s="11" t="inlineStr">
        <is>
          <t>Reactor Vol (mL)</t>
        </is>
      </c>
      <c r="AD81" s="12" t="inlineStr">
        <is>
          <t>oxygen</t>
        </is>
      </c>
      <c r="AE81" s="12" t="inlineStr">
        <is>
          <t>nitrogen</t>
        </is>
      </c>
      <c r="AF81" s="12" t="inlineStr">
        <is>
          <t>propane</t>
        </is>
      </c>
      <c r="AG81" s="12" t="inlineStr">
        <is>
          <t>methane</t>
        </is>
      </c>
      <c r="AH81" s="12" t="inlineStr">
        <is>
          <t>isobutane</t>
        </is>
      </c>
      <c r="AI81" s="12" t="inlineStr">
        <is>
          <t>n-butane</t>
        </is>
      </c>
      <c r="AJ81" s="12" t="inlineStr">
        <is>
          <t>oxygen</t>
        </is>
      </c>
      <c r="AK81" s="12" t="inlineStr">
        <is>
          <t>nitrogen</t>
        </is>
      </c>
      <c r="AL81" s="12" t="inlineStr">
        <is>
          <t>propane</t>
        </is>
      </c>
      <c r="AM81" s="12" t="inlineStr">
        <is>
          <t>methane</t>
        </is>
      </c>
      <c r="AN81" s="59" t="inlineStr">
        <is>
          <t>Sum</t>
        </is>
      </c>
      <c r="AQ81" s="267">
        <f>AV82&amp;"C " &amp; AW82 &amp; "mL/min"</f>
        <v/>
      </c>
      <c r="AR81" s="19" t="n"/>
      <c r="AS81" s="167" t="inlineStr">
        <is>
          <t>C3 Start</t>
        </is>
      </c>
      <c r="AT81" s="11" t="inlineStr">
        <is>
          <t>Run Code</t>
        </is>
      </c>
      <c r="AU81" s="11" t="inlineStr">
        <is>
          <t>Catalyst</t>
        </is>
      </c>
      <c r="AV81" s="11" t="inlineStr">
        <is>
          <t xml:space="preserve">Temp (C) </t>
        </is>
      </c>
      <c r="AW81" s="11" t="inlineStr">
        <is>
          <t>Flow (mL/min)</t>
        </is>
      </c>
      <c r="AX81" s="11" t="inlineStr">
        <is>
          <t>Reactor Vol (mL)</t>
        </is>
      </c>
      <c r="AY81" s="12" t="inlineStr">
        <is>
          <t>oxygen</t>
        </is>
      </c>
      <c r="AZ81" s="12" t="inlineStr">
        <is>
          <t>nitrogen</t>
        </is>
      </c>
      <c r="BA81" s="12" t="inlineStr">
        <is>
          <t>propane</t>
        </is>
      </c>
      <c r="BB81" s="12" t="inlineStr">
        <is>
          <t>methane</t>
        </is>
      </c>
      <c r="BC81" s="12" t="inlineStr">
        <is>
          <t>isobutane</t>
        </is>
      </c>
      <c r="BD81" s="12" t="inlineStr">
        <is>
          <t>n-butane</t>
        </is>
      </c>
      <c r="BE81" s="12" t="inlineStr">
        <is>
          <t>oxygen</t>
        </is>
      </c>
      <c r="BF81" s="12" t="inlineStr">
        <is>
          <t>nitrogen</t>
        </is>
      </c>
      <c r="BG81" s="12" t="inlineStr">
        <is>
          <t>propane</t>
        </is>
      </c>
      <c r="BH81" s="12" t="inlineStr">
        <is>
          <t>methane</t>
        </is>
      </c>
      <c r="BI81" s="59" t="inlineStr">
        <is>
          <t>Sum</t>
        </is>
      </c>
      <c r="BL81" s="267">
        <f>BQ82&amp;"C " &amp; BR82 &amp; "mL/min"</f>
        <v/>
      </c>
      <c r="BM81" s="19" t="n"/>
      <c r="BN81" s="167" t="inlineStr">
        <is>
          <t>C3 Start</t>
        </is>
      </c>
      <c r="BO81" s="11" t="inlineStr">
        <is>
          <t>Run Code</t>
        </is>
      </c>
      <c r="BP81" s="11" t="inlineStr">
        <is>
          <t>Catalyst</t>
        </is>
      </c>
      <c r="BQ81" s="11" t="inlineStr">
        <is>
          <t xml:space="preserve">Temp (C) </t>
        </is>
      </c>
      <c r="BR81" s="11" t="inlineStr">
        <is>
          <t>Flow (mL/min)</t>
        </is>
      </c>
      <c r="BS81" s="11" t="inlineStr">
        <is>
          <t>Reactor Vol (mL)</t>
        </is>
      </c>
      <c r="BT81" s="12" t="inlineStr">
        <is>
          <t>oxygen</t>
        </is>
      </c>
      <c r="BU81" s="12" t="inlineStr">
        <is>
          <t>nitrogen</t>
        </is>
      </c>
      <c r="BV81" s="12" t="inlineStr">
        <is>
          <t>propane</t>
        </is>
      </c>
      <c r="BW81" s="12" t="inlineStr">
        <is>
          <t>methane</t>
        </is>
      </c>
      <c r="BX81" s="12" t="inlineStr">
        <is>
          <t>isobutane</t>
        </is>
      </c>
      <c r="BY81" s="12" t="inlineStr">
        <is>
          <t>n-butane</t>
        </is>
      </c>
      <c r="BZ81" s="12" t="inlineStr">
        <is>
          <t>oxygen</t>
        </is>
      </c>
      <c r="CA81" s="12" t="inlineStr">
        <is>
          <t>nitrogen</t>
        </is>
      </c>
      <c r="CB81" s="12" t="inlineStr">
        <is>
          <t>propane</t>
        </is>
      </c>
      <c r="CC81" s="12" t="inlineStr">
        <is>
          <t>methane</t>
        </is>
      </c>
      <c r="CD81" s="59" t="inlineStr">
        <is>
          <t>Sum</t>
        </is>
      </c>
      <c r="CG81" s="267">
        <f>CL82&amp;"C " &amp; CM82 &amp; "mL/min"</f>
        <v/>
      </c>
      <c r="CH81" s="19" t="n"/>
      <c r="CI81" s="167" t="inlineStr">
        <is>
          <t>C3 Start</t>
        </is>
      </c>
      <c r="CJ81" s="11" t="inlineStr">
        <is>
          <t>Run Code</t>
        </is>
      </c>
      <c r="CK81" s="11" t="inlineStr">
        <is>
          <t>Catalyst</t>
        </is>
      </c>
      <c r="CL81" s="11" t="inlineStr">
        <is>
          <t xml:space="preserve">Temp (C) </t>
        </is>
      </c>
      <c r="CM81" s="11" t="inlineStr">
        <is>
          <t>Flow (mL/min)</t>
        </is>
      </c>
      <c r="CN81" s="11" t="inlineStr">
        <is>
          <t>Reactor Vol (mL)</t>
        </is>
      </c>
      <c r="CO81" s="12" t="inlineStr">
        <is>
          <t>oxygen</t>
        </is>
      </c>
      <c r="CP81" s="12" t="inlineStr">
        <is>
          <t>nitrogen</t>
        </is>
      </c>
      <c r="CQ81" s="12" t="inlineStr">
        <is>
          <t>propane</t>
        </is>
      </c>
      <c r="CR81" s="12" t="inlineStr">
        <is>
          <t>methane</t>
        </is>
      </c>
      <c r="CS81" s="12" t="inlineStr">
        <is>
          <t>isobutane</t>
        </is>
      </c>
      <c r="CT81" s="12" t="inlineStr">
        <is>
          <t>n-butane</t>
        </is>
      </c>
      <c r="CU81" s="12" t="inlineStr">
        <is>
          <t>oxygen</t>
        </is>
      </c>
      <c r="CV81" s="12" t="inlineStr">
        <is>
          <t>nitrogen</t>
        </is>
      </c>
      <c r="CW81" s="12" t="inlineStr">
        <is>
          <t>propane</t>
        </is>
      </c>
      <c r="CX81" s="12" t="inlineStr">
        <is>
          <t>methane</t>
        </is>
      </c>
      <c r="CY81" s="59" t="inlineStr">
        <is>
          <t>Sum</t>
        </is>
      </c>
    </row>
    <row r="82" ht="14.45" customHeight="1" s="23">
      <c r="A82" s="25" t="n"/>
      <c r="B82" s="24" t="n"/>
      <c r="C82" s="169" t="n">
        <v>0.3</v>
      </c>
      <c r="D82" s="5" t="inlineStr">
        <is>
          <t>c3odh</t>
        </is>
      </c>
      <c r="E82" s="5" t="inlineStr">
        <is>
          <t>hBN</t>
        </is>
      </c>
      <c r="F82" s="5">
        <f>F53</f>
        <v/>
      </c>
      <c r="G82" s="5">
        <f>'Data In'!E37</f>
        <v/>
      </c>
      <c r="H82" s="5">
        <f>H53</f>
        <v/>
      </c>
      <c r="I82" s="48">
        <f>D102</f>
        <v/>
      </c>
      <c r="J82" s="48">
        <f>E102</f>
        <v/>
      </c>
      <c r="K82" s="48">
        <f>K102</f>
        <v/>
      </c>
      <c r="L82" s="49">
        <f>F102</f>
        <v/>
      </c>
      <c r="M82" s="48">
        <f>M102</f>
        <v/>
      </c>
      <c r="N82" s="48">
        <f>N102</f>
        <v/>
      </c>
      <c r="O82" s="252">
        <f>I82/(HLOOKUP(O81,workup!$B$266:$Q$268,2,FALSE)*C82+(HLOOKUP(O81,workup!$B$266:$Q$268,3,FALSE)))</f>
        <v/>
      </c>
      <c r="P82" s="252">
        <f>J82/(HLOOKUP(P81,workup!$B$266:$Q$268,2,FALSE)*C82+(HLOOKUP(P81,workup!$B$266:$Q$268,3,FALSE)))</f>
        <v/>
      </c>
      <c r="Q82" s="252">
        <f>K82/(HLOOKUP(Q81,workup!$B$266:$Q$268,2,FALSE)*C82+(HLOOKUP(Q81,workup!$B$266:$Q$268,3,FALSE)))</f>
        <v/>
      </c>
      <c r="R82" s="252">
        <f>L82/(HLOOKUP(R81,workup!$B$266:$Q$268,2,FALSE)*C82+(HLOOKUP(R81,workup!$B$266:$Q$268,3,FALSE)))</f>
        <v/>
      </c>
      <c r="S82" s="253">
        <f>SUM(O82:R82)</f>
        <v/>
      </c>
      <c r="T82" s="25" t="n"/>
      <c r="V82" s="25" t="n"/>
      <c r="W82" s="24" t="n"/>
      <c r="X82" s="169">
        <f>X53</f>
        <v/>
      </c>
      <c r="Y82" s="5" t="inlineStr">
        <is>
          <t>c3odh</t>
        </is>
      </c>
      <c r="Z82" s="5" t="n"/>
      <c r="AA82" s="5">
        <f>AA53</f>
        <v/>
      </c>
      <c r="AB82" s="5">
        <f>'Data In'!E66</f>
        <v/>
      </c>
      <c r="AC82" s="5">
        <f>AC53</f>
        <v/>
      </c>
      <c r="AD82" s="48">
        <f>Y102</f>
        <v/>
      </c>
      <c r="AE82" s="48">
        <f>Z102</f>
        <v/>
      </c>
      <c r="AF82" s="48">
        <f>AF102</f>
        <v/>
      </c>
      <c r="AG82" s="49">
        <f>AA102</f>
        <v/>
      </c>
      <c r="AH82" s="48">
        <f>AH102</f>
        <v/>
      </c>
      <c r="AI82" s="48">
        <f>AI102</f>
        <v/>
      </c>
      <c r="AJ82" s="252">
        <f>AD82/(HLOOKUP(AJ81,workup!$B$266:$Q$268,2,FALSE)*X82+(HLOOKUP(AJ81,workup!$B$266:$Q$268,3,FALSE)))</f>
        <v/>
      </c>
      <c r="AK82" s="252">
        <f>AE82/(HLOOKUP(AK81,workup!$B$266:$Q$268,2,FALSE)*X82+(HLOOKUP(AK81,workup!$B$266:$Q$268,3,FALSE)))</f>
        <v/>
      </c>
      <c r="AL82" s="252">
        <f>AF82/(HLOOKUP(AL81,workup!$B$266:$Q$268,2,FALSE)*X82+(HLOOKUP(AL81,workup!$B$266:$Q$268,3,FALSE)))</f>
        <v/>
      </c>
      <c r="AM82" s="252">
        <f>AG82/(HLOOKUP(AM81,workup!$B$266:$Q$268,2,FALSE)*X82+(HLOOKUP(AM81,workup!$B$266:$Q$268,3,FALSE)))</f>
        <v/>
      </c>
      <c r="AN82" s="253">
        <f>SUM(AJ82:AM82)</f>
        <v/>
      </c>
      <c r="AQ82" s="25" t="n"/>
      <c r="AR82" s="24" t="n"/>
      <c r="AS82" s="169">
        <f>AS53</f>
        <v/>
      </c>
      <c r="AT82" s="5" t="inlineStr">
        <is>
          <t>c3odh</t>
        </is>
      </c>
      <c r="AU82" s="5" t="n"/>
      <c r="AV82" s="5">
        <f>AV53</f>
        <v/>
      </c>
      <c r="AW82" s="5">
        <f>'Data In'!E95</f>
        <v/>
      </c>
      <c r="AX82" s="5">
        <f>AX53</f>
        <v/>
      </c>
      <c r="AY82" s="48">
        <f>AT102</f>
        <v/>
      </c>
      <c r="AZ82" s="48">
        <f>AU102</f>
        <v/>
      </c>
      <c r="BA82" s="48">
        <f>BA102</f>
        <v/>
      </c>
      <c r="BB82" s="49">
        <f>AV102</f>
        <v/>
      </c>
      <c r="BC82" s="48">
        <f>BC102</f>
        <v/>
      </c>
      <c r="BD82" s="48">
        <f>BD102</f>
        <v/>
      </c>
      <c r="BE82" s="252">
        <f>AY82/(HLOOKUP(BE81,workup!$B$266:$Q$268,2,FALSE)*AS82+(HLOOKUP(BE81,workup!$B$266:$Q$268,3,FALSE)))</f>
        <v/>
      </c>
      <c r="BF82" s="252">
        <f>AZ82/(HLOOKUP(BF81,workup!$B$266:$Q$268,2,FALSE)*AS82+(HLOOKUP(BF81,workup!$B$266:$Q$268,3,FALSE)))</f>
        <v/>
      </c>
      <c r="BG82" s="252">
        <f>BA82/(HLOOKUP(BG81,workup!$B$266:$Q$268,2,FALSE)*AS82+(HLOOKUP(BG81,workup!$B$266:$Q$268,3,FALSE)))</f>
        <v/>
      </c>
      <c r="BH82" s="252">
        <f>BB82/(HLOOKUP(BH81,workup!$B$266:$Q$268,2,FALSE)*AS82+(HLOOKUP(BH81,workup!$B$266:$Q$268,3,FALSE)))</f>
        <v/>
      </c>
      <c r="BI82" s="253">
        <f>SUM(BE82:BH82)</f>
        <v/>
      </c>
      <c r="BL82" s="25" t="n"/>
      <c r="BM82" s="24" t="n"/>
      <c r="BN82" s="169">
        <f>BN53</f>
        <v/>
      </c>
      <c r="BO82" s="5" t="inlineStr">
        <is>
          <t>c3odh</t>
        </is>
      </c>
      <c r="BP82" s="5" t="n"/>
      <c r="BQ82" s="5">
        <f>BQ53</f>
        <v/>
      </c>
      <c r="BR82" s="5">
        <f>'Data In'!E124</f>
        <v/>
      </c>
      <c r="BS82" s="5">
        <f>BS53</f>
        <v/>
      </c>
      <c r="BT82" s="48">
        <f>BO102</f>
        <v/>
      </c>
      <c r="BU82" s="48">
        <f>BP102</f>
        <v/>
      </c>
      <c r="BV82" s="48">
        <f>BV102</f>
        <v/>
      </c>
      <c r="BW82" s="49">
        <f>BQ102</f>
        <v/>
      </c>
      <c r="BX82" s="48">
        <f>BX102</f>
        <v/>
      </c>
      <c r="BY82" s="48">
        <f>BY102</f>
        <v/>
      </c>
      <c r="BZ82" s="252">
        <f>BT82/(HLOOKUP(BZ81,workup!$B$266:$Q$268,2,FALSE)*BN82+(HLOOKUP(BZ81,workup!$B$266:$Q$268,3,FALSE)))</f>
        <v/>
      </c>
      <c r="CA82" s="252">
        <f>BU82/(HLOOKUP(CA81,workup!$B$266:$Q$268,2,FALSE)*BN82+(HLOOKUP(CA81,workup!$B$266:$Q$268,3,FALSE)))</f>
        <v/>
      </c>
      <c r="CB82" s="252">
        <f>BV82/(HLOOKUP(CB81,workup!$B$266:$Q$268,2,FALSE)*BN82+(HLOOKUP(CB81,workup!$B$266:$Q$268,3,FALSE)))</f>
        <v/>
      </c>
      <c r="CC82" s="252">
        <f>BW82/(HLOOKUP(CC81,workup!$B$266:$Q$268,2,FALSE)*BN82+(HLOOKUP(CC81,workup!$B$266:$Q$268,3,FALSE)))</f>
        <v/>
      </c>
      <c r="CD82" s="253">
        <f>SUM(BZ82:CC82)</f>
        <v/>
      </c>
      <c r="CG82" s="25" t="n"/>
      <c r="CH82" s="24" t="n"/>
      <c r="CI82" s="169">
        <f>CI53</f>
        <v/>
      </c>
      <c r="CJ82" s="5" t="inlineStr">
        <is>
          <t>c3odh</t>
        </is>
      </c>
      <c r="CK82" s="5" t="n"/>
      <c r="CL82" s="5">
        <f>CL53</f>
        <v/>
      </c>
      <c r="CM82" s="5">
        <f>'Data In'!E153</f>
        <v/>
      </c>
      <c r="CN82" s="5">
        <f>CN53</f>
        <v/>
      </c>
      <c r="CO82" s="48">
        <f>CJ102</f>
        <v/>
      </c>
      <c r="CP82" s="48">
        <f>CK102</f>
        <v/>
      </c>
      <c r="CQ82" s="48">
        <f>CQ102</f>
        <v/>
      </c>
      <c r="CR82" s="49">
        <f>CL102</f>
        <v/>
      </c>
      <c r="CS82" s="48">
        <f>CS102</f>
        <v/>
      </c>
      <c r="CT82" s="48">
        <f>CT102</f>
        <v/>
      </c>
      <c r="CU82" s="252">
        <f>CO82/(HLOOKUP(CU81,workup!$B$266:$Q$268,2,FALSE)*CI82+(HLOOKUP(CU81,workup!$B$266:$Q$268,3,FALSE)))</f>
        <v/>
      </c>
      <c r="CV82" s="252">
        <f>CP82/(HLOOKUP(CV81,workup!$B$266:$Q$268,2,FALSE)*CI82+(HLOOKUP(CV81,workup!$B$266:$Q$268,3,FALSE)))</f>
        <v/>
      </c>
      <c r="CW82" s="252">
        <f>CQ82/(HLOOKUP(CW81,workup!$B$266:$Q$268,2,FALSE)*CI82+(HLOOKUP(CW81,workup!$B$266:$Q$268,3,FALSE)))</f>
        <v/>
      </c>
      <c r="CX82" s="252">
        <f>CR82/(HLOOKUP(CX81,workup!$B$266:$Q$268,2,FALSE)*CI82+(HLOOKUP(CX81,workup!$B$266:$Q$268,3,FALSE)))</f>
        <v/>
      </c>
      <c r="CY82" s="253">
        <f>SUM(CU82:CX82)</f>
        <v/>
      </c>
    </row>
    <row r="83" ht="14.45" customHeight="1" s="23">
      <c r="A83" s="25" t="n"/>
      <c r="B83" s="24" t="n"/>
      <c r="C83" s="169">
        <f>C82</f>
        <v/>
      </c>
      <c r="D83" s="164" t="n"/>
      <c r="E83" s="164" t="n"/>
      <c r="F83" s="164" t="n"/>
      <c r="G83" s="5">
        <f>G82</f>
        <v/>
      </c>
      <c r="H83" s="5">
        <f>H82</f>
        <v/>
      </c>
      <c r="I83" s="48">
        <f>D103</f>
        <v/>
      </c>
      <c r="J83" s="48">
        <f>E103</f>
        <v/>
      </c>
      <c r="K83" s="48">
        <f>K103</f>
        <v/>
      </c>
      <c r="L83" s="49">
        <f>F103</f>
        <v/>
      </c>
      <c r="M83" s="48">
        <f>M103</f>
        <v/>
      </c>
      <c r="N83" s="48">
        <f>N103</f>
        <v/>
      </c>
      <c r="O83" s="252">
        <f>I83/(HLOOKUP(O81,workup!$B$266:$Q$268,2,FALSE)*C83+(HLOOKUP(O81,workup!$B$266:$Q$268,3,FALSE)))</f>
        <v/>
      </c>
      <c r="P83" s="252">
        <f>J83/(HLOOKUP(P81,workup!$B$266:$Q$268,2,FALSE)*C83+(HLOOKUP(P81,workup!$B$266:$Q$268,3,FALSE)))</f>
        <v/>
      </c>
      <c r="Q83" s="252">
        <f>K83/(HLOOKUP(Q81,workup!$B$266:$Q$268,2,FALSE)*C83+(HLOOKUP(Q81,workup!$B$266:$Q$268,3,FALSE)))</f>
        <v/>
      </c>
      <c r="R83" s="252">
        <f>L83/(HLOOKUP(R81,workup!$B$266:$Q$268,2,FALSE)*C83+(HLOOKUP(R81,workup!$B$266:$Q$268,3,FALSE)))</f>
        <v/>
      </c>
      <c r="S83" s="253">
        <f>SUM(O83:R83)</f>
        <v/>
      </c>
      <c r="T83" s="25" t="n"/>
      <c r="V83" s="25" t="n"/>
      <c r="W83" s="24" t="n"/>
      <c r="X83" s="169">
        <f>X82</f>
        <v/>
      </c>
      <c r="Y83" s="164" t="n"/>
      <c r="Z83" s="164" t="n"/>
      <c r="AA83" s="164" t="n"/>
      <c r="AB83" s="5">
        <f>AB82</f>
        <v/>
      </c>
      <c r="AC83" s="5">
        <f>AC82</f>
        <v/>
      </c>
      <c r="AD83" s="48">
        <f>Y103</f>
        <v/>
      </c>
      <c r="AE83" s="48">
        <f>Z103</f>
        <v/>
      </c>
      <c r="AF83" s="48">
        <f>AF103</f>
        <v/>
      </c>
      <c r="AG83" s="49">
        <f>AA103</f>
        <v/>
      </c>
      <c r="AH83" s="48">
        <f>AH103</f>
        <v/>
      </c>
      <c r="AI83" s="48">
        <f>AI103</f>
        <v/>
      </c>
      <c r="AJ83" s="252">
        <f>AD83/(HLOOKUP(AJ81,workup!$B$266:$Q$268,2,FALSE)*X83+(HLOOKUP(AJ81,workup!$B$266:$Q$268,3,FALSE)))</f>
        <v/>
      </c>
      <c r="AK83" s="252">
        <f>AE83/(HLOOKUP(AK81,workup!$B$266:$Q$268,2,FALSE)*X83+(HLOOKUP(AK81,workup!$B$266:$Q$268,3,FALSE)))</f>
        <v/>
      </c>
      <c r="AL83" s="252">
        <f>AF83/(HLOOKUP(AL81,workup!$B$266:$Q$268,2,FALSE)*X83+(HLOOKUP(AL81,workup!$B$266:$Q$268,3,FALSE)))</f>
        <v/>
      </c>
      <c r="AM83" s="252">
        <f>AG83/(HLOOKUP(AM81,workup!$B$266:$Q$268,2,FALSE)*X83+(HLOOKUP(AM81,workup!$B$266:$Q$268,3,FALSE)))</f>
        <v/>
      </c>
      <c r="AN83" s="253">
        <f>SUM(AJ83:AM83)</f>
        <v/>
      </c>
      <c r="AQ83" s="25" t="n"/>
      <c r="AR83" s="24" t="n"/>
      <c r="AS83" s="169">
        <f>AS82</f>
        <v/>
      </c>
      <c r="AT83" s="164" t="n"/>
      <c r="AU83" s="164" t="n"/>
      <c r="AV83" s="164" t="n"/>
      <c r="AW83" s="5">
        <f>AW82</f>
        <v/>
      </c>
      <c r="AX83" s="5">
        <f>AX82</f>
        <v/>
      </c>
      <c r="AY83" s="48">
        <f>AT103</f>
        <v/>
      </c>
      <c r="AZ83" s="48">
        <f>AU103</f>
        <v/>
      </c>
      <c r="BA83" s="48">
        <f>BA103</f>
        <v/>
      </c>
      <c r="BB83" s="49">
        <f>AV103</f>
        <v/>
      </c>
      <c r="BC83" s="48">
        <f>BC103</f>
        <v/>
      </c>
      <c r="BD83" s="48">
        <f>BD103</f>
        <v/>
      </c>
      <c r="BE83" s="252">
        <f>AY83/(HLOOKUP(BE81,workup!$B$266:$Q$268,2,FALSE)*AS83+(HLOOKUP(BE81,workup!$B$266:$Q$268,3,FALSE)))</f>
        <v/>
      </c>
      <c r="BF83" s="252">
        <f>AZ83/(HLOOKUP(BF81,workup!$B$266:$Q$268,2,FALSE)*AS83+(HLOOKUP(BF81,workup!$B$266:$Q$268,3,FALSE)))</f>
        <v/>
      </c>
      <c r="BG83" s="252">
        <f>BA83/(HLOOKUP(BG81,workup!$B$266:$Q$268,2,FALSE)*AS83+(HLOOKUP(BG81,workup!$B$266:$Q$268,3,FALSE)))</f>
        <v/>
      </c>
      <c r="BH83" s="252">
        <f>BB83/(HLOOKUP(BH81,workup!$B$266:$Q$268,2,FALSE)*AS83+(HLOOKUP(BH81,workup!$B$266:$Q$268,3,FALSE)))</f>
        <v/>
      </c>
      <c r="BI83" s="253">
        <f>SUM(BE83:BH83)</f>
        <v/>
      </c>
      <c r="BL83" s="25" t="n"/>
      <c r="BM83" s="24" t="n"/>
      <c r="BN83" s="169">
        <f>BN82</f>
        <v/>
      </c>
      <c r="BO83" s="164" t="n"/>
      <c r="BP83" s="164" t="n"/>
      <c r="BQ83" s="164" t="n"/>
      <c r="BR83" s="5">
        <f>BR82</f>
        <v/>
      </c>
      <c r="BS83" s="5">
        <f>BS82</f>
        <v/>
      </c>
      <c r="BT83" s="48">
        <f>BO103</f>
        <v/>
      </c>
      <c r="BU83" s="48">
        <f>BP103</f>
        <v/>
      </c>
      <c r="BV83" s="48">
        <f>BV103</f>
        <v/>
      </c>
      <c r="BW83" s="49">
        <f>BQ103</f>
        <v/>
      </c>
      <c r="BX83" s="48">
        <f>BX103</f>
        <v/>
      </c>
      <c r="BY83" s="48">
        <f>BY103</f>
        <v/>
      </c>
      <c r="BZ83" s="252">
        <f>BT83/(HLOOKUP(BZ81,workup!$B$266:$Q$268,2,FALSE)*BN83+(HLOOKUP(BZ81,workup!$B$266:$Q$268,3,FALSE)))</f>
        <v/>
      </c>
      <c r="CA83" s="252">
        <f>BU83/(HLOOKUP(CA81,workup!$B$266:$Q$268,2,FALSE)*BN83+(HLOOKUP(CA81,workup!$B$266:$Q$268,3,FALSE)))</f>
        <v/>
      </c>
      <c r="CB83" s="252">
        <f>BV83/(HLOOKUP(CB81,workup!$B$266:$Q$268,2,FALSE)*BN83+(HLOOKUP(CB81,workup!$B$266:$Q$268,3,FALSE)))</f>
        <v/>
      </c>
      <c r="CC83" s="252">
        <f>BW83/(HLOOKUP(CC81,workup!$B$266:$Q$268,2,FALSE)*BN83+(HLOOKUP(CC81,workup!$B$266:$Q$268,3,FALSE)))</f>
        <v/>
      </c>
      <c r="CD83" s="253">
        <f>SUM(BZ83:CC83)</f>
        <v/>
      </c>
      <c r="CG83" s="25" t="n"/>
      <c r="CH83" s="24" t="n"/>
      <c r="CI83" s="169">
        <f>CI82</f>
        <v/>
      </c>
      <c r="CJ83" s="164" t="n"/>
      <c r="CK83" s="164" t="n"/>
      <c r="CL83" s="164" t="n"/>
      <c r="CM83" s="5">
        <f>CM82</f>
        <v/>
      </c>
      <c r="CN83" s="5">
        <f>CN82</f>
        <v/>
      </c>
      <c r="CO83" s="48">
        <f>CJ103</f>
        <v/>
      </c>
      <c r="CP83" s="48">
        <f>CK103</f>
        <v/>
      </c>
      <c r="CQ83" s="48">
        <f>CQ103</f>
        <v/>
      </c>
      <c r="CR83" s="49">
        <f>CL103</f>
        <v/>
      </c>
      <c r="CS83" s="48">
        <f>CS103</f>
        <v/>
      </c>
      <c r="CT83" s="48">
        <f>CT103</f>
        <v/>
      </c>
      <c r="CU83" s="252">
        <f>CO83/(HLOOKUP(CU81,workup!$B$266:$Q$268,2,FALSE)*CI83+(HLOOKUP(CU81,workup!$B$266:$Q$268,3,FALSE)))</f>
        <v/>
      </c>
      <c r="CV83" s="252">
        <f>CP83/(HLOOKUP(CV81,workup!$B$266:$Q$268,2,FALSE)*CI83+(HLOOKUP(CV81,workup!$B$266:$Q$268,3,FALSE)))</f>
        <v/>
      </c>
      <c r="CW83" s="252">
        <f>CQ83/(HLOOKUP(CW81,workup!$B$266:$Q$268,2,FALSE)*CI83+(HLOOKUP(CW81,workup!$B$266:$Q$268,3,FALSE)))</f>
        <v/>
      </c>
      <c r="CX83" s="252">
        <f>CR83/(HLOOKUP(CX81,workup!$B$266:$Q$268,2,FALSE)*CI83+(HLOOKUP(CX81,workup!$B$266:$Q$268,3,FALSE)))</f>
        <v/>
      </c>
      <c r="CY83" s="253">
        <f>SUM(CU83:CX83)</f>
        <v/>
      </c>
    </row>
    <row r="84" ht="14.45" customHeight="1" s="23">
      <c r="A84" s="25" t="n"/>
      <c r="B84" s="24" t="n"/>
      <c r="C84" s="169">
        <f>C82</f>
        <v/>
      </c>
      <c r="D84" s="165" t="n"/>
      <c r="E84" s="165" t="n"/>
      <c r="F84" s="165" t="n"/>
      <c r="G84" s="5">
        <f>G83</f>
        <v/>
      </c>
      <c r="H84" s="5">
        <f>H83</f>
        <v/>
      </c>
      <c r="I84" s="48">
        <f>D104</f>
        <v/>
      </c>
      <c r="J84" s="48">
        <f>E104</f>
        <v/>
      </c>
      <c r="K84" s="48">
        <f>K104</f>
        <v/>
      </c>
      <c r="L84" s="49">
        <f>F104</f>
        <v/>
      </c>
      <c r="M84" s="48">
        <f>M104</f>
        <v/>
      </c>
      <c r="N84" s="48">
        <f>N104</f>
        <v/>
      </c>
      <c r="O84" s="252">
        <f>I84/(HLOOKUP(O81,workup!$B$266:$Q$268,2,FALSE)*C84+(HLOOKUP(O81,workup!$B$266:$Q$268,3,FALSE)))</f>
        <v/>
      </c>
      <c r="P84" s="252">
        <f>J84/(HLOOKUP(P81,workup!$B$266:$Q$268,2,FALSE)*C84+(HLOOKUP(P81,workup!$B$266:$Q$268,3,FALSE)))</f>
        <v/>
      </c>
      <c r="Q84" s="252">
        <f>K84/(HLOOKUP(Q81,workup!$B$266:$Q$268,2,FALSE)*C84+(HLOOKUP(Q81,workup!$B$266:$Q$268,3,FALSE)))</f>
        <v/>
      </c>
      <c r="R84" s="252">
        <f>L84/(HLOOKUP(R81,workup!$B$266:$Q$268,2,FALSE)*C84+(HLOOKUP(R81,workup!$B$266:$Q$268,3,FALSE)))</f>
        <v/>
      </c>
      <c r="S84" s="253">
        <f>SUM(O84:R84)</f>
        <v/>
      </c>
      <c r="T84" s="25" t="n"/>
      <c r="V84" s="25" t="n"/>
      <c r="W84" s="24" t="n"/>
      <c r="X84" s="169">
        <f>X82</f>
        <v/>
      </c>
      <c r="Y84" s="165" t="n"/>
      <c r="Z84" s="165" t="n"/>
      <c r="AA84" s="165" t="n"/>
      <c r="AB84" s="5">
        <f>AB83</f>
        <v/>
      </c>
      <c r="AC84" s="5">
        <f>AC83</f>
        <v/>
      </c>
      <c r="AD84" s="48">
        <f>Y104</f>
        <v/>
      </c>
      <c r="AE84" s="48">
        <f>Z104</f>
        <v/>
      </c>
      <c r="AF84" s="48">
        <f>AF104</f>
        <v/>
      </c>
      <c r="AG84" s="49">
        <f>AA104</f>
        <v/>
      </c>
      <c r="AH84" s="48">
        <f>AH104</f>
        <v/>
      </c>
      <c r="AI84" s="48">
        <f>AI104</f>
        <v/>
      </c>
      <c r="AJ84" s="252">
        <f>AD84/(HLOOKUP(AJ81,workup!$B$266:$Q$268,2,FALSE)*X84+(HLOOKUP(AJ81,workup!$B$266:$Q$268,3,FALSE)))</f>
        <v/>
      </c>
      <c r="AK84" s="252">
        <f>AE84/(HLOOKUP(AK81,workup!$B$266:$Q$268,2,FALSE)*X84+(HLOOKUP(AK81,workup!$B$266:$Q$268,3,FALSE)))</f>
        <v/>
      </c>
      <c r="AL84" s="252">
        <f>AF84/(HLOOKUP(AL81,workup!$B$266:$Q$268,2,FALSE)*X84+(HLOOKUP(AL81,workup!$B$266:$Q$268,3,FALSE)))</f>
        <v/>
      </c>
      <c r="AM84" s="252">
        <f>AG84/(HLOOKUP(AM81,workup!$B$266:$Q$268,2,FALSE)*X84+(HLOOKUP(AM81,workup!$B$266:$Q$268,3,FALSE)))</f>
        <v/>
      </c>
      <c r="AN84" s="253">
        <f>SUM(AJ84:AM84)</f>
        <v/>
      </c>
      <c r="AQ84" s="25" t="n"/>
      <c r="AR84" s="24" t="n"/>
      <c r="AS84" s="169">
        <f>AS82</f>
        <v/>
      </c>
      <c r="AT84" s="165" t="n"/>
      <c r="AU84" s="165" t="n"/>
      <c r="AV84" s="165" t="n"/>
      <c r="AW84" s="5">
        <f>AW83</f>
        <v/>
      </c>
      <c r="AX84" s="5">
        <f>AX83</f>
        <v/>
      </c>
      <c r="AY84" s="48">
        <f>AT104</f>
        <v/>
      </c>
      <c r="AZ84" s="48">
        <f>AU104</f>
        <v/>
      </c>
      <c r="BA84" s="48">
        <f>BA104</f>
        <v/>
      </c>
      <c r="BB84" s="49">
        <f>AV104</f>
        <v/>
      </c>
      <c r="BC84" s="48">
        <f>BC104</f>
        <v/>
      </c>
      <c r="BD84" s="48">
        <f>BD104</f>
        <v/>
      </c>
      <c r="BE84" s="252">
        <f>AY84/(HLOOKUP(BE81,workup!$B$266:$Q$268,2,FALSE)*AS84+(HLOOKUP(BE81,workup!$B$266:$Q$268,3,FALSE)))</f>
        <v/>
      </c>
      <c r="BF84" s="252">
        <f>AZ84/(HLOOKUP(BF81,workup!$B$266:$Q$268,2,FALSE)*AS84+(HLOOKUP(BF81,workup!$B$266:$Q$268,3,FALSE)))</f>
        <v/>
      </c>
      <c r="BG84" s="252">
        <f>BA84/(HLOOKUP(BG81,workup!$B$266:$Q$268,2,FALSE)*AS84+(HLOOKUP(BG81,workup!$B$266:$Q$268,3,FALSE)))</f>
        <v/>
      </c>
      <c r="BH84" s="252">
        <f>BB84/(HLOOKUP(BH81,workup!$B$266:$Q$268,2,FALSE)*AS84+(HLOOKUP(BH81,workup!$B$266:$Q$268,3,FALSE)))</f>
        <v/>
      </c>
      <c r="BI84" s="253">
        <f>SUM(BE84:BH84)</f>
        <v/>
      </c>
      <c r="BL84" s="25" t="n"/>
      <c r="BM84" s="24" t="n"/>
      <c r="BN84" s="169">
        <f>BN82</f>
        <v/>
      </c>
      <c r="BO84" s="165" t="n"/>
      <c r="BP84" s="165" t="n"/>
      <c r="BQ84" s="165" t="n"/>
      <c r="BR84" s="5">
        <f>BR83</f>
        <v/>
      </c>
      <c r="BS84" s="5">
        <f>BS83</f>
        <v/>
      </c>
      <c r="BT84" s="48">
        <f>BO104</f>
        <v/>
      </c>
      <c r="BU84" s="48">
        <f>BP104</f>
        <v/>
      </c>
      <c r="BV84" s="48">
        <f>BV104</f>
        <v/>
      </c>
      <c r="BW84" s="49">
        <f>BQ104</f>
        <v/>
      </c>
      <c r="BX84" s="48">
        <f>BX104</f>
        <v/>
      </c>
      <c r="BY84" s="48">
        <f>BY104</f>
        <v/>
      </c>
      <c r="BZ84" s="252">
        <f>BT84/(HLOOKUP(BZ81,workup!$B$266:$Q$268,2,FALSE)*BN84+(HLOOKUP(BZ81,workup!$B$266:$Q$268,3,FALSE)))</f>
        <v/>
      </c>
      <c r="CA84" s="252">
        <f>BU84/(HLOOKUP(CA81,workup!$B$266:$Q$268,2,FALSE)*BN84+(HLOOKUP(CA81,workup!$B$266:$Q$268,3,FALSE)))</f>
        <v/>
      </c>
      <c r="CB84" s="252">
        <f>BV84/(HLOOKUP(CB81,workup!$B$266:$Q$268,2,FALSE)*BN84+(HLOOKUP(CB81,workup!$B$266:$Q$268,3,FALSE)))</f>
        <v/>
      </c>
      <c r="CC84" s="252">
        <f>BW84/(HLOOKUP(CC81,workup!$B$266:$Q$268,2,FALSE)*BN84+(HLOOKUP(CC81,workup!$B$266:$Q$268,3,FALSE)))</f>
        <v/>
      </c>
      <c r="CD84" s="253">
        <f>SUM(BZ84:CC84)</f>
        <v/>
      </c>
      <c r="CG84" s="25" t="n"/>
      <c r="CH84" s="24" t="n"/>
      <c r="CI84" s="169">
        <f>CI82</f>
        <v/>
      </c>
      <c r="CJ84" s="165" t="n"/>
      <c r="CK84" s="165" t="n"/>
      <c r="CL84" s="165" t="n"/>
      <c r="CM84" s="5">
        <f>CM83</f>
        <v/>
      </c>
      <c r="CN84" s="5">
        <f>CN83</f>
        <v/>
      </c>
      <c r="CO84" s="48">
        <f>CJ104</f>
        <v/>
      </c>
      <c r="CP84" s="48">
        <f>CK104</f>
        <v/>
      </c>
      <c r="CQ84" s="48">
        <f>CQ104</f>
        <v/>
      </c>
      <c r="CR84" s="49">
        <f>CL104</f>
        <v/>
      </c>
      <c r="CS84" s="48">
        <f>CS104</f>
        <v/>
      </c>
      <c r="CT84" s="48">
        <f>CT104</f>
        <v/>
      </c>
      <c r="CU84" s="252">
        <f>CO84/(HLOOKUP(CU81,workup!$B$266:$Q$268,2,FALSE)*CI84+(HLOOKUP(CU81,workup!$B$266:$Q$268,3,FALSE)))</f>
        <v/>
      </c>
      <c r="CV84" s="252">
        <f>CP84/(HLOOKUP(CV81,workup!$B$266:$Q$268,2,FALSE)*CI84+(HLOOKUP(CV81,workup!$B$266:$Q$268,3,FALSE)))</f>
        <v/>
      </c>
      <c r="CW84" s="252">
        <f>CQ84/(HLOOKUP(CW81,workup!$B$266:$Q$268,2,FALSE)*CI84+(HLOOKUP(CW81,workup!$B$266:$Q$268,3,FALSE)))</f>
        <v/>
      </c>
      <c r="CX84" s="252">
        <f>CR84/(HLOOKUP(CX81,workup!$B$266:$Q$268,2,FALSE)*CI84+(HLOOKUP(CX81,workup!$B$266:$Q$268,3,FALSE)))</f>
        <v/>
      </c>
      <c r="CY84" s="253">
        <f>SUM(CU84:CX84)</f>
        <v/>
      </c>
    </row>
    <row r="85" ht="14.45" customHeight="1" s="23">
      <c r="A85" s="25" t="n"/>
      <c r="B85" s="24" t="n"/>
      <c r="C85" s="46" t="n"/>
      <c r="D85" s="46" t="n"/>
      <c r="E85" s="46" t="n"/>
      <c r="F85" s="46" t="n"/>
      <c r="G85" s="46" t="n"/>
      <c r="H85" s="36" t="inlineStr">
        <is>
          <t>Average</t>
        </is>
      </c>
      <c r="I85" s="50">
        <f>AVERAGE(I82:I84)</f>
        <v/>
      </c>
      <c r="J85" s="50">
        <f>AVERAGE(J82:J84)</f>
        <v/>
      </c>
      <c r="K85" s="50">
        <f>AVERAGE(K82:K84)</f>
        <v/>
      </c>
      <c r="L85" s="50">
        <f>AVERAGE(L82:L84)</f>
        <v/>
      </c>
      <c r="M85" s="50">
        <f>AVERAGE(M82:M84)</f>
        <v/>
      </c>
      <c r="N85" s="50">
        <f>AVERAGE(N82:N84)</f>
        <v/>
      </c>
      <c r="O85" s="254">
        <f>AVERAGE(O82:O84)</f>
        <v/>
      </c>
      <c r="P85" s="254">
        <f>AVERAGE(P82:P84)</f>
        <v/>
      </c>
      <c r="Q85" s="254">
        <f>AVERAGE(Q82:Q84)</f>
        <v/>
      </c>
      <c r="R85" s="254">
        <f>AVERAGE(R82:R84)</f>
        <v/>
      </c>
      <c r="S85" s="255">
        <f>AVERAGE(S82:S84)</f>
        <v/>
      </c>
      <c r="T85" s="25" t="n"/>
      <c r="V85" s="25" t="n"/>
      <c r="W85" s="24" t="n"/>
      <c r="X85" s="46" t="n"/>
      <c r="Y85" s="46" t="n"/>
      <c r="Z85" s="46" t="n"/>
      <c r="AA85" s="46" t="n"/>
      <c r="AB85" s="46" t="n"/>
      <c r="AC85" s="36" t="inlineStr">
        <is>
          <t>Average</t>
        </is>
      </c>
      <c r="AD85" s="50">
        <f>AVERAGE(AD82:AD84)</f>
        <v/>
      </c>
      <c r="AE85" s="50">
        <f>AVERAGE(AE82:AE84)</f>
        <v/>
      </c>
      <c r="AF85" s="50">
        <f>AVERAGE(AF82:AF84)</f>
        <v/>
      </c>
      <c r="AG85" s="50">
        <f>AVERAGE(AG82:AG84)</f>
        <v/>
      </c>
      <c r="AH85" s="50">
        <f>AVERAGE(AH82:AH84)</f>
        <v/>
      </c>
      <c r="AI85" s="50">
        <f>AVERAGE(AI82:AI84)</f>
        <v/>
      </c>
      <c r="AJ85" s="254">
        <f>AVERAGE(AJ82:AJ84)</f>
        <v/>
      </c>
      <c r="AK85" s="254">
        <f>AVERAGE(AK82:AK84)</f>
        <v/>
      </c>
      <c r="AL85" s="254">
        <f>AVERAGE(AL82:AL84)</f>
        <v/>
      </c>
      <c r="AM85" s="254">
        <f>AVERAGE(AM82:AM84)</f>
        <v/>
      </c>
      <c r="AN85" s="255">
        <f>AVERAGE(AN82:AN84)</f>
        <v/>
      </c>
      <c r="AQ85" s="25" t="n"/>
      <c r="AR85" s="24" t="n"/>
      <c r="AS85" s="46" t="n"/>
      <c r="AT85" s="46" t="n"/>
      <c r="AU85" s="46" t="n"/>
      <c r="AV85" s="46" t="n"/>
      <c r="AW85" s="46" t="n"/>
      <c r="AX85" s="36" t="inlineStr">
        <is>
          <t>Average</t>
        </is>
      </c>
      <c r="AY85" s="50">
        <f>AVERAGE(AY82:AY84)</f>
        <v/>
      </c>
      <c r="AZ85" s="50">
        <f>AVERAGE(AZ82:AZ84)</f>
        <v/>
      </c>
      <c r="BA85" s="50">
        <f>AVERAGE(BA82:BA84)</f>
        <v/>
      </c>
      <c r="BB85" s="50">
        <f>AVERAGE(BB82:BB84)</f>
        <v/>
      </c>
      <c r="BC85" s="50">
        <f>AVERAGE(BC82:BC84)</f>
        <v/>
      </c>
      <c r="BD85" s="50">
        <f>AVERAGE(BD82:BD84)</f>
        <v/>
      </c>
      <c r="BE85" s="254">
        <f>AVERAGE(BE82:BE84)</f>
        <v/>
      </c>
      <c r="BF85" s="254">
        <f>AVERAGE(BF82:BF84)</f>
        <v/>
      </c>
      <c r="BG85" s="254">
        <f>AVERAGE(BG82:BG84)</f>
        <v/>
      </c>
      <c r="BH85" s="254">
        <f>AVERAGE(BH82:BH84)</f>
        <v/>
      </c>
      <c r="BI85" s="255">
        <f>AVERAGE(BI82:BI84)</f>
        <v/>
      </c>
      <c r="BL85" s="25" t="n"/>
      <c r="BM85" s="24" t="n"/>
      <c r="BN85" s="46" t="n"/>
      <c r="BO85" s="46" t="n"/>
      <c r="BP85" s="46" t="n"/>
      <c r="BQ85" s="46" t="n"/>
      <c r="BR85" s="46" t="n"/>
      <c r="BS85" s="36" t="inlineStr">
        <is>
          <t>Average</t>
        </is>
      </c>
      <c r="BT85" s="50">
        <f>AVERAGE(BT82:BT84)</f>
        <v/>
      </c>
      <c r="BU85" s="50">
        <f>AVERAGE(BU82:BU84)</f>
        <v/>
      </c>
      <c r="BV85" s="50">
        <f>AVERAGE(BV82:BV84)</f>
        <v/>
      </c>
      <c r="BW85" s="50">
        <f>AVERAGE(BW82:BW84)</f>
        <v/>
      </c>
      <c r="BX85" s="50">
        <f>AVERAGE(BX82:BX84)</f>
        <v/>
      </c>
      <c r="BY85" s="50">
        <f>AVERAGE(BY82:BY84)</f>
        <v/>
      </c>
      <c r="BZ85" s="254">
        <f>AVERAGE(BZ82:BZ84)</f>
        <v/>
      </c>
      <c r="CA85" s="254">
        <f>AVERAGE(CA82:CA84)</f>
        <v/>
      </c>
      <c r="CB85" s="254">
        <f>AVERAGE(CB82:CB84)</f>
        <v/>
      </c>
      <c r="CC85" s="254">
        <f>AVERAGE(CC82:CC84)</f>
        <v/>
      </c>
      <c r="CD85" s="255">
        <f>AVERAGE(CD82:CD84)</f>
        <v/>
      </c>
      <c r="CG85" s="25" t="n"/>
      <c r="CH85" s="24" t="n"/>
      <c r="CI85" s="46" t="n"/>
      <c r="CJ85" s="46" t="n"/>
      <c r="CK85" s="46" t="n"/>
      <c r="CL85" s="46" t="n"/>
      <c r="CM85" s="46" t="n"/>
      <c r="CN85" s="36" t="inlineStr">
        <is>
          <t>Average</t>
        </is>
      </c>
      <c r="CO85" s="50">
        <f>AVERAGE(CO82:CO84)</f>
        <v/>
      </c>
      <c r="CP85" s="50">
        <f>AVERAGE(CP82:CP84)</f>
        <v/>
      </c>
      <c r="CQ85" s="50">
        <f>AVERAGE(CQ82:CQ84)</f>
        <v/>
      </c>
      <c r="CR85" s="50">
        <f>AVERAGE(CR82:CR84)</f>
        <v/>
      </c>
      <c r="CS85" s="50">
        <f>AVERAGE(CS82:CS84)</f>
        <v/>
      </c>
      <c r="CT85" s="50">
        <f>AVERAGE(CT82:CT84)</f>
        <v/>
      </c>
      <c r="CU85" s="254">
        <f>AVERAGE(CU82:CU84)</f>
        <v/>
      </c>
      <c r="CV85" s="254">
        <f>AVERAGE(CV82:CV84)</f>
        <v/>
      </c>
      <c r="CW85" s="254">
        <f>AVERAGE(CW82:CW84)</f>
        <v/>
      </c>
      <c r="CX85" s="254">
        <f>AVERAGE(CX82:CX84)</f>
        <v/>
      </c>
      <c r="CY85" s="255">
        <f>AVERAGE(CY82:CY84)</f>
        <v/>
      </c>
    </row>
    <row r="86" ht="14.45" customHeight="1" s="23">
      <c r="A86" s="25" t="n"/>
      <c r="B86" s="24" t="n"/>
      <c r="C86" s="66" t="inlineStr">
        <is>
          <t>Outputs</t>
        </is>
      </c>
      <c r="D86" s="4">
        <f>D101</f>
        <v/>
      </c>
      <c r="E86" s="4">
        <f>E101</f>
        <v/>
      </c>
      <c r="F86" s="4">
        <f>F101</f>
        <v/>
      </c>
      <c r="G86" s="4">
        <f>G101</f>
        <v/>
      </c>
      <c r="H86" s="4">
        <f>H101</f>
        <v/>
      </c>
      <c r="I86" s="4">
        <f>I101</f>
        <v/>
      </c>
      <c r="J86" s="4">
        <f>J101</f>
        <v/>
      </c>
      <c r="K86" s="4">
        <f>K101</f>
        <v/>
      </c>
      <c r="L86" s="4">
        <f>L101</f>
        <v/>
      </c>
      <c r="M86" s="4">
        <f>M101</f>
        <v/>
      </c>
      <c r="N86" s="4">
        <f>N101</f>
        <v/>
      </c>
      <c r="O86" s="4">
        <f>O101</f>
        <v/>
      </c>
      <c r="P86" s="4">
        <f>P101</f>
        <v/>
      </c>
      <c r="Q86" s="4">
        <f>Q101</f>
        <v/>
      </c>
      <c r="R86" s="4">
        <f>R101</f>
        <v/>
      </c>
      <c r="S86" s="62">
        <f>S101</f>
        <v/>
      </c>
      <c r="T86" s="25" t="n"/>
      <c r="V86" s="25" t="n"/>
      <c r="W86" s="24" t="n"/>
      <c r="X86" s="66" t="inlineStr">
        <is>
          <t>Outputs</t>
        </is>
      </c>
      <c r="Y86" s="4">
        <f>Y101</f>
        <v/>
      </c>
      <c r="Z86" s="4">
        <f>Z101</f>
        <v/>
      </c>
      <c r="AA86" s="4">
        <f>AA101</f>
        <v/>
      </c>
      <c r="AB86" s="4">
        <f>AB101</f>
        <v/>
      </c>
      <c r="AC86" s="4">
        <f>AC101</f>
        <v/>
      </c>
      <c r="AD86" s="4">
        <f>AD101</f>
        <v/>
      </c>
      <c r="AE86" s="4">
        <f>AE101</f>
        <v/>
      </c>
      <c r="AF86" s="4">
        <f>AF101</f>
        <v/>
      </c>
      <c r="AG86" s="4">
        <f>AG101</f>
        <v/>
      </c>
      <c r="AH86" s="4">
        <f>AH101</f>
        <v/>
      </c>
      <c r="AI86" s="4">
        <f>AI101</f>
        <v/>
      </c>
      <c r="AJ86" s="4">
        <f>AJ101</f>
        <v/>
      </c>
      <c r="AK86" s="4">
        <f>AK101</f>
        <v/>
      </c>
      <c r="AL86" s="4">
        <f>AL101</f>
        <v/>
      </c>
      <c r="AM86" s="4">
        <f>AM101</f>
        <v/>
      </c>
      <c r="AN86" s="62">
        <f>AN101</f>
        <v/>
      </c>
      <c r="AQ86" s="25" t="n"/>
      <c r="AR86" s="24" t="n"/>
      <c r="AS86" s="66" t="inlineStr">
        <is>
          <t>Outputs</t>
        </is>
      </c>
      <c r="AT86" s="4">
        <f>AT101</f>
        <v/>
      </c>
      <c r="AU86" s="4">
        <f>AU101</f>
        <v/>
      </c>
      <c r="AV86" s="4">
        <f>AV101</f>
        <v/>
      </c>
      <c r="AW86" s="4">
        <f>AW101</f>
        <v/>
      </c>
      <c r="AX86" s="4">
        <f>AX101</f>
        <v/>
      </c>
      <c r="AY86" s="4">
        <f>AY101</f>
        <v/>
      </c>
      <c r="AZ86" s="4">
        <f>AZ101</f>
        <v/>
      </c>
      <c r="BA86" s="4">
        <f>BA101</f>
        <v/>
      </c>
      <c r="BB86" s="4">
        <f>BB101</f>
        <v/>
      </c>
      <c r="BC86" s="4">
        <f>BC101</f>
        <v/>
      </c>
      <c r="BD86" s="4">
        <f>BD101</f>
        <v/>
      </c>
      <c r="BE86" s="4">
        <f>BE101</f>
        <v/>
      </c>
      <c r="BF86" s="4">
        <f>BF101</f>
        <v/>
      </c>
      <c r="BG86" s="4">
        <f>BG101</f>
        <v/>
      </c>
      <c r="BH86" s="4">
        <f>BH101</f>
        <v/>
      </c>
      <c r="BI86" s="62">
        <f>BI101</f>
        <v/>
      </c>
      <c r="BL86" s="25" t="n"/>
      <c r="BM86" s="24" t="n"/>
      <c r="BN86" s="66" t="inlineStr">
        <is>
          <t>Outputs</t>
        </is>
      </c>
      <c r="BO86" s="4">
        <f>BO101</f>
        <v/>
      </c>
      <c r="BP86" s="4">
        <f>BP101</f>
        <v/>
      </c>
      <c r="BQ86" s="4">
        <f>BQ101</f>
        <v/>
      </c>
      <c r="BR86" s="4">
        <f>BR101</f>
        <v/>
      </c>
      <c r="BS86" s="4">
        <f>BS101</f>
        <v/>
      </c>
      <c r="BT86" s="4">
        <f>BT101</f>
        <v/>
      </c>
      <c r="BU86" s="4">
        <f>BU101</f>
        <v/>
      </c>
      <c r="BV86" s="4">
        <f>BV101</f>
        <v/>
      </c>
      <c r="BW86" s="4">
        <f>BW101</f>
        <v/>
      </c>
      <c r="BX86" s="4">
        <f>BX101</f>
        <v/>
      </c>
      <c r="BY86" s="4">
        <f>BY101</f>
        <v/>
      </c>
      <c r="BZ86" s="4">
        <f>BZ101</f>
        <v/>
      </c>
      <c r="CA86" s="4">
        <f>CA101</f>
        <v/>
      </c>
      <c r="CB86" s="4">
        <f>CB101</f>
        <v/>
      </c>
      <c r="CC86" s="4">
        <f>CC101</f>
        <v/>
      </c>
      <c r="CD86" s="62">
        <f>CD101</f>
        <v/>
      </c>
      <c r="CG86" s="25" t="n"/>
      <c r="CH86" s="24" t="n"/>
      <c r="CI86" s="66" t="inlineStr">
        <is>
          <t>Outputs</t>
        </is>
      </c>
      <c r="CJ86" s="4">
        <f>CJ101</f>
        <v/>
      </c>
      <c r="CK86" s="4">
        <f>CK101</f>
        <v/>
      </c>
      <c r="CL86" s="4">
        <f>CL101</f>
        <v/>
      </c>
      <c r="CM86" s="4">
        <f>CM101</f>
        <v/>
      </c>
      <c r="CN86" s="4">
        <f>CN101</f>
        <v/>
      </c>
      <c r="CO86" s="4">
        <f>CO101</f>
        <v/>
      </c>
      <c r="CP86" s="4">
        <f>CP101</f>
        <v/>
      </c>
      <c r="CQ86" s="4">
        <f>CQ101</f>
        <v/>
      </c>
      <c r="CR86" s="4">
        <f>CR101</f>
        <v/>
      </c>
      <c r="CS86" s="4">
        <f>CS101</f>
        <v/>
      </c>
      <c r="CT86" s="4">
        <f>CT101</f>
        <v/>
      </c>
      <c r="CU86" s="4">
        <f>CU101</f>
        <v/>
      </c>
      <c r="CV86" s="4">
        <f>CV101</f>
        <v/>
      </c>
      <c r="CW86" s="4">
        <f>CW101</f>
        <v/>
      </c>
      <c r="CX86" s="4">
        <f>CX101</f>
        <v/>
      </c>
      <c r="CY86" s="62">
        <f>CY101</f>
        <v/>
      </c>
    </row>
    <row r="87" ht="14.45" customHeight="1" s="23">
      <c r="A87" s="25" t="n"/>
      <c r="B87" s="24" t="n"/>
      <c r="C87" s="268" t="inlineStr">
        <is>
          <t>Area Out</t>
        </is>
      </c>
      <c r="D87" s="51">
        <f>D106</f>
        <v/>
      </c>
      <c r="E87" s="51">
        <f>E106</f>
        <v/>
      </c>
      <c r="F87" s="51">
        <f>F106</f>
        <v/>
      </c>
      <c r="G87" s="51">
        <f>G106</f>
        <v/>
      </c>
      <c r="H87" s="51">
        <f>H106</f>
        <v/>
      </c>
      <c r="I87" s="51">
        <f>I106</f>
        <v/>
      </c>
      <c r="J87" s="51">
        <f>J106</f>
        <v/>
      </c>
      <c r="K87" s="51">
        <f>K106</f>
        <v/>
      </c>
      <c r="L87" s="51">
        <f>L106</f>
        <v/>
      </c>
      <c r="M87" s="51">
        <f>M106</f>
        <v/>
      </c>
      <c r="N87" s="51">
        <f>N106</f>
        <v/>
      </c>
      <c r="O87" s="51">
        <f>O106</f>
        <v/>
      </c>
      <c r="P87" s="51">
        <f>P106</f>
        <v/>
      </c>
      <c r="Q87" s="51">
        <f>Q106</f>
        <v/>
      </c>
      <c r="R87" s="51">
        <f>R106</f>
        <v/>
      </c>
      <c r="S87" s="63">
        <f>S106</f>
        <v/>
      </c>
      <c r="T87" s="25" t="n"/>
      <c r="V87" s="25" t="n"/>
      <c r="W87" s="24" t="n"/>
      <c r="X87" s="268" t="inlineStr">
        <is>
          <t>Area Out</t>
        </is>
      </c>
      <c r="Y87" s="51">
        <f>Y106</f>
        <v/>
      </c>
      <c r="Z87" s="51">
        <f>Z106</f>
        <v/>
      </c>
      <c r="AA87" s="51">
        <f>AA106</f>
        <v/>
      </c>
      <c r="AB87" s="51">
        <f>AB106</f>
        <v/>
      </c>
      <c r="AC87" s="51">
        <f>AC106</f>
        <v/>
      </c>
      <c r="AD87" s="51">
        <f>AD106</f>
        <v/>
      </c>
      <c r="AE87" s="51">
        <f>AE106</f>
        <v/>
      </c>
      <c r="AF87" s="51">
        <f>AF106</f>
        <v/>
      </c>
      <c r="AG87" s="51">
        <f>AG106</f>
        <v/>
      </c>
      <c r="AH87" s="51">
        <f>AH106</f>
        <v/>
      </c>
      <c r="AI87" s="51">
        <f>AI106</f>
        <v/>
      </c>
      <c r="AJ87" s="51">
        <f>AJ106</f>
        <v/>
      </c>
      <c r="AK87" s="51">
        <f>AK106</f>
        <v/>
      </c>
      <c r="AL87" s="51">
        <f>AL106</f>
        <v/>
      </c>
      <c r="AM87" s="51">
        <f>AM106</f>
        <v/>
      </c>
      <c r="AN87" s="63">
        <f>AN106</f>
        <v/>
      </c>
      <c r="AQ87" s="25" t="n"/>
      <c r="AR87" s="24" t="n"/>
      <c r="AS87" s="268" t="inlineStr">
        <is>
          <t>Area Out</t>
        </is>
      </c>
      <c r="AT87" s="51">
        <f>AT106</f>
        <v/>
      </c>
      <c r="AU87" s="51">
        <f>AU106</f>
        <v/>
      </c>
      <c r="AV87" s="51">
        <f>AV106</f>
        <v/>
      </c>
      <c r="AW87" s="51">
        <f>AW106</f>
        <v/>
      </c>
      <c r="AX87" s="51">
        <f>AX106</f>
        <v/>
      </c>
      <c r="AY87" s="51">
        <f>AY106</f>
        <v/>
      </c>
      <c r="AZ87" s="51">
        <f>AZ106</f>
        <v/>
      </c>
      <c r="BA87" s="51">
        <f>BA106</f>
        <v/>
      </c>
      <c r="BB87" s="51">
        <f>BB106</f>
        <v/>
      </c>
      <c r="BC87" s="51">
        <f>BC106</f>
        <v/>
      </c>
      <c r="BD87" s="51">
        <f>BD106</f>
        <v/>
      </c>
      <c r="BE87" s="51">
        <f>BE106</f>
        <v/>
      </c>
      <c r="BF87" s="51">
        <f>BF106</f>
        <v/>
      </c>
      <c r="BG87" s="51">
        <f>BG106</f>
        <v/>
      </c>
      <c r="BH87" s="51">
        <f>BH106</f>
        <v/>
      </c>
      <c r="BI87" s="63">
        <f>BI106</f>
        <v/>
      </c>
      <c r="BL87" s="25" t="n"/>
      <c r="BM87" s="24" t="n"/>
      <c r="BN87" s="268" t="inlineStr">
        <is>
          <t>Area Out</t>
        </is>
      </c>
      <c r="BO87" s="51">
        <f>BO106</f>
        <v/>
      </c>
      <c r="BP87" s="51">
        <f>BP106</f>
        <v/>
      </c>
      <c r="BQ87" s="51">
        <f>BQ106</f>
        <v/>
      </c>
      <c r="BR87" s="51">
        <f>BR106</f>
        <v/>
      </c>
      <c r="BS87" s="51">
        <f>BS106</f>
        <v/>
      </c>
      <c r="BT87" s="51">
        <f>BT106</f>
        <v/>
      </c>
      <c r="BU87" s="51">
        <f>BU106</f>
        <v/>
      </c>
      <c r="BV87" s="51">
        <f>BV106</f>
        <v/>
      </c>
      <c r="BW87" s="51">
        <f>BW106</f>
        <v/>
      </c>
      <c r="BX87" s="51">
        <f>BX106</f>
        <v/>
      </c>
      <c r="BY87" s="51">
        <f>BY106</f>
        <v/>
      </c>
      <c r="BZ87" s="51">
        <f>BZ106</f>
        <v/>
      </c>
      <c r="CA87" s="51">
        <f>CA106</f>
        <v/>
      </c>
      <c r="CB87" s="51">
        <f>CB106</f>
        <v/>
      </c>
      <c r="CC87" s="51">
        <f>CC106</f>
        <v/>
      </c>
      <c r="CD87" s="63">
        <f>CD106</f>
        <v/>
      </c>
      <c r="CG87" s="25" t="n"/>
      <c r="CH87" s="24" t="n"/>
      <c r="CI87" s="268" t="inlineStr">
        <is>
          <t>Area Out</t>
        </is>
      </c>
      <c r="CJ87" s="51">
        <f>CJ106</f>
        <v/>
      </c>
      <c r="CK87" s="51">
        <f>CK106</f>
        <v/>
      </c>
      <c r="CL87" s="51">
        <f>CL106</f>
        <v/>
      </c>
      <c r="CM87" s="51">
        <f>CM106</f>
        <v/>
      </c>
      <c r="CN87" s="51">
        <f>CN106</f>
        <v/>
      </c>
      <c r="CO87" s="51">
        <f>CO106</f>
        <v/>
      </c>
      <c r="CP87" s="51">
        <f>CP106</f>
        <v/>
      </c>
      <c r="CQ87" s="51">
        <f>CQ106</f>
        <v/>
      </c>
      <c r="CR87" s="51">
        <f>CR106</f>
        <v/>
      </c>
      <c r="CS87" s="51">
        <f>CS106</f>
        <v/>
      </c>
      <c r="CT87" s="51">
        <f>CT106</f>
        <v/>
      </c>
      <c r="CU87" s="51">
        <f>CU106</f>
        <v/>
      </c>
      <c r="CV87" s="51">
        <f>CV106</f>
        <v/>
      </c>
      <c r="CW87" s="51">
        <f>CW106</f>
        <v/>
      </c>
      <c r="CX87" s="51">
        <f>CX106</f>
        <v/>
      </c>
      <c r="CY87" s="63">
        <f>CY106</f>
        <v/>
      </c>
    </row>
    <row r="88" ht="14.45" customHeight="1" s="23">
      <c r="A88" s="25" t="n"/>
      <c r="B88" s="24" t="n"/>
      <c r="C88" s="269" t="n"/>
      <c r="D88" s="51">
        <f>D107</f>
        <v/>
      </c>
      <c r="E88" s="51">
        <f>E107</f>
        <v/>
      </c>
      <c r="F88" s="51">
        <f>F107</f>
        <v/>
      </c>
      <c r="G88" s="51">
        <f>G107</f>
        <v/>
      </c>
      <c r="H88" s="51">
        <f>H107</f>
        <v/>
      </c>
      <c r="I88" s="51">
        <f>I107</f>
        <v/>
      </c>
      <c r="J88" s="51">
        <f>J107</f>
        <v/>
      </c>
      <c r="K88" s="51">
        <f>K107</f>
        <v/>
      </c>
      <c r="L88" s="51">
        <f>L107</f>
        <v/>
      </c>
      <c r="M88" s="51">
        <f>M107</f>
        <v/>
      </c>
      <c r="N88" s="51">
        <f>N107</f>
        <v/>
      </c>
      <c r="O88" s="51">
        <f>O107</f>
        <v/>
      </c>
      <c r="P88" s="51">
        <f>P107</f>
        <v/>
      </c>
      <c r="Q88" s="51">
        <f>Q107</f>
        <v/>
      </c>
      <c r="R88" s="51">
        <f>R107</f>
        <v/>
      </c>
      <c r="S88" s="63">
        <f>S107</f>
        <v/>
      </c>
      <c r="T88" s="25" t="n"/>
      <c r="V88" s="25" t="n"/>
      <c r="W88" s="24" t="n"/>
      <c r="X88" s="269" t="n"/>
      <c r="Y88" s="51">
        <f>Y107</f>
        <v/>
      </c>
      <c r="Z88" s="51">
        <f>Z107</f>
        <v/>
      </c>
      <c r="AA88" s="51">
        <f>AA107</f>
        <v/>
      </c>
      <c r="AB88" s="51">
        <f>AB107</f>
        <v/>
      </c>
      <c r="AC88" s="51">
        <f>AC107</f>
        <v/>
      </c>
      <c r="AD88" s="51">
        <f>AD107</f>
        <v/>
      </c>
      <c r="AE88" s="51">
        <f>AE107</f>
        <v/>
      </c>
      <c r="AF88" s="51">
        <f>AF107</f>
        <v/>
      </c>
      <c r="AG88" s="51">
        <f>AG107</f>
        <v/>
      </c>
      <c r="AH88" s="51">
        <f>AH107</f>
        <v/>
      </c>
      <c r="AI88" s="51">
        <f>AI107</f>
        <v/>
      </c>
      <c r="AJ88" s="51">
        <f>AJ107</f>
        <v/>
      </c>
      <c r="AK88" s="51">
        <f>AK107</f>
        <v/>
      </c>
      <c r="AL88" s="51">
        <f>AL107</f>
        <v/>
      </c>
      <c r="AM88" s="51">
        <f>AM107</f>
        <v/>
      </c>
      <c r="AN88" s="63">
        <f>AN107</f>
        <v/>
      </c>
      <c r="AQ88" s="25" t="n"/>
      <c r="AR88" s="24" t="n"/>
      <c r="AS88" s="269" t="n"/>
      <c r="AT88" s="51">
        <f>AT107</f>
        <v/>
      </c>
      <c r="AU88" s="51">
        <f>AU107</f>
        <v/>
      </c>
      <c r="AV88" s="51">
        <f>AV107</f>
        <v/>
      </c>
      <c r="AW88" s="51">
        <f>AW107</f>
        <v/>
      </c>
      <c r="AX88" s="51">
        <f>AX107</f>
        <v/>
      </c>
      <c r="AY88" s="51">
        <f>AY107</f>
        <v/>
      </c>
      <c r="AZ88" s="51">
        <f>AZ107</f>
        <v/>
      </c>
      <c r="BA88" s="51">
        <f>BA107</f>
        <v/>
      </c>
      <c r="BB88" s="51">
        <f>BB107</f>
        <v/>
      </c>
      <c r="BC88" s="51">
        <f>BC107</f>
        <v/>
      </c>
      <c r="BD88" s="51">
        <f>BD107</f>
        <v/>
      </c>
      <c r="BE88" s="51">
        <f>BE107</f>
        <v/>
      </c>
      <c r="BF88" s="51">
        <f>BF107</f>
        <v/>
      </c>
      <c r="BG88" s="51">
        <f>BG107</f>
        <v/>
      </c>
      <c r="BH88" s="51">
        <f>BH107</f>
        <v/>
      </c>
      <c r="BI88" s="63">
        <f>BI107</f>
        <v/>
      </c>
      <c r="BL88" s="25" t="n"/>
      <c r="BM88" s="24" t="n"/>
      <c r="BN88" s="269" t="n"/>
      <c r="BO88" s="51">
        <f>BO107</f>
        <v/>
      </c>
      <c r="BP88" s="51">
        <f>BP107</f>
        <v/>
      </c>
      <c r="BQ88" s="51">
        <f>BQ107</f>
        <v/>
      </c>
      <c r="BR88" s="51">
        <f>BR107</f>
        <v/>
      </c>
      <c r="BS88" s="51">
        <f>BS107</f>
        <v/>
      </c>
      <c r="BT88" s="51">
        <f>BT107</f>
        <v/>
      </c>
      <c r="BU88" s="51">
        <f>BU107</f>
        <v/>
      </c>
      <c r="BV88" s="51">
        <f>BV107</f>
        <v/>
      </c>
      <c r="BW88" s="51">
        <f>BW107</f>
        <v/>
      </c>
      <c r="BX88" s="51">
        <f>BX107</f>
        <v/>
      </c>
      <c r="BY88" s="51">
        <f>BY107</f>
        <v/>
      </c>
      <c r="BZ88" s="51">
        <f>BZ107</f>
        <v/>
      </c>
      <c r="CA88" s="51">
        <f>CA107</f>
        <v/>
      </c>
      <c r="CB88" s="51">
        <f>CB107</f>
        <v/>
      </c>
      <c r="CC88" s="51">
        <f>CC107</f>
        <v/>
      </c>
      <c r="CD88" s="63">
        <f>CD107</f>
        <v/>
      </c>
      <c r="CG88" s="25" t="n"/>
      <c r="CH88" s="24" t="n"/>
      <c r="CI88" s="269" t="n"/>
      <c r="CJ88" s="51">
        <f>CJ107</f>
        <v/>
      </c>
      <c r="CK88" s="51">
        <f>CK107</f>
        <v/>
      </c>
      <c r="CL88" s="51">
        <f>CL107</f>
        <v/>
      </c>
      <c r="CM88" s="51">
        <f>CM107</f>
        <v/>
      </c>
      <c r="CN88" s="51">
        <f>CN107</f>
        <v/>
      </c>
      <c r="CO88" s="51">
        <f>CO107</f>
        <v/>
      </c>
      <c r="CP88" s="51">
        <f>CP107</f>
        <v/>
      </c>
      <c r="CQ88" s="51">
        <f>CQ107</f>
        <v/>
      </c>
      <c r="CR88" s="51">
        <f>CR107</f>
        <v/>
      </c>
      <c r="CS88" s="51">
        <f>CS107</f>
        <v/>
      </c>
      <c r="CT88" s="51">
        <f>CT107</f>
        <v/>
      </c>
      <c r="CU88" s="51">
        <f>CU107</f>
        <v/>
      </c>
      <c r="CV88" s="51">
        <f>CV107</f>
        <v/>
      </c>
      <c r="CW88" s="51">
        <f>CW107</f>
        <v/>
      </c>
      <c r="CX88" s="51">
        <f>CX107</f>
        <v/>
      </c>
      <c r="CY88" s="63">
        <f>CY107</f>
        <v/>
      </c>
    </row>
    <row r="89" ht="14.45" customHeight="1" s="23">
      <c r="A89" s="25" t="n"/>
      <c r="B89" s="24" t="n"/>
      <c r="C89" s="270" t="n"/>
      <c r="D89" s="51">
        <f>D108</f>
        <v/>
      </c>
      <c r="E89" s="51">
        <f>E108</f>
        <v/>
      </c>
      <c r="F89" s="51">
        <f>F108</f>
        <v/>
      </c>
      <c r="G89" s="51">
        <f>G108</f>
        <v/>
      </c>
      <c r="H89" s="51">
        <f>H108</f>
        <v/>
      </c>
      <c r="I89" s="51">
        <f>I108</f>
        <v/>
      </c>
      <c r="J89" s="51">
        <f>J108</f>
        <v/>
      </c>
      <c r="K89" s="51">
        <f>K108</f>
        <v/>
      </c>
      <c r="L89" s="51">
        <f>L108</f>
        <v/>
      </c>
      <c r="M89" s="51">
        <f>M108</f>
        <v/>
      </c>
      <c r="N89" s="51">
        <f>N108</f>
        <v/>
      </c>
      <c r="O89" s="51">
        <f>O108</f>
        <v/>
      </c>
      <c r="P89" s="51">
        <f>P108</f>
        <v/>
      </c>
      <c r="Q89" s="51">
        <f>Q108</f>
        <v/>
      </c>
      <c r="R89" s="51">
        <f>R108</f>
        <v/>
      </c>
      <c r="S89" s="63">
        <f>S108</f>
        <v/>
      </c>
      <c r="T89" s="25" t="n"/>
      <c r="V89" s="25" t="n"/>
      <c r="W89" s="24" t="n"/>
      <c r="X89" s="270" t="n"/>
      <c r="Y89" s="51">
        <f>Y108</f>
        <v/>
      </c>
      <c r="Z89" s="51">
        <f>Z108</f>
        <v/>
      </c>
      <c r="AA89" s="51">
        <f>AA108</f>
        <v/>
      </c>
      <c r="AB89" s="51">
        <f>AB108</f>
        <v/>
      </c>
      <c r="AC89" s="51">
        <f>AC108</f>
        <v/>
      </c>
      <c r="AD89" s="51">
        <f>AD108</f>
        <v/>
      </c>
      <c r="AE89" s="51">
        <f>AE108</f>
        <v/>
      </c>
      <c r="AF89" s="51">
        <f>AF108</f>
        <v/>
      </c>
      <c r="AG89" s="51">
        <f>AG108</f>
        <v/>
      </c>
      <c r="AH89" s="51">
        <f>AH108</f>
        <v/>
      </c>
      <c r="AI89" s="51">
        <f>AI108</f>
        <v/>
      </c>
      <c r="AJ89" s="51">
        <f>AJ108</f>
        <v/>
      </c>
      <c r="AK89" s="51">
        <f>AK108</f>
        <v/>
      </c>
      <c r="AL89" s="51">
        <f>AL108</f>
        <v/>
      </c>
      <c r="AM89" s="51">
        <f>AM108</f>
        <v/>
      </c>
      <c r="AN89" s="63">
        <f>AN108</f>
        <v/>
      </c>
      <c r="AQ89" s="25" t="n"/>
      <c r="AR89" s="24" t="n"/>
      <c r="AS89" s="270" t="n"/>
      <c r="AT89" s="51">
        <f>AT108</f>
        <v/>
      </c>
      <c r="AU89" s="51">
        <f>AU108</f>
        <v/>
      </c>
      <c r="AV89" s="51">
        <f>AV108</f>
        <v/>
      </c>
      <c r="AW89" s="51">
        <f>AW108</f>
        <v/>
      </c>
      <c r="AX89" s="51">
        <f>AX108</f>
        <v/>
      </c>
      <c r="AY89" s="51">
        <f>AY108</f>
        <v/>
      </c>
      <c r="AZ89" s="51">
        <f>AZ108</f>
        <v/>
      </c>
      <c r="BA89" s="51">
        <f>BA108</f>
        <v/>
      </c>
      <c r="BB89" s="51">
        <f>BB108</f>
        <v/>
      </c>
      <c r="BC89" s="51">
        <f>BC108</f>
        <v/>
      </c>
      <c r="BD89" s="51">
        <f>BD108</f>
        <v/>
      </c>
      <c r="BE89" s="51">
        <f>BE108</f>
        <v/>
      </c>
      <c r="BF89" s="51">
        <f>BF108</f>
        <v/>
      </c>
      <c r="BG89" s="51">
        <f>BG108</f>
        <v/>
      </c>
      <c r="BH89" s="51">
        <f>BH108</f>
        <v/>
      </c>
      <c r="BI89" s="63">
        <f>BI108</f>
        <v/>
      </c>
      <c r="BL89" s="25" t="n"/>
      <c r="BM89" s="24" t="n"/>
      <c r="BN89" s="270" t="n"/>
      <c r="BO89" s="51">
        <f>BO108</f>
        <v/>
      </c>
      <c r="BP89" s="51">
        <f>BP108</f>
        <v/>
      </c>
      <c r="BQ89" s="51">
        <f>BQ108</f>
        <v/>
      </c>
      <c r="BR89" s="51">
        <f>BR108</f>
        <v/>
      </c>
      <c r="BS89" s="51">
        <f>BS108</f>
        <v/>
      </c>
      <c r="BT89" s="51">
        <f>BT108</f>
        <v/>
      </c>
      <c r="BU89" s="51">
        <f>BU108</f>
        <v/>
      </c>
      <c r="BV89" s="51">
        <f>BV108</f>
        <v/>
      </c>
      <c r="BW89" s="51">
        <f>BW108</f>
        <v/>
      </c>
      <c r="BX89" s="51">
        <f>BX108</f>
        <v/>
      </c>
      <c r="BY89" s="51">
        <f>BY108</f>
        <v/>
      </c>
      <c r="BZ89" s="51">
        <f>BZ108</f>
        <v/>
      </c>
      <c r="CA89" s="51">
        <f>CA108</f>
        <v/>
      </c>
      <c r="CB89" s="51">
        <f>CB108</f>
        <v/>
      </c>
      <c r="CC89" s="51">
        <f>CC108</f>
        <v/>
      </c>
      <c r="CD89" s="63">
        <f>CD108</f>
        <v/>
      </c>
      <c r="CG89" s="25" t="n"/>
      <c r="CH89" s="24" t="n"/>
      <c r="CI89" s="270" t="n"/>
      <c r="CJ89" s="51">
        <f>CJ108</f>
        <v/>
      </c>
      <c r="CK89" s="51">
        <f>CK108</f>
        <v/>
      </c>
      <c r="CL89" s="51">
        <f>CL108</f>
        <v/>
      </c>
      <c r="CM89" s="51">
        <f>CM108</f>
        <v/>
      </c>
      <c r="CN89" s="51">
        <f>CN108</f>
        <v/>
      </c>
      <c r="CO89" s="51">
        <f>CO108</f>
        <v/>
      </c>
      <c r="CP89" s="51">
        <f>CP108</f>
        <v/>
      </c>
      <c r="CQ89" s="51">
        <f>CQ108</f>
        <v/>
      </c>
      <c r="CR89" s="51">
        <f>CR108</f>
        <v/>
      </c>
      <c r="CS89" s="51">
        <f>CS108</f>
        <v/>
      </c>
      <c r="CT89" s="51">
        <f>CT108</f>
        <v/>
      </c>
      <c r="CU89" s="51">
        <f>CU108</f>
        <v/>
      </c>
      <c r="CV89" s="51">
        <f>CV108</f>
        <v/>
      </c>
      <c r="CW89" s="51">
        <f>CW108</f>
        <v/>
      </c>
      <c r="CX89" s="51">
        <f>CX108</f>
        <v/>
      </c>
      <c r="CY89" s="63">
        <f>CY108</f>
        <v/>
      </c>
    </row>
    <row r="90" ht="14.45" customHeight="1" s="23">
      <c r="A90" s="25" t="n"/>
      <c r="B90" s="24" t="n"/>
      <c r="C90" s="67" t="inlineStr">
        <is>
          <t>Average</t>
        </is>
      </c>
      <c r="D90" s="53">
        <f>AVERAGE(D87:D89)</f>
        <v/>
      </c>
      <c r="E90" s="53">
        <f>AVERAGE(E87:E89)</f>
        <v/>
      </c>
      <c r="F90" s="53">
        <f>AVERAGE(F87:F89)</f>
        <v/>
      </c>
      <c r="G90" s="53">
        <f>AVERAGE(G87:G89)</f>
        <v/>
      </c>
      <c r="H90" s="53">
        <f>AVERAGE(H87:H89)</f>
        <v/>
      </c>
      <c r="I90" s="53">
        <f>AVERAGE(I87:I89)</f>
        <v/>
      </c>
      <c r="J90" s="53">
        <f>AVERAGE(J87:J89)</f>
        <v/>
      </c>
      <c r="K90" s="53">
        <f>AVERAGE(K87:K89)</f>
        <v/>
      </c>
      <c r="L90" s="53">
        <f>AVERAGE(L87:L89)</f>
        <v/>
      </c>
      <c r="M90" s="53">
        <f>AVERAGE(M87:M89)</f>
        <v/>
      </c>
      <c r="N90" s="53">
        <f>AVERAGE(N87:N89)</f>
        <v/>
      </c>
      <c r="O90" s="53">
        <f>AVERAGE(O87:O89)</f>
        <v/>
      </c>
      <c r="P90" s="53">
        <f>AVERAGE(P87:P89)</f>
        <v/>
      </c>
      <c r="Q90" s="53">
        <f>AVERAGE(Q87:Q89)</f>
        <v/>
      </c>
      <c r="R90" s="53">
        <f>AVERAGE(R87:R89)</f>
        <v/>
      </c>
      <c r="S90" s="54">
        <f>AVERAGE(S87:S89)</f>
        <v/>
      </c>
      <c r="T90" s="25" t="n"/>
      <c r="V90" s="25" t="n"/>
      <c r="W90" s="24" t="n"/>
      <c r="X90" s="67" t="inlineStr">
        <is>
          <t>Average</t>
        </is>
      </c>
      <c r="Y90" s="53">
        <f>AVERAGE(Y87:Y89)</f>
        <v/>
      </c>
      <c r="Z90" s="53">
        <f>AVERAGE(Z87:Z89)</f>
        <v/>
      </c>
      <c r="AA90" s="53">
        <f>AVERAGE(AA87:AA89)</f>
        <v/>
      </c>
      <c r="AB90" s="53">
        <f>AVERAGE(AB87:AB89)</f>
        <v/>
      </c>
      <c r="AC90" s="53">
        <f>AVERAGE(AC87:AC89)</f>
        <v/>
      </c>
      <c r="AD90" s="53">
        <f>AVERAGE(AD87:AD89)</f>
        <v/>
      </c>
      <c r="AE90" s="53">
        <f>AVERAGE(AE87:AE89)</f>
        <v/>
      </c>
      <c r="AF90" s="53">
        <f>AVERAGE(AF87:AF89)</f>
        <v/>
      </c>
      <c r="AG90" s="53">
        <f>AVERAGE(AG87:AG89)</f>
        <v/>
      </c>
      <c r="AH90" s="53">
        <f>AVERAGE(AH87:AH89)</f>
        <v/>
      </c>
      <c r="AI90" s="53">
        <f>AVERAGE(AI87:AI89)</f>
        <v/>
      </c>
      <c r="AJ90" s="53">
        <f>AVERAGE(AJ87:AJ89)</f>
        <v/>
      </c>
      <c r="AK90" s="53">
        <f>AVERAGE(AK87:AK89)</f>
        <v/>
      </c>
      <c r="AL90" s="53">
        <f>AVERAGE(AL87:AL89)</f>
        <v/>
      </c>
      <c r="AM90" s="53">
        <f>AVERAGE(AM87:AM89)</f>
        <v/>
      </c>
      <c r="AN90" s="54">
        <f>AVERAGE(AN87:AN89)</f>
        <v/>
      </c>
      <c r="AQ90" s="25" t="n"/>
      <c r="AR90" s="24" t="n"/>
      <c r="AS90" s="67" t="inlineStr">
        <is>
          <t>Average</t>
        </is>
      </c>
      <c r="AT90" s="53">
        <f>AVERAGE(AT87:AT89)</f>
        <v/>
      </c>
      <c r="AU90" s="53">
        <f>AVERAGE(AU87:AU89)</f>
        <v/>
      </c>
      <c r="AV90" s="53">
        <f>AVERAGE(AV87:AV89)</f>
        <v/>
      </c>
      <c r="AW90" s="53">
        <f>AVERAGE(AW87:AW89)</f>
        <v/>
      </c>
      <c r="AX90" s="53">
        <f>AVERAGE(AX87:AX89)</f>
        <v/>
      </c>
      <c r="AY90" s="53">
        <f>AVERAGE(AY87:AY89)</f>
        <v/>
      </c>
      <c r="AZ90" s="53">
        <f>AVERAGE(AZ87:AZ89)</f>
        <v/>
      </c>
      <c r="BA90" s="53">
        <f>AVERAGE(BA87:BA89)</f>
        <v/>
      </c>
      <c r="BB90" s="53">
        <f>AVERAGE(BB87:BB89)</f>
        <v/>
      </c>
      <c r="BC90" s="53">
        <f>AVERAGE(BC87:BC89)</f>
        <v/>
      </c>
      <c r="BD90" s="53">
        <f>AVERAGE(BD87:BD89)</f>
        <v/>
      </c>
      <c r="BE90" s="53">
        <f>AVERAGE(BE87:BE89)</f>
        <v/>
      </c>
      <c r="BF90" s="53">
        <f>AVERAGE(BF87:BF89)</f>
        <v/>
      </c>
      <c r="BG90" s="53">
        <f>AVERAGE(BG87:BG89)</f>
        <v/>
      </c>
      <c r="BH90" s="53">
        <f>AVERAGE(BH87:BH89)</f>
        <v/>
      </c>
      <c r="BI90" s="54">
        <f>AVERAGE(BI87:BI89)</f>
        <v/>
      </c>
      <c r="BL90" s="25" t="n"/>
      <c r="BM90" s="24" t="n"/>
      <c r="BN90" s="67" t="inlineStr">
        <is>
          <t>Average</t>
        </is>
      </c>
      <c r="BO90" s="53">
        <f>AVERAGE(BO87:BO89)</f>
        <v/>
      </c>
      <c r="BP90" s="53">
        <f>AVERAGE(BP87:BP89)</f>
        <v/>
      </c>
      <c r="BQ90" s="53">
        <f>AVERAGE(BQ87:BQ89)</f>
        <v/>
      </c>
      <c r="BR90" s="53">
        <f>AVERAGE(BR87:BR89)</f>
        <v/>
      </c>
      <c r="BS90" s="53">
        <f>AVERAGE(BS87:BS89)</f>
        <v/>
      </c>
      <c r="BT90" s="53">
        <f>AVERAGE(BT87:BT89)</f>
        <v/>
      </c>
      <c r="BU90" s="53">
        <f>AVERAGE(BU87:BU89)</f>
        <v/>
      </c>
      <c r="BV90" s="53">
        <f>AVERAGE(BV87:BV89)</f>
        <v/>
      </c>
      <c r="BW90" s="53">
        <f>AVERAGE(BW87:BW89)</f>
        <v/>
      </c>
      <c r="BX90" s="53">
        <f>AVERAGE(BX87:BX89)</f>
        <v/>
      </c>
      <c r="BY90" s="53">
        <f>AVERAGE(BY87:BY89)</f>
        <v/>
      </c>
      <c r="BZ90" s="53">
        <f>AVERAGE(BZ87:BZ89)</f>
        <v/>
      </c>
      <c r="CA90" s="53">
        <f>AVERAGE(CA87:CA89)</f>
        <v/>
      </c>
      <c r="CB90" s="53">
        <f>AVERAGE(CB87:CB89)</f>
        <v/>
      </c>
      <c r="CC90" s="53">
        <f>AVERAGE(CC87:CC89)</f>
        <v/>
      </c>
      <c r="CD90" s="54">
        <f>AVERAGE(CD87:CD89)</f>
        <v/>
      </c>
      <c r="CG90" s="25" t="n"/>
      <c r="CH90" s="24" t="n"/>
      <c r="CI90" s="67" t="inlineStr">
        <is>
          <t>Average</t>
        </is>
      </c>
      <c r="CJ90" s="53">
        <f>AVERAGE(CJ87:CJ89)</f>
        <v/>
      </c>
      <c r="CK90" s="53">
        <f>AVERAGE(CK87:CK89)</f>
        <v/>
      </c>
      <c r="CL90" s="53">
        <f>AVERAGE(CL87:CL89)</f>
        <v/>
      </c>
      <c r="CM90" s="53">
        <f>AVERAGE(CM87:CM89)</f>
        <v/>
      </c>
      <c r="CN90" s="53">
        <f>AVERAGE(CN87:CN89)</f>
        <v/>
      </c>
      <c r="CO90" s="53">
        <f>AVERAGE(CO87:CO89)</f>
        <v/>
      </c>
      <c r="CP90" s="53">
        <f>AVERAGE(CP87:CP89)</f>
        <v/>
      </c>
      <c r="CQ90" s="53">
        <f>AVERAGE(CQ87:CQ89)</f>
        <v/>
      </c>
      <c r="CR90" s="53">
        <f>AVERAGE(CR87:CR89)</f>
        <v/>
      </c>
      <c r="CS90" s="53">
        <f>AVERAGE(CS87:CS89)</f>
        <v/>
      </c>
      <c r="CT90" s="53">
        <f>AVERAGE(CT87:CT89)</f>
        <v/>
      </c>
      <c r="CU90" s="53">
        <f>AVERAGE(CU87:CU89)</f>
        <v/>
      </c>
      <c r="CV90" s="53">
        <f>AVERAGE(CV87:CV89)</f>
        <v/>
      </c>
      <c r="CW90" s="53">
        <f>AVERAGE(CW87:CW89)</f>
        <v/>
      </c>
      <c r="CX90" s="53">
        <f>AVERAGE(CX87:CX89)</f>
        <v/>
      </c>
      <c r="CY90" s="54">
        <f>AVERAGE(CY87:CY89)</f>
        <v/>
      </c>
    </row>
    <row r="91" ht="14.45" customHeight="1" s="23">
      <c r="A91" s="25" t="n"/>
      <c r="B91" s="24" t="n"/>
      <c r="C91" s="268" t="inlineStr">
        <is>
          <t>mol% Out</t>
        </is>
      </c>
      <c r="D91" s="259">
        <f>C98*D87/(HLOOKUP(D86,workup!$B$266:$Q$268,2,FALSE)*C82*(1-F97)+HLOOKUP(D86,workup!$B$266:$Q$268,3,FALSE))</f>
        <v/>
      </c>
      <c r="E91" s="259">
        <f>C98*E87/(HLOOKUP(E86,workup!$B$266:$Q$268,2,FALSE)*C82*(1-F97)+HLOOKUP(E86,workup!$B$266:$Q$268,3,FALSE))</f>
        <v/>
      </c>
      <c r="F91" s="259">
        <f>C98*F87/(HLOOKUP(F86,workup!$B$266:$Q$268,2,FALSE)*C82*(1-F97)+HLOOKUP(F86,workup!$B$266:$Q$268,3,FALSE))</f>
        <v/>
      </c>
      <c r="G91" s="259">
        <f>C98*G87/(HLOOKUP(G86,workup!$B$266:$Q$268,2,FALSE)*C82*(1-F97)+HLOOKUP(G86,workup!$B$266:$Q$268,3,FALSE))</f>
        <v/>
      </c>
      <c r="H91" s="259">
        <f>C98*H87/(HLOOKUP(H86,workup!$B$266:$Q$268,2,FALSE)*C82*(1-F97)+HLOOKUP(H86,workup!$B$266:$Q$268,3,FALSE))</f>
        <v/>
      </c>
      <c r="I91" s="259">
        <f>C98*I87/(HLOOKUP(I86,workup!$B$266:$Q$268,2,FALSE)*C82*(1-F97)+HLOOKUP(I86,workup!$B$266:$Q$268,3,FALSE))</f>
        <v/>
      </c>
      <c r="J91" s="259">
        <f>C98*J87/(HLOOKUP(J86,workup!$B$266:$Q$268,2,FALSE)*C82*(1-F97)+HLOOKUP(J86,workup!$B$266:$Q$268,3,FALSE))</f>
        <v/>
      </c>
      <c r="K91" s="259">
        <f>C98*K87/(HLOOKUP(K86,workup!$B$266:$Q$268,2,FALSE)*C82*(1-F97)+HLOOKUP(K86,workup!$B$266:$Q$268,3,FALSE))</f>
        <v/>
      </c>
      <c r="L91" s="259">
        <f>C98*L87/(HLOOKUP(L86,workup!$B$266:$Q$268,2,FALSE)*C82*(1-F97)+HLOOKUP(L86,workup!$B$266:$Q$268,3,FALSE))</f>
        <v/>
      </c>
      <c r="M91" s="259">
        <f>C98*M87/(HLOOKUP(M86,workup!$B$266:$Q$268,2,FALSE)*C82*(1-F97)+HLOOKUP(M86,workup!$B$266:$Q$268,3,FALSE))</f>
        <v/>
      </c>
      <c r="N91" s="259">
        <f>C98*N87/(HLOOKUP(N86,workup!$B$266:$Q$268,2,FALSE)*C82*(1-F97)+HLOOKUP(N86,workup!$B$266:$Q$268,3,FALSE))</f>
        <v/>
      </c>
      <c r="O91" s="259">
        <f>C98*O87/(HLOOKUP(O86,workup!$B$266:$Q$268,2,FALSE)*C82*(1-F97)+HLOOKUP(O86,workup!$B$266:$Q$268,3,FALSE))</f>
        <v/>
      </c>
      <c r="P91" s="259">
        <f>C98*P87/(HLOOKUP(P86,workup!$B$266:$Q$268,2,FALSE)*C82*(1-F97)+HLOOKUP(P86,workup!$B$266:$Q$268,3,FALSE))</f>
        <v/>
      </c>
      <c r="Q91" s="259">
        <f>C98*Q87/(HLOOKUP(Q86,workup!$B$266:$Q$268,2,FALSE)*C82*(1-F97)+HLOOKUP(Q86,workup!$B$266:$Q$268,3,FALSE))</f>
        <v/>
      </c>
      <c r="R91" s="259">
        <f>C98*R87/(HLOOKUP(R86,workup!$B$266:$Q$268,2,FALSE)*C82*(1-F97)+HLOOKUP(R86,workup!$B$266:$Q$268,3,FALSE))</f>
        <v/>
      </c>
      <c r="S91" s="259">
        <f>C98*S87/(HLOOKUP(S86,workup!$B$266:$Q$268,2,FALSE)*C82*(1-F97)+HLOOKUP(S86,workup!$B$266:$Q$268,3,FALSE))</f>
        <v/>
      </c>
      <c r="T91" s="25" t="n"/>
      <c r="V91" s="25" t="n"/>
      <c r="W91" s="24" t="n"/>
      <c r="X91" s="268" t="inlineStr">
        <is>
          <t>mol% Out</t>
        </is>
      </c>
      <c r="Y91" s="259">
        <f>X98*Y87/(HLOOKUP(Y86,workup!$B$266:$Q$268,2,FALSE)*X82*(1-AA97)+HLOOKUP(Y86,workup!$B$266:$Q$268,3,FALSE))</f>
        <v/>
      </c>
      <c r="Z91" s="259">
        <f>X98*Z87/(HLOOKUP(Z86,workup!$B$266:$Q$268,2,FALSE)*X82*(1-AA97)+HLOOKUP(Z86,workup!$B$266:$Q$268,3,FALSE))</f>
        <v/>
      </c>
      <c r="AA91" s="259">
        <f>X98*AA87/(HLOOKUP(AA86,workup!$B$266:$Q$268,2,FALSE)*X82*(1-AA97)+HLOOKUP(AA86,workup!$B$266:$Q$268,3,FALSE))</f>
        <v/>
      </c>
      <c r="AB91" s="259">
        <f>X98*AB87/(HLOOKUP(AB86,workup!$B$266:$Q$268,2,FALSE)*X82*(1-AA97)+HLOOKUP(AB86,workup!$B$266:$Q$268,3,FALSE))</f>
        <v/>
      </c>
      <c r="AC91" s="259">
        <f>X98*AC87/(HLOOKUP(AC86,workup!$B$266:$Q$268,2,FALSE)*X82*(1-AA97)+HLOOKUP(AC86,workup!$B$266:$Q$268,3,FALSE))</f>
        <v/>
      </c>
      <c r="AD91" s="259">
        <f>X98*AD87/(HLOOKUP(AD86,workup!$B$266:$Q$268,2,FALSE)*X82*(1-AA97)+HLOOKUP(AD86,workup!$B$266:$Q$268,3,FALSE))</f>
        <v/>
      </c>
      <c r="AE91" s="259">
        <f>X98*AE87/(HLOOKUP(AE86,workup!$B$266:$Q$268,2,FALSE)*X82*(1-AA97)+HLOOKUP(AE86,workup!$B$266:$Q$268,3,FALSE))</f>
        <v/>
      </c>
      <c r="AF91" s="259">
        <f>X98*AF87/(HLOOKUP(AF86,workup!$B$266:$Q$268,2,FALSE)*X82*(1-AA97)+HLOOKUP(AF86,workup!$B$266:$Q$268,3,FALSE))</f>
        <v/>
      </c>
      <c r="AG91" s="259">
        <f>X98*AG87/(HLOOKUP(AG86,workup!$B$266:$Q$268,2,FALSE)*X82*(1-AA97)+HLOOKUP(AG86,workup!$B$266:$Q$268,3,FALSE))</f>
        <v/>
      </c>
      <c r="AH91" s="259">
        <f>X98*AH87/(HLOOKUP(AH86,workup!$B$266:$Q$268,2,FALSE)*X82*(1-AA97)+HLOOKUP(AH86,workup!$B$266:$Q$268,3,FALSE))</f>
        <v/>
      </c>
      <c r="AI91" s="259">
        <f>X98*AI87/(HLOOKUP(AI86,workup!$B$266:$Q$268,2,FALSE)*X82*(1-AA97)+HLOOKUP(AI86,workup!$B$266:$Q$268,3,FALSE))</f>
        <v/>
      </c>
      <c r="AJ91" s="259">
        <f>X98*AJ87/(HLOOKUP(AJ86,workup!$B$266:$Q$268,2,FALSE)*X82*(1-AA97)+HLOOKUP(AJ86,workup!$B$266:$Q$268,3,FALSE))</f>
        <v/>
      </c>
      <c r="AK91" s="259">
        <f>X98*AK87/(HLOOKUP(AK86,workup!$B$266:$Q$268,2,FALSE)*X82*(1-AA97)+HLOOKUP(AK86,workup!$B$266:$Q$268,3,FALSE))</f>
        <v/>
      </c>
      <c r="AL91" s="259">
        <f>X98*AL87/(HLOOKUP(AL86,workup!$B$266:$Q$268,2,FALSE)*X82*(1-AA97)+HLOOKUP(AL86,workup!$B$266:$Q$268,3,FALSE))</f>
        <v/>
      </c>
      <c r="AM91" s="259">
        <f>X98*AM87/(HLOOKUP(AM86,workup!$B$266:$Q$268,2,FALSE)*X82*(1-AA97)+HLOOKUP(AM86,workup!$B$266:$Q$268,3,FALSE))</f>
        <v/>
      </c>
      <c r="AN91" s="259">
        <f>X98*AN87/(HLOOKUP(AN86,workup!$B$266:$Q$268,2,FALSE)*X82*(1-AA97)+HLOOKUP(AN86,workup!$B$266:$Q$268,3,FALSE))</f>
        <v/>
      </c>
      <c r="AQ91" s="25" t="n"/>
      <c r="AR91" s="24" t="n"/>
      <c r="AS91" s="268" t="inlineStr">
        <is>
          <t>mol% Out</t>
        </is>
      </c>
      <c r="AT91" s="259">
        <f>AS98*AT87/(HLOOKUP(AT86,workup!$B$266:$Q$268,2,FALSE)*AS82*(1-AV97)+HLOOKUP(AT86,workup!$B$266:$Q$268,3,FALSE))</f>
        <v/>
      </c>
      <c r="AU91" s="259">
        <f>AS98*AU87/(HLOOKUP(AU86,workup!$B$266:$Q$268,2,FALSE)*AS82*(1-AV97)+HLOOKUP(AU86,workup!$B$266:$Q$268,3,FALSE))</f>
        <v/>
      </c>
      <c r="AV91" s="259">
        <f>AS98*AV87/(HLOOKUP(AV86,workup!$B$266:$Q$268,2,FALSE)*AS82*(1-AV97)+HLOOKUP(AV86,workup!$B$266:$Q$268,3,FALSE))</f>
        <v/>
      </c>
      <c r="AW91" s="259">
        <f>AS98*AW87/(HLOOKUP(AW86,workup!$B$266:$Q$268,2,FALSE)*AS82*(1-AV97)+HLOOKUP(AW86,workup!$B$266:$Q$268,3,FALSE))</f>
        <v/>
      </c>
      <c r="AX91" s="259">
        <f>AS98*AX87/(HLOOKUP(AX86,workup!$B$266:$Q$268,2,FALSE)*AS82*(1-AV97)+HLOOKUP(AX86,workup!$B$266:$Q$268,3,FALSE))</f>
        <v/>
      </c>
      <c r="AY91" s="259">
        <f>AS98*AY87/(HLOOKUP(AY86,workup!$B$266:$Q$268,2,FALSE)*AS82*(1-AV97)+HLOOKUP(AY86,workup!$B$266:$Q$268,3,FALSE))</f>
        <v/>
      </c>
      <c r="AZ91" s="259">
        <f>AS98*AZ87/(HLOOKUP(AZ86,workup!$B$266:$Q$268,2,FALSE)*AS82*(1-AV97)+HLOOKUP(AZ86,workup!$B$266:$Q$268,3,FALSE))</f>
        <v/>
      </c>
      <c r="BA91" s="259">
        <f>AS98*BA87/(HLOOKUP(BA86,workup!$B$266:$Q$268,2,FALSE)*AS82*(1-AV97)+HLOOKUP(BA86,workup!$B$266:$Q$268,3,FALSE))</f>
        <v/>
      </c>
      <c r="BB91" s="259">
        <f>AS98*BB87/(HLOOKUP(BB86,workup!$B$266:$Q$268,2,FALSE)*AS82*(1-AV97)+HLOOKUP(BB86,workup!$B$266:$Q$268,3,FALSE))</f>
        <v/>
      </c>
      <c r="BC91" s="259">
        <f>AS98*BC87/(HLOOKUP(BC86,workup!$B$266:$Q$268,2,FALSE)*AS82*(1-AV97)+HLOOKUP(BC86,workup!$B$266:$Q$268,3,FALSE))</f>
        <v/>
      </c>
      <c r="BD91" s="259">
        <f>AS98*BD87/(HLOOKUP(BD86,workup!$B$266:$Q$268,2,FALSE)*AS82*(1-AV97)+HLOOKUP(BD86,workup!$B$266:$Q$268,3,FALSE))</f>
        <v/>
      </c>
      <c r="BE91" s="259">
        <f>AS98*BE87/(HLOOKUP(BE86,workup!$B$266:$Q$268,2,FALSE)*AS82*(1-AV97)+HLOOKUP(BE86,workup!$B$266:$Q$268,3,FALSE))</f>
        <v/>
      </c>
      <c r="BF91" s="259">
        <f>AS98*BF87/(HLOOKUP(BF86,workup!$B$266:$Q$268,2,FALSE)*AS82*(1-AV97)+HLOOKUP(BF86,workup!$B$266:$Q$268,3,FALSE))</f>
        <v/>
      </c>
      <c r="BG91" s="259">
        <f>AS98*BG87/(HLOOKUP(BG86,workup!$B$266:$Q$268,2,FALSE)*AS82*(1-AV97)+HLOOKUP(BG86,workup!$B$266:$Q$268,3,FALSE))</f>
        <v/>
      </c>
      <c r="BH91" s="259">
        <f>AS98*BH87/(HLOOKUP(BH86,workup!$B$266:$Q$268,2,FALSE)*AS82*(1-AV97)+HLOOKUP(BH86,workup!$B$266:$Q$268,3,FALSE))</f>
        <v/>
      </c>
      <c r="BI91" s="259">
        <f>AS98*BI87/(HLOOKUP(BI86,workup!$B$266:$Q$268,2,FALSE)*AS82*(1-AV97)+HLOOKUP(BI86,workup!$B$266:$Q$268,3,FALSE))</f>
        <v/>
      </c>
      <c r="BL91" s="25" t="n"/>
      <c r="BM91" s="24" t="n"/>
      <c r="BN91" s="268" t="inlineStr">
        <is>
          <t>mol% Out</t>
        </is>
      </c>
      <c r="BO91" s="259">
        <f>BN98*BO87/(HLOOKUP(BO86,workup!$B$266:$Q$268,2,FALSE)*BN82*(1-BQ97)+HLOOKUP(BO86,workup!$B$266:$Q$268,3,FALSE))</f>
        <v/>
      </c>
      <c r="BP91" s="259">
        <f>BN98*BP87/(HLOOKUP(BP86,workup!$B$266:$Q$268,2,FALSE)*BN82*(1-BQ97)+HLOOKUP(BP86,workup!$B$266:$Q$268,3,FALSE))</f>
        <v/>
      </c>
      <c r="BQ91" s="259">
        <f>BN98*BQ87/(HLOOKUP(BQ86,workup!$B$266:$Q$268,2,FALSE)*BN82*(1-BQ97)+HLOOKUP(BQ86,workup!$B$266:$Q$268,3,FALSE))</f>
        <v/>
      </c>
      <c r="BR91" s="259">
        <f>BN98*BR87/(HLOOKUP(BR86,workup!$B$266:$Q$268,2,FALSE)*BN82*(1-BQ97)+HLOOKUP(BR86,workup!$B$266:$Q$268,3,FALSE))</f>
        <v/>
      </c>
      <c r="BS91" s="259">
        <f>BN98*BS87/(HLOOKUP(BS86,workup!$B$266:$Q$268,2,FALSE)*BN82*(1-BQ97)+HLOOKUP(BS86,workup!$B$266:$Q$268,3,FALSE))</f>
        <v/>
      </c>
      <c r="BT91" s="259">
        <f>BN98*BT87/(HLOOKUP(BT86,workup!$B$266:$Q$268,2,FALSE)*BN82*(1-BQ97)+HLOOKUP(BT86,workup!$B$266:$Q$268,3,FALSE))</f>
        <v/>
      </c>
      <c r="BU91" s="259">
        <f>BN98*BU87/(HLOOKUP(BU86,workup!$B$266:$Q$268,2,FALSE)*BN82*(1-BQ97)+HLOOKUP(BU86,workup!$B$266:$Q$268,3,FALSE))</f>
        <v/>
      </c>
      <c r="BV91" s="259">
        <f>BN98*BV87/(HLOOKUP(BV86,workup!$B$266:$Q$268,2,FALSE)*BN82*(1-BQ97)+HLOOKUP(BV86,workup!$B$266:$Q$268,3,FALSE))</f>
        <v/>
      </c>
      <c r="BW91" s="259">
        <f>BN98*BW87/(HLOOKUP(BW86,workup!$B$266:$Q$268,2,FALSE)*BN82*(1-BQ97)+HLOOKUP(BW86,workup!$B$266:$Q$268,3,FALSE))</f>
        <v/>
      </c>
      <c r="BX91" s="259">
        <f>BN98*BX87/(HLOOKUP(BX86,workup!$B$266:$Q$268,2,FALSE)*BN82*(1-BQ97)+HLOOKUP(BX86,workup!$B$266:$Q$268,3,FALSE))</f>
        <v/>
      </c>
      <c r="BY91" s="259">
        <f>BN98*BY87/(HLOOKUP(BY86,workup!$B$266:$Q$268,2,FALSE)*BN82*(1-BQ97)+HLOOKUP(BY86,workup!$B$266:$Q$268,3,FALSE))</f>
        <v/>
      </c>
      <c r="BZ91" s="259">
        <f>BN98*BZ87/(HLOOKUP(BZ86,workup!$B$266:$Q$268,2,FALSE)*BN82*(1-BQ97)+HLOOKUP(BZ86,workup!$B$266:$Q$268,3,FALSE))</f>
        <v/>
      </c>
      <c r="CA91" s="259">
        <f>BN98*CA87/(HLOOKUP(CA86,workup!$B$266:$Q$268,2,FALSE)*BN82*(1-BQ97)+HLOOKUP(CA86,workup!$B$266:$Q$268,3,FALSE))</f>
        <v/>
      </c>
      <c r="CB91" s="259">
        <f>BN98*CB87/(HLOOKUP(CB86,workup!$B$266:$Q$268,2,FALSE)*BN82*(1-BQ97)+HLOOKUP(CB86,workup!$B$266:$Q$268,3,FALSE))</f>
        <v/>
      </c>
      <c r="CC91" s="259">
        <f>BN98*CC87/(HLOOKUP(CC86,workup!$B$266:$Q$268,2,FALSE)*BN82*(1-BQ97)+HLOOKUP(CC86,workup!$B$266:$Q$268,3,FALSE))</f>
        <v/>
      </c>
      <c r="CD91" s="259">
        <f>BN98*CD87/(HLOOKUP(CD86,workup!$B$266:$Q$268,2,FALSE)*BN82*(1-BQ97)+HLOOKUP(CD86,workup!$B$266:$Q$268,3,FALSE))</f>
        <v/>
      </c>
      <c r="CG91" s="25" t="n"/>
      <c r="CH91" s="24" t="n"/>
      <c r="CI91" s="268" t="inlineStr">
        <is>
          <t>mol% Out</t>
        </is>
      </c>
      <c r="CJ91" s="259">
        <f>CI98*CJ87/(HLOOKUP(CJ86,workup!$B$266:$Q$268,2,FALSE)*CI82*(1-CL97)+HLOOKUP(CJ86,workup!$B$266:$Q$268,3,FALSE))</f>
        <v/>
      </c>
      <c r="CK91" s="259">
        <f>CI98*CK87/(HLOOKUP(CK86,workup!$B$266:$Q$268,2,FALSE)*CI82*(1-CL97)+HLOOKUP(CK86,workup!$B$266:$Q$268,3,FALSE))</f>
        <v/>
      </c>
      <c r="CL91" s="259">
        <f>CI98*CL87/(HLOOKUP(CL86,workup!$B$266:$Q$268,2,FALSE)*CI82*(1-CL97)+HLOOKUP(CL86,workup!$B$266:$Q$268,3,FALSE))</f>
        <v/>
      </c>
      <c r="CM91" s="259">
        <f>CI98*CM87/(HLOOKUP(CM86,workup!$B$266:$Q$268,2,FALSE)*CI82*(1-CL97)+HLOOKUP(CM86,workup!$B$266:$Q$268,3,FALSE))</f>
        <v/>
      </c>
      <c r="CN91" s="259">
        <f>CI98*CN87/(HLOOKUP(CN86,workup!$B$266:$Q$268,2,FALSE)*CI82*(1-CL97)+HLOOKUP(CN86,workup!$B$266:$Q$268,3,FALSE))</f>
        <v/>
      </c>
      <c r="CO91" s="259">
        <f>CI98*CO87/(HLOOKUP(CO86,workup!$B$266:$Q$268,2,FALSE)*CI82*(1-CL97)+HLOOKUP(CO86,workup!$B$266:$Q$268,3,FALSE))</f>
        <v/>
      </c>
      <c r="CP91" s="259">
        <f>CI98*CP87/(HLOOKUP(CP86,workup!$B$266:$Q$268,2,FALSE)*CI82*(1-CL97)+HLOOKUP(CP86,workup!$B$266:$Q$268,3,FALSE))</f>
        <v/>
      </c>
      <c r="CQ91" s="259">
        <f>CI98*CQ87/(HLOOKUP(CQ86,workup!$B$266:$Q$268,2,FALSE)*CI82*(1-CL97)+HLOOKUP(CQ86,workup!$B$266:$Q$268,3,FALSE))</f>
        <v/>
      </c>
      <c r="CR91" s="259">
        <f>CI98*CR87/(HLOOKUP(CR86,workup!$B$266:$Q$268,2,FALSE)*CI82*(1-CL97)+HLOOKUP(CR86,workup!$B$266:$Q$268,3,FALSE))</f>
        <v/>
      </c>
      <c r="CS91" s="259">
        <f>CI98*CS87/(HLOOKUP(CS86,workup!$B$266:$Q$268,2,FALSE)*CI82*(1-CL97)+HLOOKUP(CS86,workup!$B$266:$Q$268,3,FALSE))</f>
        <v/>
      </c>
      <c r="CT91" s="259">
        <f>CI98*CT87/(HLOOKUP(CT86,workup!$B$266:$Q$268,2,FALSE)*CI82*(1-CL97)+HLOOKUP(CT86,workup!$B$266:$Q$268,3,FALSE))</f>
        <v/>
      </c>
      <c r="CU91" s="259">
        <f>CI98*CU87/(HLOOKUP(CU86,workup!$B$266:$Q$268,2,FALSE)*CI82*(1-CL97)+HLOOKUP(CU86,workup!$B$266:$Q$268,3,FALSE))</f>
        <v/>
      </c>
      <c r="CV91" s="259">
        <f>CI98*CV87/(HLOOKUP(CV86,workup!$B$266:$Q$268,2,FALSE)*CI82*(1-CL97)+HLOOKUP(CV86,workup!$B$266:$Q$268,3,FALSE))</f>
        <v/>
      </c>
      <c r="CW91" s="259">
        <f>CI98*CW87/(HLOOKUP(CW86,workup!$B$266:$Q$268,2,FALSE)*CI82*(1-CL97)+HLOOKUP(CW86,workup!$B$266:$Q$268,3,FALSE))</f>
        <v/>
      </c>
      <c r="CX91" s="259">
        <f>CI98*CX87/(HLOOKUP(CX86,workup!$B$266:$Q$268,2,FALSE)*CI82*(1-CL97)+HLOOKUP(CX86,workup!$B$266:$Q$268,3,FALSE))</f>
        <v/>
      </c>
      <c r="CY91" s="259">
        <f>CI98*CY87/(HLOOKUP(CY86,workup!$B$266:$Q$268,2,FALSE)*CI82*(1-CL97)+HLOOKUP(CY86,workup!$B$266:$Q$268,3,FALSE))</f>
        <v/>
      </c>
    </row>
    <row r="92" ht="14.45" customHeight="1" s="23">
      <c r="A92" s="25" t="n"/>
      <c r="B92" s="24" t="n"/>
      <c r="C92" s="269" t="n"/>
      <c r="D92" s="259">
        <f>C98*D88/(HLOOKUP(D86,workup!$B$266:$Q$268,2,FALSE)*C83*(1-F98)+HLOOKUP(D86,workup!$B$266:$Q$268,3,FALSE))</f>
        <v/>
      </c>
      <c r="E92" s="259">
        <f>C98*E88/(HLOOKUP(E86,workup!$B$266:$Q$268,2,FALSE)*C83*(1-F98)+HLOOKUP(E86,workup!$B$266:$Q$268,3,FALSE))</f>
        <v/>
      </c>
      <c r="F92" s="259">
        <f>C98*F88/(HLOOKUP(F86,workup!$B$266:$Q$268,2,FALSE)*C83*(1-F98)+HLOOKUP(F86,workup!$B$266:$Q$268,3,FALSE))</f>
        <v/>
      </c>
      <c r="G92" s="259">
        <f>C98*G88/(HLOOKUP(G86,workup!$B$266:$Q$268,2,FALSE)*C83*(1-F98)+HLOOKUP(G86,workup!$B$266:$Q$268,3,FALSE))</f>
        <v/>
      </c>
      <c r="H92" s="259">
        <f>C98*H88/(HLOOKUP(H86,workup!$B$266:$Q$268,2,FALSE)*C83*(1-F98)+HLOOKUP(H86,workup!$B$266:$Q$268,3,FALSE))</f>
        <v/>
      </c>
      <c r="I92" s="259">
        <f>C98*I88/(HLOOKUP(I86,workup!$B$266:$Q$268,2,FALSE)*C83*(1-F98)+HLOOKUP(I86,workup!$B$266:$Q$268,3,FALSE))</f>
        <v/>
      </c>
      <c r="J92" s="259">
        <f>C98*J88/(HLOOKUP(J86,workup!$B$266:$Q$268,2,FALSE)*C83*(1-F98)+HLOOKUP(J86,workup!$B$266:$Q$268,3,FALSE))</f>
        <v/>
      </c>
      <c r="K92" s="259">
        <f>C98*K88/(HLOOKUP(K86,workup!$B$266:$Q$268,2,FALSE)*C83*(1-F98)+HLOOKUP(K86,workup!$B$266:$Q$268,3,FALSE))</f>
        <v/>
      </c>
      <c r="L92" s="259">
        <f>C98*L88/(HLOOKUP(L86,workup!$B$266:$Q$268,2,FALSE)*C83*(1-F98)+HLOOKUP(L86,workup!$B$266:$Q$268,3,FALSE))</f>
        <v/>
      </c>
      <c r="M92" s="259">
        <f>C98*M88/(HLOOKUP(M86,workup!$B$266:$Q$268,2,FALSE)*C83*(1-F98)+HLOOKUP(M86,workup!$B$266:$Q$268,3,FALSE))</f>
        <v/>
      </c>
      <c r="N92" s="259">
        <f>C98*N88/(HLOOKUP(N86,workup!$B$266:$Q$268,2,FALSE)*C83*(1-F98)+HLOOKUP(N86,workup!$B$266:$Q$268,3,FALSE))</f>
        <v/>
      </c>
      <c r="O92" s="259">
        <f>C98*O88/(HLOOKUP(O86,workup!$B$266:$Q$268,2,FALSE)*C83*(1-F98)+HLOOKUP(O86,workup!$B$266:$Q$268,3,FALSE))</f>
        <v/>
      </c>
      <c r="P92" s="259">
        <f>C98*P88/(HLOOKUP(P86,workup!$B$266:$Q$268,2,FALSE)*C83*(1-F98)+HLOOKUP(P86,workup!$B$266:$Q$268,3,FALSE))</f>
        <v/>
      </c>
      <c r="Q92" s="259">
        <f>C98*Q88/(HLOOKUP(Q86,workup!$B$266:$Q$268,2,FALSE)*C83*(1-F98)+HLOOKUP(Q86,workup!$B$266:$Q$268,3,FALSE))</f>
        <v/>
      </c>
      <c r="R92" s="259">
        <f>C98*R88/(HLOOKUP(R86,workup!$B$266:$Q$268,2,FALSE)*C83*(1-F98)+HLOOKUP(R86,workup!$B$266:$Q$268,3,FALSE))</f>
        <v/>
      </c>
      <c r="S92" s="259">
        <f>C98*S88/(HLOOKUP(S86,workup!$B$266:$Q$268,2,FALSE)*C83*(1-F98)+HLOOKUP(S86,workup!$B$266:$Q$268,3,FALSE))</f>
        <v/>
      </c>
      <c r="T92" s="25" t="n"/>
      <c r="V92" s="25" t="n"/>
      <c r="W92" s="24" t="n"/>
      <c r="X92" s="269" t="n"/>
      <c r="Y92" s="259">
        <f>X98*Y88/(HLOOKUP(Y86,workup!$B$266:$Q$268,2,FALSE)*X83*(1-AA98)+HLOOKUP(Y86,workup!$B$266:$Q$268,3,FALSE))</f>
        <v/>
      </c>
      <c r="Z92" s="259">
        <f>X98*Z88/(HLOOKUP(Z86,workup!$B$266:$Q$268,2,FALSE)*X83*(1-AA98)+HLOOKUP(Z86,workup!$B$266:$Q$268,3,FALSE))</f>
        <v/>
      </c>
      <c r="AA92" s="259">
        <f>X98*AA88/(HLOOKUP(AA86,workup!$B$266:$Q$268,2,FALSE)*X83*(1-AA98)+HLOOKUP(AA86,workup!$B$266:$Q$268,3,FALSE))</f>
        <v/>
      </c>
      <c r="AB92" s="259">
        <f>X98*AB88/(HLOOKUP(AB86,workup!$B$266:$Q$268,2,FALSE)*X83*(1-AA98)+HLOOKUP(AB86,workup!$B$266:$Q$268,3,FALSE))</f>
        <v/>
      </c>
      <c r="AC92" s="259">
        <f>X98*AC88/(HLOOKUP(AC86,workup!$B$266:$Q$268,2,FALSE)*X83*(1-AA98)+HLOOKUP(AC86,workup!$B$266:$Q$268,3,FALSE))</f>
        <v/>
      </c>
      <c r="AD92" s="259">
        <f>X98*AD88/(HLOOKUP(AD86,workup!$B$266:$Q$268,2,FALSE)*X83*(1-AA98)+HLOOKUP(AD86,workup!$B$266:$Q$268,3,FALSE))</f>
        <v/>
      </c>
      <c r="AE92" s="259">
        <f>X98*AE88/(HLOOKUP(AE86,workup!$B$266:$Q$268,2,FALSE)*X83*(1-AA98)+HLOOKUP(AE86,workup!$B$266:$Q$268,3,FALSE))</f>
        <v/>
      </c>
      <c r="AF92" s="259">
        <f>X98*AF88/(HLOOKUP(AF86,workup!$B$266:$Q$268,2,FALSE)*X83*(1-AA98)+HLOOKUP(AF86,workup!$B$266:$Q$268,3,FALSE))</f>
        <v/>
      </c>
      <c r="AG92" s="259">
        <f>X98*AG88/(HLOOKUP(AG86,workup!$B$266:$Q$268,2,FALSE)*X83*(1-AA98)+HLOOKUP(AG86,workup!$B$266:$Q$268,3,FALSE))</f>
        <v/>
      </c>
      <c r="AH92" s="259">
        <f>X98*AH88/(HLOOKUP(AH86,workup!$B$266:$Q$268,2,FALSE)*X83*(1-AA98)+HLOOKUP(AH86,workup!$B$266:$Q$268,3,FALSE))</f>
        <v/>
      </c>
      <c r="AI92" s="259">
        <f>X98*AI88/(HLOOKUP(AI86,workup!$B$266:$Q$268,2,FALSE)*X83*(1-AA98)+HLOOKUP(AI86,workup!$B$266:$Q$268,3,FALSE))</f>
        <v/>
      </c>
      <c r="AJ92" s="259">
        <f>X98*AJ88/(HLOOKUP(AJ86,workup!$B$266:$Q$268,2,FALSE)*X83*(1-AA98)+HLOOKUP(AJ86,workup!$B$266:$Q$268,3,FALSE))</f>
        <v/>
      </c>
      <c r="AK92" s="259">
        <f>X98*AK88/(HLOOKUP(AK86,workup!$B$266:$Q$268,2,FALSE)*X83*(1-AA98)+HLOOKUP(AK86,workup!$B$266:$Q$268,3,FALSE))</f>
        <v/>
      </c>
      <c r="AL92" s="259">
        <f>X98*AL88/(HLOOKUP(AL86,workup!$B$266:$Q$268,2,FALSE)*X83*(1-AA98)+HLOOKUP(AL86,workup!$B$266:$Q$268,3,FALSE))</f>
        <v/>
      </c>
      <c r="AM92" s="259">
        <f>X98*AM88/(HLOOKUP(AM86,workup!$B$266:$Q$268,2,FALSE)*X83*(1-AA98)+HLOOKUP(AM86,workup!$B$266:$Q$268,3,FALSE))</f>
        <v/>
      </c>
      <c r="AN92" s="259">
        <f>X98*AN88/(HLOOKUP(AN86,workup!$B$266:$Q$268,2,FALSE)*X83*(1-AA98)+HLOOKUP(AN86,workup!$B$266:$Q$268,3,FALSE))</f>
        <v/>
      </c>
      <c r="AQ92" s="25" t="n"/>
      <c r="AR92" s="24" t="n"/>
      <c r="AS92" s="269" t="n"/>
      <c r="AT92" s="259">
        <f>AS98*AT88/(HLOOKUP(AT86,workup!$B$266:$Q$268,2,FALSE)*AS83*(1-AV98)+HLOOKUP(AT86,workup!$B$266:$Q$268,3,FALSE))</f>
        <v/>
      </c>
      <c r="AU92" s="259">
        <f>AS98*AU88/(HLOOKUP(AU86,workup!$B$266:$Q$268,2,FALSE)*AS83*(1-AV98)+HLOOKUP(AU86,workup!$B$266:$Q$268,3,FALSE))</f>
        <v/>
      </c>
      <c r="AV92" s="259">
        <f>AS98*AV88/(HLOOKUP(AV86,workup!$B$266:$Q$268,2,FALSE)*AS83*(1-AV98)+HLOOKUP(AV86,workup!$B$266:$Q$268,3,FALSE))</f>
        <v/>
      </c>
      <c r="AW92" s="259">
        <f>AS98*AW88/(HLOOKUP(AW86,workup!$B$266:$Q$268,2,FALSE)*AS83*(1-AV98)+HLOOKUP(AW86,workup!$B$266:$Q$268,3,FALSE))</f>
        <v/>
      </c>
      <c r="AX92" s="259">
        <f>AS98*AX88/(HLOOKUP(AX86,workup!$B$266:$Q$268,2,FALSE)*AS83*(1-AV98)+HLOOKUP(AX86,workup!$B$266:$Q$268,3,FALSE))</f>
        <v/>
      </c>
      <c r="AY92" s="259">
        <f>AS98*AY88/(HLOOKUP(AY86,workup!$B$266:$Q$268,2,FALSE)*AS83*(1-AV98)+HLOOKUP(AY86,workup!$B$266:$Q$268,3,FALSE))</f>
        <v/>
      </c>
      <c r="AZ92" s="259">
        <f>AS98*AZ88/(HLOOKUP(AZ86,workup!$B$266:$Q$268,2,FALSE)*AS83*(1-AV98)+HLOOKUP(AZ86,workup!$B$266:$Q$268,3,FALSE))</f>
        <v/>
      </c>
      <c r="BA92" s="259">
        <f>AS98*BA88/(HLOOKUP(BA86,workup!$B$266:$Q$268,2,FALSE)*AS83*(1-AV98)+HLOOKUP(BA86,workup!$B$266:$Q$268,3,FALSE))</f>
        <v/>
      </c>
      <c r="BB92" s="259">
        <f>AS98*BB88/(HLOOKUP(BB86,workup!$B$266:$Q$268,2,FALSE)*AS83*(1-AV98)+HLOOKUP(BB86,workup!$B$266:$Q$268,3,FALSE))</f>
        <v/>
      </c>
      <c r="BC92" s="259">
        <f>AS98*BC88/(HLOOKUP(BC86,workup!$B$266:$Q$268,2,FALSE)*AS83*(1-AV98)+HLOOKUP(BC86,workup!$B$266:$Q$268,3,FALSE))</f>
        <v/>
      </c>
      <c r="BD92" s="259">
        <f>AS98*BD88/(HLOOKUP(BD86,workup!$B$266:$Q$268,2,FALSE)*AS83*(1-AV98)+HLOOKUP(BD86,workup!$B$266:$Q$268,3,FALSE))</f>
        <v/>
      </c>
      <c r="BE92" s="259">
        <f>AS98*BE88/(HLOOKUP(BE86,workup!$B$266:$Q$268,2,FALSE)*AS83*(1-AV98)+HLOOKUP(BE86,workup!$B$266:$Q$268,3,FALSE))</f>
        <v/>
      </c>
      <c r="BF92" s="259">
        <f>AS98*BF88/(HLOOKUP(BF86,workup!$B$266:$Q$268,2,FALSE)*AS83*(1-AV98)+HLOOKUP(BF86,workup!$B$266:$Q$268,3,FALSE))</f>
        <v/>
      </c>
      <c r="BG92" s="259">
        <f>AS98*BG88/(HLOOKUP(BG86,workup!$B$266:$Q$268,2,FALSE)*AS83*(1-AV98)+HLOOKUP(BG86,workup!$B$266:$Q$268,3,FALSE))</f>
        <v/>
      </c>
      <c r="BH92" s="259">
        <f>AS98*BH88/(HLOOKUP(BH86,workup!$B$266:$Q$268,2,FALSE)*AS83*(1-AV98)+HLOOKUP(BH86,workup!$B$266:$Q$268,3,FALSE))</f>
        <v/>
      </c>
      <c r="BI92" s="259">
        <f>AS98*BI88/(HLOOKUP(BI86,workup!$B$266:$Q$268,2,FALSE)*AS83*(1-AV98)+HLOOKUP(BI86,workup!$B$266:$Q$268,3,FALSE))</f>
        <v/>
      </c>
      <c r="BL92" s="25" t="n"/>
      <c r="BM92" s="24" t="n"/>
      <c r="BN92" s="269" t="n"/>
      <c r="BO92" s="259">
        <f>BN98*BO88/(HLOOKUP(BO86,workup!$B$266:$Q$268,2,FALSE)*BN83*(1-BQ98)+HLOOKUP(BO86,workup!$B$266:$Q$268,3,FALSE))</f>
        <v/>
      </c>
      <c r="BP92" s="259">
        <f>BN98*BP88/(HLOOKUP(BP86,workup!$B$266:$Q$268,2,FALSE)*BN83*(1-BQ98)+HLOOKUP(BP86,workup!$B$266:$Q$268,3,FALSE))</f>
        <v/>
      </c>
      <c r="BQ92" s="259">
        <f>BN98*BQ88/(HLOOKUP(BQ86,workup!$B$266:$Q$268,2,FALSE)*BN83*(1-BQ98)+HLOOKUP(BQ86,workup!$B$266:$Q$268,3,FALSE))</f>
        <v/>
      </c>
      <c r="BR92" s="259">
        <f>BN98*BR88/(HLOOKUP(BR86,workup!$B$266:$Q$268,2,FALSE)*BN83*(1-BQ98)+HLOOKUP(BR86,workup!$B$266:$Q$268,3,FALSE))</f>
        <v/>
      </c>
      <c r="BS92" s="259">
        <f>BN98*BS88/(HLOOKUP(BS86,workup!$B$266:$Q$268,2,FALSE)*BN83*(1-BQ98)+HLOOKUP(BS86,workup!$B$266:$Q$268,3,FALSE))</f>
        <v/>
      </c>
      <c r="BT92" s="259">
        <f>BN98*BT88/(HLOOKUP(BT86,workup!$B$266:$Q$268,2,FALSE)*BN83*(1-BQ98)+HLOOKUP(BT86,workup!$B$266:$Q$268,3,FALSE))</f>
        <v/>
      </c>
      <c r="BU92" s="259">
        <f>BN98*BU88/(HLOOKUP(BU86,workup!$B$266:$Q$268,2,FALSE)*BN83*(1-BQ98)+HLOOKUP(BU86,workup!$B$266:$Q$268,3,FALSE))</f>
        <v/>
      </c>
      <c r="BV92" s="259">
        <f>BN98*BV88/(HLOOKUP(BV86,workup!$B$266:$Q$268,2,FALSE)*BN83*(1-BQ98)+HLOOKUP(BV86,workup!$B$266:$Q$268,3,FALSE))</f>
        <v/>
      </c>
      <c r="BW92" s="259">
        <f>BN98*BW88/(HLOOKUP(BW86,workup!$B$266:$Q$268,2,FALSE)*BN83*(1-BQ98)+HLOOKUP(BW86,workup!$B$266:$Q$268,3,FALSE))</f>
        <v/>
      </c>
      <c r="BX92" s="259">
        <f>BN98*BX88/(HLOOKUP(BX86,workup!$B$266:$Q$268,2,FALSE)*BN83*(1-BQ98)+HLOOKUP(BX86,workup!$B$266:$Q$268,3,FALSE))</f>
        <v/>
      </c>
      <c r="BY92" s="259">
        <f>BN98*BY88/(HLOOKUP(BY86,workup!$B$266:$Q$268,2,FALSE)*BN83*(1-BQ98)+HLOOKUP(BY86,workup!$B$266:$Q$268,3,FALSE))</f>
        <v/>
      </c>
      <c r="BZ92" s="259">
        <f>BN98*BZ88/(HLOOKUP(BZ86,workup!$B$266:$Q$268,2,FALSE)*BN83*(1-BQ98)+HLOOKUP(BZ86,workup!$B$266:$Q$268,3,FALSE))</f>
        <v/>
      </c>
      <c r="CA92" s="259">
        <f>BN98*CA88/(HLOOKUP(CA86,workup!$B$266:$Q$268,2,FALSE)*BN83*(1-BQ98)+HLOOKUP(CA86,workup!$B$266:$Q$268,3,FALSE))</f>
        <v/>
      </c>
      <c r="CB92" s="259">
        <f>BN98*CB88/(HLOOKUP(CB86,workup!$B$266:$Q$268,2,FALSE)*BN83*(1-BQ98)+HLOOKUP(CB86,workup!$B$266:$Q$268,3,FALSE))</f>
        <v/>
      </c>
      <c r="CC92" s="259">
        <f>BN98*CC88/(HLOOKUP(CC86,workup!$B$266:$Q$268,2,FALSE)*BN83*(1-BQ98)+HLOOKUP(CC86,workup!$B$266:$Q$268,3,FALSE))</f>
        <v/>
      </c>
      <c r="CD92" s="259">
        <f>BN98*CD88/(HLOOKUP(CD86,workup!$B$266:$Q$268,2,FALSE)*BN83*(1-BQ98)+HLOOKUP(CD86,workup!$B$266:$Q$268,3,FALSE))</f>
        <v/>
      </c>
      <c r="CG92" s="25" t="n"/>
      <c r="CH92" s="24" t="n"/>
      <c r="CI92" s="269" t="n"/>
      <c r="CJ92" s="259">
        <f>CI98*CJ88/(HLOOKUP(CJ86,workup!$B$266:$Q$268,2,FALSE)*CI83*(1-CL98)+HLOOKUP(CJ86,workup!$B$266:$Q$268,3,FALSE))</f>
        <v/>
      </c>
      <c r="CK92" s="259">
        <f>CI98*CK88/(HLOOKUP(CK86,workup!$B$266:$Q$268,2,FALSE)*CI83*(1-CL98)+HLOOKUP(CK86,workup!$B$266:$Q$268,3,FALSE))</f>
        <v/>
      </c>
      <c r="CL92" s="259">
        <f>CI98*CL88/(HLOOKUP(CL86,workup!$B$266:$Q$268,2,FALSE)*CI83*(1-CL98)+HLOOKUP(CL86,workup!$B$266:$Q$268,3,FALSE))</f>
        <v/>
      </c>
      <c r="CM92" s="259">
        <f>CI98*CM88/(HLOOKUP(CM86,workup!$B$266:$Q$268,2,FALSE)*CI83*(1-CL98)+HLOOKUP(CM86,workup!$B$266:$Q$268,3,FALSE))</f>
        <v/>
      </c>
      <c r="CN92" s="259">
        <f>CI98*CN88/(HLOOKUP(CN86,workup!$B$266:$Q$268,2,FALSE)*CI83*(1-CL98)+HLOOKUP(CN86,workup!$B$266:$Q$268,3,FALSE))</f>
        <v/>
      </c>
      <c r="CO92" s="259">
        <f>CI98*CO88/(HLOOKUP(CO86,workup!$B$266:$Q$268,2,FALSE)*CI83*(1-CL98)+HLOOKUP(CO86,workup!$B$266:$Q$268,3,FALSE))</f>
        <v/>
      </c>
      <c r="CP92" s="259">
        <f>CI98*CP88/(HLOOKUP(CP86,workup!$B$266:$Q$268,2,FALSE)*CI83*(1-CL98)+HLOOKUP(CP86,workup!$B$266:$Q$268,3,FALSE))</f>
        <v/>
      </c>
      <c r="CQ92" s="259">
        <f>CI98*CQ88/(HLOOKUP(CQ86,workup!$B$266:$Q$268,2,FALSE)*CI83*(1-CL98)+HLOOKUP(CQ86,workup!$B$266:$Q$268,3,FALSE))</f>
        <v/>
      </c>
      <c r="CR92" s="259">
        <f>CI98*CR88/(HLOOKUP(CR86,workup!$B$266:$Q$268,2,FALSE)*CI83*(1-CL98)+HLOOKUP(CR86,workup!$B$266:$Q$268,3,FALSE))</f>
        <v/>
      </c>
      <c r="CS92" s="259">
        <f>CI98*CS88/(HLOOKUP(CS86,workup!$B$266:$Q$268,2,FALSE)*CI83*(1-CL98)+HLOOKUP(CS86,workup!$B$266:$Q$268,3,FALSE))</f>
        <v/>
      </c>
      <c r="CT92" s="259">
        <f>CI98*CT88/(HLOOKUP(CT86,workup!$B$266:$Q$268,2,FALSE)*CI83*(1-CL98)+HLOOKUP(CT86,workup!$B$266:$Q$268,3,FALSE))</f>
        <v/>
      </c>
      <c r="CU92" s="259">
        <f>CI98*CU88/(HLOOKUP(CU86,workup!$B$266:$Q$268,2,FALSE)*CI83*(1-CL98)+HLOOKUP(CU86,workup!$B$266:$Q$268,3,FALSE))</f>
        <v/>
      </c>
      <c r="CV92" s="259">
        <f>CI98*CV88/(HLOOKUP(CV86,workup!$B$266:$Q$268,2,FALSE)*CI83*(1-CL98)+HLOOKUP(CV86,workup!$B$266:$Q$268,3,FALSE))</f>
        <v/>
      </c>
      <c r="CW92" s="259">
        <f>CI98*CW88/(HLOOKUP(CW86,workup!$B$266:$Q$268,2,FALSE)*CI83*(1-CL98)+HLOOKUP(CW86,workup!$B$266:$Q$268,3,FALSE))</f>
        <v/>
      </c>
      <c r="CX92" s="259">
        <f>CI98*CX88/(HLOOKUP(CX86,workup!$B$266:$Q$268,2,FALSE)*CI83*(1-CL98)+HLOOKUP(CX86,workup!$B$266:$Q$268,3,FALSE))</f>
        <v/>
      </c>
      <c r="CY92" s="259">
        <f>CI98*CY88/(HLOOKUP(CY86,workup!$B$266:$Q$268,2,FALSE)*CI83*(1-CL98)+HLOOKUP(CY86,workup!$B$266:$Q$268,3,FALSE))</f>
        <v/>
      </c>
    </row>
    <row r="93" ht="14.45" customHeight="1" s="23">
      <c r="A93" s="25" t="n"/>
      <c r="B93" s="24" t="n"/>
      <c r="C93" s="270" t="n"/>
      <c r="D93" s="259">
        <f>C98*D89/(HLOOKUP(D86,workup!$B$266:$Q$268,2,FALSE)*C84*(1-F99)+HLOOKUP(D86,workup!$B$266:$Q$268,3,FALSE))</f>
        <v/>
      </c>
      <c r="E93" s="259">
        <f>C98*E89/(HLOOKUP(E86,workup!$B$266:$Q$268,2,FALSE)*C84*(1-F99)+HLOOKUP(E86,workup!$B$266:$Q$268,3,FALSE))</f>
        <v/>
      </c>
      <c r="F93" s="259">
        <f>C98*F89/(HLOOKUP(F86,workup!$B$266:$Q$268,2,FALSE)*C84*(1-F99)+HLOOKUP(F86,workup!$B$266:$Q$268,3,FALSE))</f>
        <v/>
      </c>
      <c r="G93" s="259">
        <f>C98*G89/(HLOOKUP(G86,workup!$B$266:$Q$268,2,FALSE)*C84*(1-F99)+HLOOKUP(G86,workup!$B$266:$Q$268,3,FALSE))</f>
        <v/>
      </c>
      <c r="H93" s="259">
        <f>C98*H89/(HLOOKUP(H86,workup!$B$266:$Q$268,2,FALSE)*C84*(1-F99)+HLOOKUP(H86,workup!$B$266:$Q$268,3,FALSE))</f>
        <v/>
      </c>
      <c r="I93" s="259">
        <f>C98*I89/(HLOOKUP(I86,workup!$B$266:$Q$268,2,FALSE)*C84*(1-F99)+HLOOKUP(I86,workup!$B$266:$Q$268,3,FALSE))</f>
        <v/>
      </c>
      <c r="J93" s="259">
        <f>C98*J89/(HLOOKUP(J86,workup!$B$266:$Q$268,2,FALSE)*C84*(1-F99)+HLOOKUP(J86,workup!$B$266:$Q$268,3,FALSE))</f>
        <v/>
      </c>
      <c r="K93" s="259">
        <f>C98*K89/(HLOOKUP(K86,workup!$B$266:$Q$268,2,FALSE)*C84*(1-F99)+HLOOKUP(K86,workup!$B$266:$Q$268,3,FALSE))</f>
        <v/>
      </c>
      <c r="L93" s="259">
        <f>C98*L89/(HLOOKUP(L86,workup!$B$266:$Q$268,2,FALSE)*C84*(1-F99)+HLOOKUP(L86,workup!$B$266:$Q$268,3,FALSE))</f>
        <v/>
      </c>
      <c r="M93" s="259">
        <f>C98*M89/(HLOOKUP(M86,workup!$B$266:$Q$268,2,FALSE)*C84*(1-F99)+HLOOKUP(M86,workup!$B$266:$Q$268,3,FALSE))</f>
        <v/>
      </c>
      <c r="N93" s="259">
        <f>C98*N89/(HLOOKUP(N86,workup!$B$266:$Q$268,2,FALSE)*C84*(1-F99)+HLOOKUP(N86,workup!$B$266:$Q$268,3,FALSE))</f>
        <v/>
      </c>
      <c r="O93" s="259">
        <f>C98*O89/(HLOOKUP(O86,workup!$B$266:$Q$268,2,FALSE)*C84*(1-F99)+HLOOKUP(O86,workup!$B$266:$Q$268,3,FALSE))</f>
        <v/>
      </c>
      <c r="P93" s="259">
        <f>C98*P89/(HLOOKUP(P86,workup!$B$266:$Q$268,2,FALSE)*C84*(1-F99)+HLOOKUP(P86,workup!$B$266:$Q$268,3,FALSE))</f>
        <v/>
      </c>
      <c r="Q93" s="259">
        <f>C98*Q89/(HLOOKUP(Q86,workup!$B$266:$Q$268,2,FALSE)*C84*(1-F99)+HLOOKUP(Q86,workup!$B$266:$Q$268,3,FALSE))</f>
        <v/>
      </c>
      <c r="R93" s="259">
        <f>C98*R89/(HLOOKUP(R86,workup!$B$266:$Q$268,2,FALSE)*C84*(1-F99)+HLOOKUP(R86,workup!$B$266:$Q$268,3,FALSE))</f>
        <v/>
      </c>
      <c r="S93" s="259">
        <f>C98*S89/(HLOOKUP(S86,workup!$B$266:$Q$268,2,FALSE)*C84*(1-F99)+HLOOKUP(S86,workup!$B$266:$Q$268,3,FALSE))</f>
        <v/>
      </c>
      <c r="T93" s="25" t="n"/>
      <c r="V93" s="25" t="n"/>
      <c r="W93" s="24" t="n"/>
      <c r="X93" s="270" t="n"/>
      <c r="Y93" s="259">
        <f>X98*Y89/(HLOOKUP(Y86,workup!$B$266:$Q$268,2,FALSE)*X84*(1-AA99)+HLOOKUP(Y86,workup!$B$266:$Q$268,3,FALSE))</f>
        <v/>
      </c>
      <c r="Z93" s="259">
        <f>X98*Z89/(HLOOKUP(Z86,workup!$B$266:$Q$268,2,FALSE)*X84*(1-AA99)+HLOOKUP(Z86,workup!$B$266:$Q$268,3,FALSE))</f>
        <v/>
      </c>
      <c r="AA93" s="259">
        <f>X98*AA89/(HLOOKUP(AA86,workup!$B$266:$Q$268,2,FALSE)*X84*(1-AA99)+HLOOKUP(AA86,workup!$B$266:$Q$268,3,FALSE))</f>
        <v/>
      </c>
      <c r="AB93" s="259">
        <f>X98*AB89/(HLOOKUP(AB86,workup!$B$266:$Q$268,2,FALSE)*X84*(1-AA99)+HLOOKUP(AB86,workup!$B$266:$Q$268,3,FALSE))</f>
        <v/>
      </c>
      <c r="AC93" s="259">
        <f>X98*AC89/(HLOOKUP(AC86,workup!$B$266:$Q$268,2,FALSE)*X84*(1-AA99)+HLOOKUP(AC86,workup!$B$266:$Q$268,3,FALSE))</f>
        <v/>
      </c>
      <c r="AD93" s="259">
        <f>X98*AD89/(HLOOKUP(AD86,workup!$B$266:$Q$268,2,FALSE)*X84*(1-AA99)+HLOOKUP(AD86,workup!$B$266:$Q$268,3,FALSE))</f>
        <v/>
      </c>
      <c r="AE93" s="259">
        <f>X98*AE89/(HLOOKUP(AE86,workup!$B$266:$Q$268,2,FALSE)*X84*(1-AA99)+HLOOKUP(AE86,workup!$B$266:$Q$268,3,FALSE))</f>
        <v/>
      </c>
      <c r="AF93" s="259">
        <f>X98*AF89/(HLOOKUP(AF86,workup!$B$266:$Q$268,2,FALSE)*X84*(1-AA99)+HLOOKUP(AF86,workup!$B$266:$Q$268,3,FALSE))</f>
        <v/>
      </c>
      <c r="AG93" s="259">
        <f>X98*AG89/(HLOOKUP(AG86,workup!$B$266:$Q$268,2,FALSE)*X84*(1-AA99)+HLOOKUP(AG86,workup!$B$266:$Q$268,3,FALSE))</f>
        <v/>
      </c>
      <c r="AH93" s="259">
        <f>X98*AH89/(HLOOKUP(AH86,workup!$B$266:$Q$268,2,FALSE)*X84*(1-AA99)+HLOOKUP(AH86,workup!$B$266:$Q$268,3,FALSE))</f>
        <v/>
      </c>
      <c r="AI93" s="259">
        <f>X98*AI89/(HLOOKUP(AI86,workup!$B$266:$Q$268,2,FALSE)*X84*(1-AA99)+HLOOKUP(AI86,workup!$B$266:$Q$268,3,FALSE))</f>
        <v/>
      </c>
      <c r="AJ93" s="259">
        <f>X98*AJ89/(HLOOKUP(AJ86,workup!$B$266:$Q$268,2,FALSE)*X84*(1-AA99)+HLOOKUP(AJ86,workup!$B$266:$Q$268,3,FALSE))</f>
        <v/>
      </c>
      <c r="AK93" s="259">
        <f>X98*AK89/(HLOOKUP(AK86,workup!$B$266:$Q$268,2,FALSE)*X84*(1-AA99)+HLOOKUP(AK86,workup!$B$266:$Q$268,3,FALSE))</f>
        <v/>
      </c>
      <c r="AL93" s="259">
        <f>X98*AL89/(HLOOKUP(AL86,workup!$B$266:$Q$268,2,FALSE)*X84*(1-AA99)+HLOOKUP(AL86,workup!$B$266:$Q$268,3,FALSE))</f>
        <v/>
      </c>
      <c r="AM93" s="259">
        <f>X98*AM89/(HLOOKUP(AM86,workup!$B$266:$Q$268,2,FALSE)*X84*(1-AA99)+HLOOKUP(AM86,workup!$B$266:$Q$268,3,FALSE))</f>
        <v/>
      </c>
      <c r="AN93" s="259">
        <f>X98*AN89/(HLOOKUP(AN86,workup!$B$266:$Q$268,2,FALSE)*X84*(1-AA99)+HLOOKUP(AN86,workup!$B$266:$Q$268,3,FALSE))</f>
        <v/>
      </c>
      <c r="AQ93" s="25" t="n"/>
      <c r="AR93" s="24" t="n"/>
      <c r="AS93" s="270" t="n"/>
      <c r="AT93" s="259">
        <f>AS98*AT89/(HLOOKUP(AT86,workup!$B$266:$Q$268,2,FALSE)*AS84*(1-AV99)+HLOOKUP(AT86,workup!$B$266:$Q$268,3,FALSE))</f>
        <v/>
      </c>
      <c r="AU93" s="259">
        <f>AS98*AU89/(HLOOKUP(AU86,workup!$B$266:$Q$268,2,FALSE)*AS84*(1-AV99)+HLOOKUP(AU86,workup!$B$266:$Q$268,3,FALSE))</f>
        <v/>
      </c>
      <c r="AV93" s="259">
        <f>AS98*AV89/(HLOOKUP(AV86,workup!$B$266:$Q$268,2,FALSE)*AS84*(1-AV99)+HLOOKUP(AV86,workup!$B$266:$Q$268,3,FALSE))</f>
        <v/>
      </c>
      <c r="AW93" s="259">
        <f>AS98*AW89/(HLOOKUP(AW86,workup!$B$266:$Q$268,2,FALSE)*AS84*(1-AV99)+HLOOKUP(AW86,workup!$B$266:$Q$268,3,FALSE))</f>
        <v/>
      </c>
      <c r="AX93" s="259">
        <f>AS98*AX89/(HLOOKUP(AX86,workup!$B$266:$Q$268,2,FALSE)*AS84*(1-AV99)+HLOOKUP(AX86,workup!$B$266:$Q$268,3,FALSE))</f>
        <v/>
      </c>
      <c r="AY93" s="259">
        <f>AS98*AY89/(HLOOKUP(AY86,workup!$B$266:$Q$268,2,FALSE)*AS84*(1-AV99)+HLOOKUP(AY86,workup!$B$266:$Q$268,3,FALSE))</f>
        <v/>
      </c>
      <c r="AZ93" s="259">
        <f>AS98*AZ89/(HLOOKUP(AZ86,workup!$B$266:$Q$268,2,FALSE)*AS84*(1-AV99)+HLOOKUP(AZ86,workup!$B$266:$Q$268,3,FALSE))</f>
        <v/>
      </c>
      <c r="BA93" s="259">
        <f>AS98*BA89/(HLOOKUP(BA86,workup!$B$266:$Q$268,2,FALSE)*AS84*(1-AV99)+HLOOKUP(BA86,workup!$B$266:$Q$268,3,FALSE))</f>
        <v/>
      </c>
      <c r="BB93" s="259">
        <f>AS98*BB89/(HLOOKUP(BB86,workup!$B$266:$Q$268,2,FALSE)*AS84*(1-AV99)+HLOOKUP(BB86,workup!$B$266:$Q$268,3,FALSE))</f>
        <v/>
      </c>
      <c r="BC93" s="259">
        <f>AS98*BC89/(HLOOKUP(BC86,workup!$B$266:$Q$268,2,FALSE)*AS84*(1-AV99)+HLOOKUP(BC86,workup!$B$266:$Q$268,3,FALSE))</f>
        <v/>
      </c>
      <c r="BD93" s="259">
        <f>AS98*BD89/(HLOOKUP(BD86,workup!$B$266:$Q$268,2,FALSE)*AS84*(1-AV99)+HLOOKUP(BD86,workup!$B$266:$Q$268,3,FALSE))</f>
        <v/>
      </c>
      <c r="BE93" s="259">
        <f>AS98*BE89/(HLOOKUP(BE86,workup!$B$266:$Q$268,2,FALSE)*AS84*(1-AV99)+HLOOKUP(BE86,workup!$B$266:$Q$268,3,FALSE))</f>
        <v/>
      </c>
      <c r="BF93" s="259">
        <f>AS98*BF89/(HLOOKUP(BF86,workup!$B$266:$Q$268,2,FALSE)*AS84*(1-AV99)+HLOOKUP(BF86,workup!$B$266:$Q$268,3,FALSE))</f>
        <v/>
      </c>
      <c r="BG93" s="259">
        <f>AS98*BG89/(HLOOKUP(BG86,workup!$B$266:$Q$268,2,FALSE)*AS84*(1-AV99)+HLOOKUP(BG86,workup!$B$266:$Q$268,3,FALSE))</f>
        <v/>
      </c>
      <c r="BH93" s="259">
        <f>AS98*BH89/(HLOOKUP(BH86,workup!$B$266:$Q$268,2,FALSE)*AS84*(1-AV99)+HLOOKUP(BH86,workup!$B$266:$Q$268,3,FALSE))</f>
        <v/>
      </c>
      <c r="BI93" s="259">
        <f>AS98*BI89/(HLOOKUP(BI86,workup!$B$266:$Q$268,2,FALSE)*AS84*(1-AV99)+HLOOKUP(BI86,workup!$B$266:$Q$268,3,FALSE))</f>
        <v/>
      </c>
      <c r="BL93" s="25" t="n"/>
      <c r="BM93" s="24" t="n"/>
      <c r="BN93" s="270" t="n"/>
      <c r="BO93" s="259">
        <f>BN98*BO89/(HLOOKUP(BO86,workup!$B$266:$Q$268,2,FALSE)*BN84*(1-BQ99)+HLOOKUP(BO86,workup!$B$266:$Q$268,3,FALSE))</f>
        <v/>
      </c>
      <c r="BP93" s="259">
        <f>BN98*BP89/(HLOOKUP(BP86,workup!$B$266:$Q$268,2,FALSE)*BN84*(1-BQ99)+HLOOKUP(BP86,workup!$B$266:$Q$268,3,FALSE))</f>
        <v/>
      </c>
      <c r="BQ93" s="259">
        <f>BN98*BQ89/(HLOOKUP(BQ86,workup!$B$266:$Q$268,2,FALSE)*BN84*(1-BQ99)+HLOOKUP(BQ86,workup!$B$266:$Q$268,3,FALSE))</f>
        <v/>
      </c>
      <c r="BR93" s="259">
        <f>BN98*BR89/(HLOOKUP(BR86,workup!$B$266:$Q$268,2,FALSE)*BN84*(1-BQ99)+HLOOKUP(BR86,workup!$B$266:$Q$268,3,FALSE))</f>
        <v/>
      </c>
      <c r="BS93" s="259">
        <f>BN98*BS89/(HLOOKUP(BS86,workup!$B$266:$Q$268,2,FALSE)*BN84*(1-BQ99)+HLOOKUP(BS86,workup!$B$266:$Q$268,3,FALSE))</f>
        <v/>
      </c>
      <c r="BT93" s="259">
        <f>BN98*BT89/(HLOOKUP(BT86,workup!$B$266:$Q$268,2,FALSE)*BN84*(1-BQ99)+HLOOKUP(BT86,workup!$B$266:$Q$268,3,FALSE))</f>
        <v/>
      </c>
      <c r="BU93" s="259">
        <f>BN98*BU89/(HLOOKUP(BU86,workup!$B$266:$Q$268,2,FALSE)*BN84*(1-BQ99)+HLOOKUP(BU86,workup!$B$266:$Q$268,3,FALSE))</f>
        <v/>
      </c>
      <c r="BV93" s="259">
        <f>BN98*BV89/(HLOOKUP(BV86,workup!$B$266:$Q$268,2,FALSE)*BN84*(1-BQ99)+HLOOKUP(BV86,workup!$B$266:$Q$268,3,FALSE))</f>
        <v/>
      </c>
      <c r="BW93" s="259">
        <f>BN98*BW89/(HLOOKUP(BW86,workup!$B$266:$Q$268,2,FALSE)*BN84*(1-BQ99)+HLOOKUP(BW86,workup!$B$266:$Q$268,3,FALSE))</f>
        <v/>
      </c>
      <c r="BX93" s="259">
        <f>BN98*BX89/(HLOOKUP(BX86,workup!$B$266:$Q$268,2,FALSE)*BN84*(1-BQ99)+HLOOKUP(BX86,workup!$B$266:$Q$268,3,FALSE))</f>
        <v/>
      </c>
      <c r="BY93" s="259">
        <f>BN98*BY89/(HLOOKUP(BY86,workup!$B$266:$Q$268,2,FALSE)*BN84*(1-BQ99)+HLOOKUP(BY86,workup!$B$266:$Q$268,3,FALSE))</f>
        <v/>
      </c>
      <c r="BZ93" s="259">
        <f>BN98*BZ89/(HLOOKUP(BZ86,workup!$B$266:$Q$268,2,FALSE)*BN84*(1-BQ99)+HLOOKUP(BZ86,workup!$B$266:$Q$268,3,FALSE))</f>
        <v/>
      </c>
      <c r="CA93" s="259">
        <f>BN98*CA89/(HLOOKUP(CA86,workup!$B$266:$Q$268,2,FALSE)*BN84*(1-BQ99)+HLOOKUP(CA86,workup!$B$266:$Q$268,3,FALSE))</f>
        <v/>
      </c>
      <c r="CB93" s="259">
        <f>BN98*CB89/(HLOOKUP(CB86,workup!$B$266:$Q$268,2,FALSE)*BN84*(1-BQ99)+HLOOKUP(CB86,workup!$B$266:$Q$268,3,FALSE))</f>
        <v/>
      </c>
      <c r="CC93" s="259">
        <f>BN98*CC89/(HLOOKUP(CC86,workup!$B$266:$Q$268,2,FALSE)*BN84*(1-BQ99)+HLOOKUP(CC86,workup!$B$266:$Q$268,3,FALSE))</f>
        <v/>
      </c>
      <c r="CD93" s="259">
        <f>BN98*CD89/(HLOOKUP(CD86,workup!$B$266:$Q$268,2,FALSE)*BN84*(1-BQ99)+HLOOKUP(CD86,workup!$B$266:$Q$268,3,FALSE))</f>
        <v/>
      </c>
      <c r="CG93" s="25" t="n"/>
      <c r="CH93" s="24" t="n"/>
      <c r="CI93" s="270" t="n"/>
      <c r="CJ93" s="259">
        <f>CI98*CJ89/(HLOOKUP(CJ86,workup!$B$266:$Q$268,2,FALSE)*CI84*(1-CL99)+HLOOKUP(CJ86,workup!$B$266:$Q$268,3,FALSE))</f>
        <v/>
      </c>
      <c r="CK93" s="259">
        <f>CI98*CK89/(HLOOKUP(CK86,workup!$B$266:$Q$268,2,FALSE)*CI84*(1-CL99)+HLOOKUP(CK86,workup!$B$266:$Q$268,3,FALSE))</f>
        <v/>
      </c>
      <c r="CL93" s="259">
        <f>CI98*CL89/(HLOOKUP(CL86,workup!$B$266:$Q$268,2,FALSE)*CI84*(1-CL99)+HLOOKUP(CL86,workup!$B$266:$Q$268,3,FALSE))</f>
        <v/>
      </c>
      <c r="CM93" s="259">
        <f>CI98*CM89/(HLOOKUP(CM86,workup!$B$266:$Q$268,2,FALSE)*CI84*(1-CL99)+HLOOKUP(CM86,workup!$B$266:$Q$268,3,FALSE))</f>
        <v/>
      </c>
      <c r="CN93" s="259">
        <f>CI98*CN89/(HLOOKUP(CN86,workup!$B$266:$Q$268,2,FALSE)*CI84*(1-CL99)+HLOOKUP(CN86,workup!$B$266:$Q$268,3,FALSE))</f>
        <v/>
      </c>
      <c r="CO93" s="259">
        <f>CI98*CO89/(HLOOKUP(CO86,workup!$B$266:$Q$268,2,FALSE)*CI84*(1-CL99)+HLOOKUP(CO86,workup!$B$266:$Q$268,3,FALSE))</f>
        <v/>
      </c>
      <c r="CP93" s="259">
        <f>CI98*CP89/(HLOOKUP(CP86,workup!$B$266:$Q$268,2,FALSE)*CI84*(1-CL99)+HLOOKUP(CP86,workup!$B$266:$Q$268,3,FALSE))</f>
        <v/>
      </c>
      <c r="CQ93" s="259">
        <f>CI98*CQ89/(HLOOKUP(CQ86,workup!$B$266:$Q$268,2,FALSE)*CI84*(1-CL99)+HLOOKUP(CQ86,workup!$B$266:$Q$268,3,FALSE))</f>
        <v/>
      </c>
      <c r="CR93" s="259">
        <f>CI98*CR89/(HLOOKUP(CR86,workup!$B$266:$Q$268,2,FALSE)*CI84*(1-CL99)+HLOOKUP(CR86,workup!$B$266:$Q$268,3,FALSE))</f>
        <v/>
      </c>
      <c r="CS93" s="259">
        <f>CI98*CS89/(HLOOKUP(CS86,workup!$B$266:$Q$268,2,FALSE)*CI84*(1-CL99)+HLOOKUP(CS86,workup!$B$266:$Q$268,3,FALSE))</f>
        <v/>
      </c>
      <c r="CT93" s="259">
        <f>CI98*CT89/(HLOOKUP(CT86,workup!$B$266:$Q$268,2,FALSE)*CI84*(1-CL99)+HLOOKUP(CT86,workup!$B$266:$Q$268,3,FALSE))</f>
        <v/>
      </c>
      <c r="CU93" s="259">
        <f>CI98*CU89/(HLOOKUP(CU86,workup!$B$266:$Q$268,2,FALSE)*CI84*(1-CL99)+HLOOKUP(CU86,workup!$B$266:$Q$268,3,FALSE))</f>
        <v/>
      </c>
      <c r="CV93" s="259">
        <f>CI98*CV89/(HLOOKUP(CV86,workup!$B$266:$Q$268,2,FALSE)*CI84*(1-CL99)+HLOOKUP(CV86,workup!$B$266:$Q$268,3,FALSE))</f>
        <v/>
      </c>
      <c r="CW93" s="259">
        <f>CI98*CW89/(HLOOKUP(CW86,workup!$B$266:$Q$268,2,FALSE)*CI84*(1-CL99)+HLOOKUP(CW86,workup!$B$266:$Q$268,3,FALSE))</f>
        <v/>
      </c>
      <c r="CX93" s="259">
        <f>CI98*CX89/(HLOOKUP(CX86,workup!$B$266:$Q$268,2,FALSE)*CI84*(1-CL99)+HLOOKUP(CX86,workup!$B$266:$Q$268,3,FALSE))</f>
        <v/>
      </c>
      <c r="CY93" s="259">
        <f>CI98*CY89/(HLOOKUP(CY86,workup!$B$266:$Q$268,2,FALSE)*CI84*(1-CL99)+HLOOKUP(CY86,workup!$B$266:$Q$268,3,FALSE))</f>
        <v/>
      </c>
    </row>
    <row r="94" ht="14.45" customHeight="1" s="23">
      <c r="A94" s="25" t="n"/>
      <c r="B94" s="24" t="n"/>
      <c r="C94" s="67" t="inlineStr">
        <is>
          <t>Average</t>
        </is>
      </c>
      <c r="D94" s="260">
        <f>AVERAGE(D91:D93)</f>
        <v/>
      </c>
      <c r="E94" s="260">
        <f>AVERAGE(E91:E93)</f>
        <v/>
      </c>
      <c r="F94" s="260">
        <f>AVERAGE(F91:F93)</f>
        <v/>
      </c>
      <c r="G94" s="260">
        <f>AVERAGE(G91:G93)</f>
        <v/>
      </c>
      <c r="H94" s="260">
        <f>AVERAGE(H91:H93)</f>
        <v/>
      </c>
      <c r="I94" s="260">
        <f>AVERAGE(I91:I93)</f>
        <v/>
      </c>
      <c r="J94" s="260">
        <f>AVERAGE(J91:J93)</f>
        <v/>
      </c>
      <c r="K94" s="260">
        <f>AVERAGE(K91:K93)</f>
        <v/>
      </c>
      <c r="L94" s="260">
        <f>AVERAGE(L91:L93)</f>
        <v/>
      </c>
      <c r="M94" s="260">
        <f>AVERAGE(M91:M93)</f>
        <v/>
      </c>
      <c r="N94" s="260">
        <f>AVERAGE(N91:N93)</f>
        <v/>
      </c>
      <c r="O94" s="260">
        <f>AVERAGE(O91:O93)</f>
        <v/>
      </c>
      <c r="P94" s="260">
        <f>AVERAGE(P91:P93)</f>
        <v/>
      </c>
      <c r="Q94" s="260">
        <f>AVERAGE(Q91:Q93)</f>
        <v/>
      </c>
      <c r="R94" s="260">
        <f>AVERAGE(R91:R93)</f>
        <v/>
      </c>
      <c r="S94" s="261">
        <f>AVERAGE(S91:S93)</f>
        <v/>
      </c>
      <c r="T94" s="25" t="n"/>
      <c r="V94" s="25" t="n"/>
      <c r="W94" s="24" t="n"/>
      <c r="X94" s="67" t="inlineStr">
        <is>
          <t>Average</t>
        </is>
      </c>
      <c r="Y94" s="260">
        <f>AVERAGE(Y91:Y93)</f>
        <v/>
      </c>
      <c r="Z94" s="260">
        <f>AVERAGE(Z91:Z93)</f>
        <v/>
      </c>
      <c r="AA94" s="260">
        <f>AVERAGE(AA91:AA93)</f>
        <v/>
      </c>
      <c r="AB94" s="260">
        <f>AVERAGE(AB91:AB93)</f>
        <v/>
      </c>
      <c r="AC94" s="260">
        <f>AVERAGE(AC91:AC93)</f>
        <v/>
      </c>
      <c r="AD94" s="260">
        <f>AVERAGE(AD91:AD93)</f>
        <v/>
      </c>
      <c r="AE94" s="260">
        <f>AVERAGE(AE91:AE93)</f>
        <v/>
      </c>
      <c r="AF94" s="260">
        <f>AVERAGE(AF91:AF93)</f>
        <v/>
      </c>
      <c r="AG94" s="260">
        <f>AVERAGE(AG91:AG93)</f>
        <v/>
      </c>
      <c r="AH94" s="260">
        <f>AVERAGE(AH91:AH93)</f>
        <v/>
      </c>
      <c r="AI94" s="260">
        <f>AVERAGE(AI91:AI93)</f>
        <v/>
      </c>
      <c r="AJ94" s="260">
        <f>AVERAGE(AJ91:AJ93)</f>
        <v/>
      </c>
      <c r="AK94" s="260">
        <f>AVERAGE(AK91:AK93)</f>
        <v/>
      </c>
      <c r="AL94" s="260">
        <f>AVERAGE(AL91:AL93)</f>
        <v/>
      </c>
      <c r="AM94" s="260">
        <f>AVERAGE(AM91:AM93)</f>
        <v/>
      </c>
      <c r="AN94" s="261">
        <f>AVERAGE(AN91:AN93)</f>
        <v/>
      </c>
      <c r="AQ94" s="25" t="n"/>
      <c r="AR94" s="24" t="n"/>
      <c r="AS94" s="67" t="inlineStr">
        <is>
          <t>Average</t>
        </is>
      </c>
      <c r="AT94" s="260">
        <f>AVERAGE(AT91:AT93)</f>
        <v/>
      </c>
      <c r="AU94" s="260">
        <f>AVERAGE(AU91:AU93)</f>
        <v/>
      </c>
      <c r="AV94" s="260">
        <f>AVERAGE(AV91:AV93)</f>
        <v/>
      </c>
      <c r="AW94" s="260">
        <f>AVERAGE(AW91:AW93)</f>
        <v/>
      </c>
      <c r="AX94" s="260">
        <f>AVERAGE(AX91:AX93)</f>
        <v/>
      </c>
      <c r="AY94" s="260">
        <f>AVERAGE(AY91:AY93)</f>
        <v/>
      </c>
      <c r="AZ94" s="260">
        <f>AVERAGE(AZ91:AZ93)</f>
        <v/>
      </c>
      <c r="BA94" s="260">
        <f>AVERAGE(BA91:BA93)</f>
        <v/>
      </c>
      <c r="BB94" s="260">
        <f>AVERAGE(BB91:BB93)</f>
        <v/>
      </c>
      <c r="BC94" s="260">
        <f>AVERAGE(BC91:BC93)</f>
        <v/>
      </c>
      <c r="BD94" s="260">
        <f>AVERAGE(BD91:BD93)</f>
        <v/>
      </c>
      <c r="BE94" s="260">
        <f>AVERAGE(BE91:BE93)</f>
        <v/>
      </c>
      <c r="BF94" s="260">
        <f>AVERAGE(BF91:BF93)</f>
        <v/>
      </c>
      <c r="BG94" s="260">
        <f>AVERAGE(BG91:BG93)</f>
        <v/>
      </c>
      <c r="BH94" s="260">
        <f>AVERAGE(BH91:BH93)</f>
        <v/>
      </c>
      <c r="BI94" s="261">
        <f>AVERAGE(BI91:BI93)</f>
        <v/>
      </c>
      <c r="BL94" s="25" t="n"/>
      <c r="BM94" s="24" t="n"/>
      <c r="BN94" s="67" t="inlineStr">
        <is>
          <t>Average</t>
        </is>
      </c>
      <c r="BO94" s="260">
        <f>AVERAGE(BO91:BO93)</f>
        <v/>
      </c>
      <c r="BP94" s="260">
        <f>AVERAGE(BP91:BP93)</f>
        <v/>
      </c>
      <c r="BQ94" s="260">
        <f>AVERAGE(BQ91:BQ93)</f>
        <v/>
      </c>
      <c r="BR94" s="260">
        <f>AVERAGE(BR91:BR93)</f>
        <v/>
      </c>
      <c r="BS94" s="260">
        <f>AVERAGE(BS91:BS93)</f>
        <v/>
      </c>
      <c r="BT94" s="260">
        <f>AVERAGE(BT91:BT93)</f>
        <v/>
      </c>
      <c r="BU94" s="260">
        <f>AVERAGE(BU91:BU93)</f>
        <v/>
      </c>
      <c r="BV94" s="260">
        <f>AVERAGE(BV91:BV93)</f>
        <v/>
      </c>
      <c r="BW94" s="260">
        <f>AVERAGE(BW91:BW93)</f>
        <v/>
      </c>
      <c r="BX94" s="260">
        <f>AVERAGE(BX91:BX93)</f>
        <v/>
      </c>
      <c r="BY94" s="260">
        <f>AVERAGE(BY91:BY93)</f>
        <v/>
      </c>
      <c r="BZ94" s="260">
        <f>AVERAGE(BZ91:BZ93)</f>
        <v/>
      </c>
      <c r="CA94" s="260">
        <f>AVERAGE(CA91:CA93)</f>
        <v/>
      </c>
      <c r="CB94" s="260">
        <f>AVERAGE(CB91:CB93)</f>
        <v/>
      </c>
      <c r="CC94" s="260">
        <f>AVERAGE(CC91:CC93)</f>
        <v/>
      </c>
      <c r="CD94" s="261">
        <f>AVERAGE(CD91:CD93)</f>
        <v/>
      </c>
      <c r="CG94" s="25" t="n"/>
      <c r="CH94" s="24" t="n"/>
      <c r="CI94" s="67" t="inlineStr">
        <is>
          <t>Average</t>
        </is>
      </c>
      <c r="CJ94" s="260">
        <f>AVERAGE(CJ91:CJ93)</f>
        <v/>
      </c>
      <c r="CK94" s="260">
        <f>AVERAGE(CK91:CK93)</f>
        <v/>
      </c>
      <c r="CL94" s="260">
        <f>AVERAGE(CL91:CL93)</f>
        <v/>
      </c>
      <c r="CM94" s="260">
        <f>AVERAGE(CM91:CM93)</f>
        <v/>
      </c>
      <c r="CN94" s="260">
        <f>AVERAGE(CN91:CN93)</f>
        <v/>
      </c>
      <c r="CO94" s="260">
        <f>AVERAGE(CO91:CO93)</f>
        <v/>
      </c>
      <c r="CP94" s="260">
        <f>AVERAGE(CP91:CP93)</f>
        <v/>
      </c>
      <c r="CQ94" s="260">
        <f>AVERAGE(CQ91:CQ93)</f>
        <v/>
      </c>
      <c r="CR94" s="260">
        <f>AVERAGE(CR91:CR93)</f>
        <v/>
      </c>
      <c r="CS94" s="260">
        <f>AVERAGE(CS91:CS93)</f>
        <v/>
      </c>
      <c r="CT94" s="260">
        <f>AVERAGE(CT91:CT93)</f>
        <v/>
      </c>
      <c r="CU94" s="260">
        <f>AVERAGE(CU91:CU93)</f>
        <v/>
      </c>
      <c r="CV94" s="260">
        <f>AVERAGE(CV91:CV93)</f>
        <v/>
      </c>
      <c r="CW94" s="260">
        <f>AVERAGE(CW91:CW93)</f>
        <v/>
      </c>
      <c r="CX94" s="260">
        <f>AVERAGE(CX91:CX93)</f>
        <v/>
      </c>
      <c r="CY94" s="261">
        <f>AVERAGE(CY91:CY93)</f>
        <v/>
      </c>
    </row>
    <row r="95" ht="14.45" customHeight="1" s="23">
      <c r="A95" s="25" t="n"/>
      <c r="B95" s="24" t="n"/>
      <c r="C95" s="68" t="inlineStr">
        <is>
          <t>Statistics</t>
        </is>
      </c>
      <c r="D95" s="35" t="inlineStr">
        <is>
          <t>Contact Time</t>
        </is>
      </c>
      <c r="E95" s="262" t="n"/>
      <c r="F95" s="35" t="inlineStr">
        <is>
          <t>Conversion %</t>
        </is>
      </c>
      <c r="G95" s="263" t="n"/>
      <c r="H95" s="262" t="n"/>
      <c r="I95" s="35" t="inlineStr">
        <is>
          <t>Selectivity %</t>
        </is>
      </c>
      <c r="J95" s="263" t="n"/>
      <c r="K95" s="263" t="n"/>
      <c r="L95" s="263" t="n"/>
      <c r="M95" s="263" t="n"/>
      <c r="N95" s="262" t="n"/>
      <c r="O95" s="35" t="inlineStr">
        <is>
          <t>Rate</t>
        </is>
      </c>
      <c r="P95" s="262" t="n"/>
      <c r="Q95" s="13" t="inlineStr">
        <is>
          <t>Carbon Balance</t>
        </is>
      </c>
      <c r="R95" s="263" t="n"/>
      <c r="S95" s="264" t="n"/>
      <c r="T95" s="25" t="n"/>
      <c r="V95" s="25" t="n"/>
      <c r="W95" s="24" t="n"/>
      <c r="X95" s="171" t="inlineStr">
        <is>
          <t>Statistics</t>
        </is>
      </c>
      <c r="Y95" s="35" t="inlineStr">
        <is>
          <t>Contact Time</t>
        </is>
      </c>
      <c r="Z95" s="262" t="n"/>
      <c r="AA95" s="35" t="inlineStr">
        <is>
          <t>Conversion %</t>
        </is>
      </c>
      <c r="AB95" s="263" t="n"/>
      <c r="AC95" s="262" t="n"/>
      <c r="AD95" s="193" t="inlineStr">
        <is>
          <t>Selectivity %</t>
        </is>
      </c>
      <c r="AE95" s="263" t="n"/>
      <c r="AF95" s="263" t="n"/>
      <c r="AG95" s="263" t="n"/>
      <c r="AH95" s="263" t="n"/>
      <c r="AI95" s="263" t="n"/>
      <c r="AJ95" s="35" t="inlineStr">
        <is>
          <t>Rate</t>
        </is>
      </c>
      <c r="AK95" s="262" t="n"/>
      <c r="AL95" s="13" t="inlineStr">
        <is>
          <t>Carbon Balance</t>
        </is>
      </c>
      <c r="AM95" s="263" t="n"/>
      <c r="AN95" s="264" t="n"/>
      <c r="AQ95" s="25" t="n"/>
      <c r="AR95" s="24" t="n"/>
      <c r="AS95" s="171" t="inlineStr">
        <is>
          <t>Statistics</t>
        </is>
      </c>
      <c r="AT95" s="35" t="inlineStr">
        <is>
          <t>Contact Time</t>
        </is>
      </c>
      <c r="AU95" s="262" t="n"/>
      <c r="AV95" s="35" t="inlineStr">
        <is>
          <t>Conversion %</t>
        </is>
      </c>
      <c r="AW95" s="263" t="n"/>
      <c r="AX95" s="262" t="n"/>
      <c r="AY95" s="193" t="inlineStr">
        <is>
          <t>Selectivity %</t>
        </is>
      </c>
      <c r="AZ95" s="263" t="n"/>
      <c r="BA95" s="263" t="n"/>
      <c r="BB95" s="263" t="n"/>
      <c r="BC95" s="263" t="n"/>
      <c r="BD95" s="263" t="n"/>
      <c r="BE95" s="35" t="inlineStr">
        <is>
          <t>Rate</t>
        </is>
      </c>
      <c r="BF95" s="262" t="n"/>
      <c r="BG95" s="13" t="inlineStr">
        <is>
          <t>Carbon Balance</t>
        </is>
      </c>
      <c r="BH95" s="263" t="n"/>
      <c r="BI95" s="264" t="n"/>
      <c r="BL95" s="25" t="n"/>
      <c r="BM95" s="24" t="n"/>
      <c r="BN95" s="171" t="inlineStr">
        <is>
          <t>Statistics</t>
        </is>
      </c>
      <c r="BO95" s="35" t="inlineStr">
        <is>
          <t>Contact Time</t>
        </is>
      </c>
      <c r="BP95" s="262" t="n"/>
      <c r="BQ95" s="35" t="inlineStr">
        <is>
          <t>Conversion %</t>
        </is>
      </c>
      <c r="BR95" s="263" t="n"/>
      <c r="BS95" s="262" t="n"/>
      <c r="BT95" s="193" t="inlineStr">
        <is>
          <t>Selectivity %</t>
        </is>
      </c>
      <c r="BU95" s="263" t="n"/>
      <c r="BV95" s="263" t="n"/>
      <c r="BW95" s="263" t="n"/>
      <c r="BX95" s="263" t="n"/>
      <c r="BY95" s="263" t="n"/>
      <c r="BZ95" s="35" t="inlineStr">
        <is>
          <t>Rate</t>
        </is>
      </c>
      <c r="CA95" s="262" t="n"/>
      <c r="CB95" s="13" t="inlineStr">
        <is>
          <t>Carbon Balance</t>
        </is>
      </c>
      <c r="CC95" s="263" t="n"/>
      <c r="CD95" s="264" t="n"/>
      <c r="CG95" s="25" t="n"/>
      <c r="CH95" s="24" t="n"/>
      <c r="CI95" s="171" t="inlineStr">
        <is>
          <t>Statistics</t>
        </is>
      </c>
      <c r="CJ95" s="35" t="inlineStr">
        <is>
          <t>Contact Time</t>
        </is>
      </c>
      <c r="CK95" s="262" t="n"/>
      <c r="CL95" s="35" t="inlineStr">
        <is>
          <t>Conversion %</t>
        </is>
      </c>
      <c r="CM95" s="263" t="n"/>
      <c r="CN95" s="262" t="n"/>
      <c r="CO95" s="193" t="inlineStr">
        <is>
          <t>Selectivity %</t>
        </is>
      </c>
      <c r="CP95" s="263" t="n"/>
      <c r="CQ95" s="263" t="n"/>
      <c r="CR95" s="263" t="n"/>
      <c r="CS95" s="263" t="n"/>
      <c r="CT95" s="263" t="n"/>
      <c r="CU95" s="35" t="inlineStr">
        <is>
          <t>Rate</t>
        </is>
      </c>
      <c r="CV95" s="262" t="n"/>
      <c r="CW95" s="13" t="inlineStr">
        <is>
          <t>Carbon Balance</t>
        </is>
      </c>
      <c r="CX95" s="263" t="n"/>
      <c r="CY95" s="264" t="n"/>
    </row>
    <row r="96" ht="14.45" customHeight="1" s="23">
      <c r="A96" s="25" t="n"/>
      <c r="B96" s="24" t="n"/>
      <c r="C96" s="69" t="n"/>
      <c r="D96" s="35" t="inlineStr">
        <is>
          <t>Rate COx</t>
        </is>
      </c>
      <c r="E96" s="35" t="inlineStr">
        <is>
          <t>Space Time (min) @ 298K, 1.07bar</t>
        </is>
      </c>
      <c r="F96" s="35" t="inlineStr">
        <is>
          <t>C3H8 Reactant</t>
        </is>
      </c>
      <c r="G96" s="35" t="inlineStr">
        <is>
          <t>C3H8 Product</t>
        </is>
      </c>
      <c r="H96" s="35" t="inlineStr">
        <is>
          <t>O2</t>
        </is>
      </c>
      <c r="I96" s="35" t="inlineStr">
        <is>
          <t>Total Olefin</t>
        </is>
      </c>
      <c r="J96" s="35" t="inlineStr">
        <is>
          <t>Propylene</t>
        </is>
      </c>
      <c r="K96" s="35" t="inlineStr">
        <is>
          <t>Ethylene</t>
        </is>
      </c>
      <c r="L96" s="35" t="inlineStr">
        <is>
          <t>CO</t>
        </is>
      </c>
      <c r="M96" s="35" t="inlineStr">
        <is>
          <t>CO2</t>
        </is>
      </c>
      <c r="N96" s="35" t="inlineStr">
        <is>
          <t>COx</t>
        </is>
      </c>
      <c r="O96" s="35" t="inlineStr">
        <is>
          <t>Rate Propylene (L-standard/hr/L)</t>
        </is>
      </c>
      <c r="P96" s="35" t="inlineStr">
        <is>
          <t>Rate Ethylene (L-standard/hr/L)</t>
        </is>
      </c>
      <c r="Q96" s="35" t="inlineStr">
        <is>
          <t>C In</t>
        </is>
      </c>
      <c r="R96" s="35" t="inlineStr">
        <is>
          <t>C Out</t>
        </is>
      </c>
      <c r="S96" s="13" t="inlineStr">
        <is>
          <t>C Bal</t>
        </is>
      </c>
      <c r="T96" s="25" t="n"/>
      <c r="V96" s="25" t="n"/>
      <c r="W96" s="24" t="n"/>
      <c r="X96" s="172" t="n"/>
      <c r="Y96" s="35" t="n"/>
      <c r="Z96" s="35" t="inlineStr">
        <is>
          <t>Space Time (min) @ 298K, 1.07 bar</t>
        </is>
      </c>
      <c r="AA96" s="35" t="inlineStr">
        <is>
          <t>C3H8 Reactant</t>
        </is>
      </c>
      <c r="AB96" s="35" t="inlineStr">
        <is>
          <t>C3H8 Product</t>
        </is>
      </c>
      <c r="AC96" s="35" t="inlineStr">
        <is>
          <t>O2</t>
        </is>
      </c>
      <c r="AD96" s="35" t="inlineStr">
        <is>
          <t>Total Olefin</t>
        </is>
      </c>
      <c r="AE96" s="35" t="inlineStr">
        <is>
          <t>Propylene</t>
        </is>
      </c>
      <c r="AF96" s="35" t="inlineStr">
        <is>
          <t>Ethylene</t>
        </is>
      </c>
      <c r="AG96" s="35" t="inlineStr">
        <is>
          <t>CO</t>
        </is>
      </c>
      <c r="AH96" s="35" t="inlineStr">
        <is>
          <t>CO2</t>
        </is>
      </c>
      <c r="AI96" s="35" t="inlineStr">
        <is>
          <t>COx</t>
        </is>
      </c>
      <c r="AJ96" s="35" t="inlineStr">
        <is>
          <t>Rate Propylene (L-standard/hr/L)</t>
        </is>
      </c>
      <c r="AK96" s="35" t="inlineStr">
        <is>
          <t>Rate Ethylene (L-standard/hr/L)</t>
        </is>
      </c>
      <c r="AL96" s="35" t="inlineStr">
        <is>
          <t>C In</t>
        </is>
      </c>
      <c r="AM96" s="35" t="inlineStr">
        <is>
          <t>C Out</t>
        </is>
      </c>
      <c r="AN96" s="13" t="inlineStr">
        <is>
          <t>C Bal</t>
        </is>
      </c>
      <c r="AQ96" s="25" t="n"/>
      <c r="AR96" s="24" t="n"/>
      <c r="AS96" s="172" t="n"/>
      <c r="AT96" s="35" t="n"/>
      <c r="AU96" s="35" t="inlineStr">
        <is>
          <t>Space Time (min) @ 298K, 1.07 bar</t>
        </is>
      </c>
      <c r="AV96" s="35" t="inlineStr">
        <is>
          <t>C3H8 Reactant</t>
        </is>
      </c>
      <c r="AW96" s="35" t="inlineStr">
        <is>
          <t>C3H8 Product</t>
        </is>
      </c>
      <c r="AX96" s="35" t="inlineStr">
        <is>
          <t>O2</t>
        </is>
      </c>
      <c r="AY96" s="35" t="inlineStr">
        <is>
          <t>Total Olefin</t>
        </is>
      </c>
      <c r="AZ96" s="35" t="inlineStr">
        <is>
          <t>Propylene</t>
        </is>
      </c>
      <c r="BA96" s="35" t="inlineStr">
        <is>
          <t>Ethylene</t>
        </is>
      </c>
      <c r="BB96" s="35" t="inlineStr">
        <is>
          <t>CO</t>
        </is>
      </c>
      <c r="BC96" s="35" t="inlineStr">
        <is>
          <t>CO2</t>
        </is>
      </c>
      <c r="BD96" s="35" t="inlineStr">
        <is>
          <t>COx</t>
        </is>
      </c>
      <c r="BE96" s="35" t="inlineStr">
        <is>
          <t>Rate Propylene (L-standard/hr/L)</t>
        </is>
      </c>
      <c r="BF96" s="35" t="inlineStr">
        <is>
          <t>Rate Ethylene (L-standard/hr/L)</t>
        </is>
      </c>
      <c r="BG96" s="35" t="inlineStr">
        <is>
          <t>C In</t>
        </is>
      </c>
      <c r="BH96" s="35" t="inlineStr">
        <is>
          <t>C Out</t>
        </is>
      </c>
      <c r="BI96" s="13" t="inlineStr">
        <is>
          <t>C Bal</t>
        </is>
      </c>
      <c r="BL96" s="25" t="n"/>
      <c r="BM96" s="24" t="n"/>
      <c r="BN96" s="172" t="n"/>
      <c r="BO96" s="35" t="n"/>
      <c r="BP96" s="35" t="inlineStr">
        <is>
          <t>Space Time (min) @ 298K, 1.07 bar</t>
        </is>
      </c>
      <c r="BQ96" s="35" t="inlineStr">
        <is>
          <t>C3H8 Reactant</t>
        </is>
      </c>
      <c r="BR96" s="35" t="inlineStr">
        <is>
          <t>C3H8 Product</t>
        </is>
      </c>
      <c r="BS96" s="35" t="inlineStr">
        <is>
          <t>O2</t>
        </is>
      </c>
      <c r="BT96" s="35" t="inlineStr">
        <is>
          <t>Total Olefin</t>
        </is>
      </c>
      <c r="BU96" s="35" t="inlineStr">
        <is>
          <t>Propylene</t>
        </is>
      </c>
      <c r="BV96" s="35" t="inlineStr">
        <is>
          <t>Ethylene</t>
        </is>
      </c>
      <c r="BW96" s="35" t="inlineStr">
        <is>
          <t>CO</t>
        </is>
      </c>
      <c r="BX96" s="35" t="inlineStr">
        <is>
          <t>CO2</t>
        </is>
      </c>
      <c r="BY96" s="35" t="inlineStr">
        <is>
          <t>COx</t>
        </is>
      </c>
      <c r="BZ96" s="35" t="inlineStr">
        <is>
          <t>Rate Propylene (L-standard/hr/L)</t>
        </is>
      </c>
      <c r="CA96" s="35" t="inlineStr">
        <is>
          <t>Rate Ethylene (L-standard/hr/L)</t>
        </is>
      </c>
      <c r="CB96" s="35" t="inlineStr">
        <is>
          <t>C In</t>
        </is>
      </c>
      <c r="CC96" s="35" t="inlineStr">
        <is>
          <t>C Out</t>
        </is>
      </c>
      <c r="CD96" s="13" t="inlineStr">
        <is>
          <t>C Bal</t>
        </is>
      </c>
      <c r="CG96" s="25" t="n"/>
      <c r="CH96" s="24" t="n"/>
      <c r="CI96" s="172" t="n"/>
      <c r="CJ96" s="35" t="n"/>
      <c r="CK96" s="35" t="inlineStr">
        <is>
          <t>Space Time (min) @ 298K, 1.07 bar</t>
        </is>
      </c>
      <c r="CL96" s="35" t="inlineStr">
        <is>
          <t>C3H8 Reactant</t>
        </is>
      </c>
      <c r="CM96" s="35" t="inlineStr">
        <is>
          <t>C3H8 Product</t>
        </is>
      </c>
      <c r="CN96" s="35" t="inlineStr">
        <is>
          <t>O2</t>
        </is>
      </c>
      <c r="CO96" s="35" t="inlineStr">
        <is>
          <t>Total Olefin</t>
        </is>
      </c>
      <c r="CP96" s="35" t="inlineStr">
        <is>
          <t>Propylene</t>
        </is>
      </c>
      <c r="CQ96" s="35" t="inlineStr">
        <is>
          <t>Ethylene</t>
        </is>
      </c>
      <c r="CR96" s="35" t="inlineStr">
        <is>
          <t>CO</t>
        </is>
      </c>
      <c r="CS96" s="35" t="inlineStr">
        <is>
          <t>CO2</t>
        </is>
      </c>
      <c r="CT96" s="35" t="inlineStr">
        <is>
          <t>COx</t>
        </is>
      </c>
      <c r="CU96" s="35" t="inlineStr">
        <is>
          <t>Rate Propylene (L-standard/hr/L)</t>
        </is>
      </c>
      <c r="CV96" s="35" t="inlineStr">
        <is>
          <t>Rate Ethylene (L-standard/hr/L)</t>
        </is>
      </c>
      <c r="CW96" s="35" t="inlineStr">
        <is>
          <t>C In</t>
        </is>
      </c>
      <c r="CX96" s="35" t="inlineStr">
        <is>
          <t>C Out</t>
        </is>
      </c>
      <c r="CY96" s="13" t="inlineStr">
        <is>
          <t>C Bal</t>
        </is>
      </c>
    </row>
    <row r="97" ht="14.45" customHeight="1" s="23">
      <c r="A97" s="25" t="n"/>
      <c r="B97" s="24" t="n"/>
      <c r="C97" s="70" t="inlineStr">
        <is>
          <t>N2 Factor</t>
        </is>
      </c>
      <c r="D97" s="176">
        <f>((G91+H91)*G82/1000) *60 /(H82/1000)</f>
        <v/>
      </c>
      <c r="E97" s="10">
        <f>(G82*(298/273)*(1/1.07)/H82)^-1</f>
        <v/>
      </c>
      <c r="F97" s="9">
        <f>(K82-K87*C98)/K82</f>
        <v/>
      </c>
      <c r="G97" s="9">
        <f>(F91+G91+H91+2*I91+2*J91+3*L91+4*M91+4*N91+4*O91+4*P91+4*Q91+4*R91+4*S91)/(F91+G91+H91+2*I91+2*J91+3*L91+4*M91+4*N91+4*O91+4*P91+4*Q91+4*R91+4*S91+3*K91)</f>
        <v/>
      </c>
      <c r="H97" s="9">
        <f>(O82-D91)/O82</f>
        <v/>
      </c>
      <c r="I97" s="9">
        <f>(2*J91+3*L91)/(F91+G91+H91+2*I91+2*J91+3*L91+4*M91+4*N91+4*O91+4*P91+4*Q91+4*R91+4*S91)</f>
        <v/>
      </c>
      <c r="J97" s="9">
        <f>3*L91/(F91+G91+H91+2*I91+2*J91+3*L91+4*M91+4*N91+4*O91+4*P91+4*Q91+4*R91+4*S91)</f>
        <v/>
      </c>
      <c r="K97" s="9">
        <f>2*J91/(F91+G91+H91+2*I91+2*J91+3*L91+4*M91+4*N91+4*O91+4*P91+4*Q91+4*R91+4*S91)</f>
        <v/>
      </c>
      <c r="L97" s="9">
        <f>G91/(F91+G91+H91+2*I91+2*J91+3*L91+4*M91+4*N91+4*O91+4*P91+4*Q91+4*R91+4*S91)</f>
        <v/>
      </c>
      <c r="M97" s="9">
        <f>H91/(F91+G91+H91+2*I91+2*J91+3*L91+4*M91+4*N91+4*O91+4*P91+4*Q91+4*R91+4*S91)</f>
        <v/>
      </c>
      <c r="N97" s="9">
        <f>(G91+H91)/(F91+G91+H91+2*I91+2*J91+3*L91+4*M91+4*N91+4*O91+4*P91+4*Q91+4*R91+4*S91)</f>
        <v/>
      </c>
      <c r="O97" s="162">
        <f>(L91*G82/1000) *60 /(H82/1000)</f>
        <v/>
      </c>
      <c r="P97" s="162">
        <f>(J91*G82/1000) *60 / (H82/1000)</f>
        <v/>
      </c>
      <c r="Q97" s="265">
        <f>3*Q82</f>
        <v/>
      </c>
      <c r="R97" s="265">
        <f>(F91+G91+H91+2*I91+2*J91+3*L91+3*K91+4*M91+4*N91+4*O91+4*P91+4*Q91+4*R91+4*S91)</f>
        <v/>
      </c>
      <c r="S97" s="14">
        <f>(Q97-R97)/R97</f>
        <v/>
      </c>
      <c r="T97" s="25" t="n"/>
      <c r="V97" s="25" t="n"/>
      <c r="W97" s="24" t="n"/>
      <c r="X97" s="177" t="inlineStr">
        <is>
          <t>N2 Factor</t>
        </is>
      </c>
      <c r="Y97" s="176" t="n"/>
      <c r="Z97" s="10">
        <f>(AB82*(298/273)*(1/1.07)/AC82)^-1</f>
        <v/>
      </c>
      <c r="AA97" s="9">
        <f>(AF82-AF87*X98)/AF82</f>
        <v/>
      </c>
      <c r="AB97" s="9">
        <f>(AA91+AB91+AC91+2*AD91+2*AE91+3*AG91+4*AH91+4*AI91+4*AJ91+4*AK91+4*AL91+4*AM91+4*AN91)/(AA91+AB91+AC91+2*AD91+2*AE91+3*AG91+4*AH91+4*AI91+4*AJ91+4*AK91+4*AL91+4*AM91+4*AN91+3*AF91)</f>
        <v/>
      </c>
      <c r="AC97" s="9">
        <f>(AJ82-Y91)/AJ82</f>
        <v/>
      </c>
      <c r="AD97" s="9">
        <f>(2*AE91+3*AG91)/(AA91+AB91+AC91+2*AD91+2*AE91+3*AG91+4*AH91+4*AI91+4*AJ91+4*AK91+4*AL91+4*AM91+4*AN91)</f>
        <v/>
      </c>
      <c r="AE97" s="9">
        <f>3*AG91/(AA91+AB91+AC91+2*AD91+2*AE91+3*AG91+4*AH91+4*AI91+4*AJ91+4*AK91+4*AL91+4*AM91+4*AN91)</f>
        <v/>
      </c>
      <c r="AF97" s="9">
        <f>2*AE91/(AA91+AB91+AC91+2*AD91+2*AE91+3*AG91+4*AH91+4*AI91+4*AJ91+4*AK91+4*AL91+4*AM91+4*AN91)</f>
        <v/>
      </c>
      <c r="AG97" s="9">
        <f>AB91/(AA91+AB91+AC91+2*AD91+2*AE91+3*AG91+4*AH91+4*AI91+4*AJ91+4*AK91+4*AL91+4*AM91+4*AN91)</f>
        <v/>
      </c>
      <c r="AH97" s="9">
        <f>AC91/(AA91+AB91+AC91+2*AD91+2*AE91+3*AG91+4*AH91+4*AI91+4*AJ91+4*AK91+4*AL91+4*AM91+4*AN91)</f>
        <v/>
      </c>
      <c r="AI97" s="9">
        <f>(AB91+AC91)/(AA91+AB91+AC91+2*AD91+2*AE91+3*AG91+4*AH91+4*AI91+4*AJ91+4*AK91+4*AL91+4*AM91+4*AN91)</f>
        <v/>
      </c>
      <c r="AJ97" s="162">
        <f>(AG91*AB82/1000) *60 /(AC82/1000)</f>
        <v/>
      </c>
      <c r="AK97" s="162">
        <f>(AE91*AB82/1000) *60 / (AC82/1000)</f>
        <v/>
      </c>
      <c r="AL97" s="265">
        <f>3*AL82</f>
        <v/>
      </c>
      <c r="AM97" s="265">
        <f>(AA91+AB91+AC91+2*AD91+2*AE91+3*AG91+3*AF91+4*AH91+4*AI91+4*AJ91+4*AK91+4*AL91+4*AM91+4*AN91)</f>
        <v/>
      </c>
      <c r="AN97" s="14">
        <f>(AL97-AM97)/AM97</f>
        <v/>
      </c>
      <c r="AQ97" s="25" t="n"/>
      <c r="AR97" s="24" t="n"/>
      <c r="AS97" s="177" t="inlineStr">
        <is>
          <t>N2 Factor</t>
        </is>
      </c>
      <c r="AT97" s="176" t="n"/>
      <c r="AU97" s="10">
        <f>(AW82*(298/273)*(1/1.07)/AX82)^-1</f>
        <v/>
      </c>
      <c r="AV97" s="9">
        <f>(BA82-BA87*AS98)/BA82</f>
        <v/>
      </c>
      <c r="AW97" s="9">
        <f>(AV91+AW91+AX91+2*AY91+2*AZ91+3*BB91+4*BC91+4*BD91+4*BE91+4*BF91+4*BG91+4*BH91+4*BI91)/(AV91+AW91+AX91+2*AY91+2*AZ91+3*BB91+4*BC91+4*BD91+4*BE91+4*BF91+4*BG91+4*BH91+4*BI91+3*BA91)</f>
        <v/>
      </c>
      <c r="AX97" s="9">
        <f>(BE82-AT91)/BE82</f>
        <v/>
      </c>
      <c r="AY97" s="9">
        <f>(2*AZ91+3*BB91)/(AV91+AW91+AX91+2*AY91+2*AZ91+3*BB91+4*BC91+4*BD91+4*BE91+4*BF91+4*BG91+4*BH91+4*BI91)</f>
        <v/>
      </c>
      <c r="AZ97" s="9">
        <f>3*BB91/(AV91+AW91+AX91+2*AY91+2*AZ91+3*BB91+4*BC91+4*BD91+4*BE91+4*BF91+4*BG91+4*BH91+4*BI91)</f>
        <v/>
      </c>
      <c r="BA97" s="9">
        <f>2*AZ91/(AV91+AW91+AX91+2*AY91+2*AZ91+3*BB91+4*BC91+4*BD91+4*BE91+4*BF91+4*BG91+4*BH91+4*BI91)</f>
        <v/>
      </c>
      <c r="BB97" s="9">
        <f>AW91/(AV91+AW91+AX91+2*AY91+2*AZ91+3*BB91+4*BC91+4*BD91+4*BE91+4*BF91+4*BG91+4*BH91+4*BI91)</f>
        <v/>
      </c>
      <c r="BC97" s="9">
        <f>AX91/(AV91+AW91+AX91+2*AY91+2*AZ91+3*BB91+4*BC91+4*BD91+4*BE91+4*BF91+4*BG91+4*BH91+4*BI91)</f>
        <v/>
      </c>
      <c r="BD97" s="9">
        <f>(AW91+AX91)/(AV91+AW91+AX91+2*AY91+2*AZ91+3*BB91+4*BC91+4*BD91+4*BE91+4*BF91+4*BG91+4*BH91+4*BI91)</f>
        <v/>
      </c>
      <c r="BE97" s="162">
        <f>(BB91*AW82/1000) *60 /(AX82/1000)</f>
        <v/>
      </c>
      <c r="BF97" s="162">
        <f>(AZ91*AW82/1000) *60 / (AX82/1000)</f>
        <v/>
      </c>
      <c r="BG97" s="265">
        <f>3*BG82</f>
        <v/>
      </c>
      <c r="BH97" s="265">
        <f>(AV91+AW91+AX91+2*AY91+2*AZ91+3*BB91+3*BA91+4*BC91+4*BD91+4*BE91+4*BF91+4*BG91+4*BH91+4*BI91)</f>
        <v/>
      </c>
      <c r="BI97" s="14">
        <f>(BG97-BH97)/BH97</f>
        <v/>
      </c>
      <c r="BL97" s="25" t="n"/>
      <c r="BM97" s="24" t="n"/>
      <c r="BN97" s="177" t="inlineStr">
        <is>
          <t>N2 Factor</t>
        </is>
      </c>
      <c r="BO97" s="176" t="n"/>
      <c r="BP97" s="10">
        <f>(BR82*(298/273)*(1/1.07)/BS82)^-1</f>
        <v/>
      </c>
      <c r="BQ97" s="9">
        <f>(BV82-BV87*BN98)/BV82</f>
        <v/>
      </c>
      <c r="BR97" s="9">
        <f>(BQ91+BR91+BS91+2*BT91+2*BU91+3*BW91+4*BX91+4*BY91+4*BZ91+4*CA91+4*CB91+4*CC91+4*CD91)/(BQ91+BR91+BS91+2*BT91+2*BU91+3*BW91+4*BX91+4*BY91+4*BZ91+4*CA91+4*CB91+4*CC91+4*CD91+3*BV91)</f>
        <v/>
      </c>
      <c r="BS97" s="9">
        <f>(BZ82-BO91)/BZ82</f>
        <v/>
      </c>
      <c r="BT97" s="9">
        <f>(2*BU91+3*BW91)/(BQ91+BR91+BS91+2*BT91+2*BU91+3*BW91+4*BX91+4*BY91+4*BZ91+4*CA91+4*CB91+4*CC91+4*CD91)</f>
        <v/>
      </c>
      <c r="BU97" s="9">
        <f>3*BW91/(BQ91+BR91+BS91+2*BT91+2*BU91+3*BW91+4*BX91+4*BY91+4*BZ91+4*CA91+4*CB91+4*CC91+4*CD91)</f>
        <v/>
      </c>
      <c r="BV97" s="9">
        <f>2*BU91/(BQ91+BR91+BS91+2*BT91+2*BU91+3*BW91+4*BX91+4*BY91+4*BZ91+4*CA91+4*CB91+4*CC91+4*CD91)</f>
        <v/>
      </c>
      <c r="BW97" s="9">
        <f>BR91/(BQ91+BR91+BS91+2*BT91+2*BU91+3*BW91+4*BX91+4*BY91+4*BZ91+4*CA91+4*CB91+4*CC91+4*CD91)</f>
        <v/>
      </c>
      <c r="BX97" s="9">
        <f>BS91/(BQ91+BR91+BS91+2*BT91+2*BU91+3*BW91+4*BX91+4*BY91+4*BZ91+4*CA91+4*CB91+4*CC91+4*CD91)</f>
        <v/>
      </c>
      <c r="BY97" s="9">
        <f>(BR91+BS91)/(BQ91+BR91+BS91+2*BT91+2*BU91+3*BW91+4*BX91+4*BY91+4*BZ91+4*CA91+4*CB91+4*CC91+4*CD91)</f>
        <v/>
      </c>
      <c r="BZ97" s="162">
        <f>(BW91*BR82/1000) *60 /(BS82/1000)</f>
        <v/>
      </c>
      <c r="CA97" s="162">
        <f>(BU91*BR82/1000) *60 / (BS82/1000)</f>
        <v/>
      </c>
      <c r="CB97" s="265">
        <f>3*CB82</f>
        <v/>
      </c>
      <c r="CC97" s="265">
        <f>(BQ91+BR91+BS91+2*BT91+2*BU91+3*BW91+3*BV91+4*BX91+4*BY91+4*BZ91+4*CA91+4*CB91+4*CC91+4*CD91)</f>
        <v/>
      </c>
      <c r="CD97" s="14">
        <f>(CB97-CC97)/CC97</f>
        <v/>
      </c>
      <c r="CG97" s="25" t="n"/>
      <c r="CH97" s="24" t="n"/>
      <c r="CI97" s="177" t="inlineStr">
        <is>
          <t>N2 Factor</t>
        </is>
      </c>
      <c r="CJ97" s="176" t="n"/>
      <c r="CK97" s="10">
        <f>(CM82*(298/273)*(1/1.07)/CN82)^-1</f>
        <v/>
      </c>
      <c r="CL97" s="9">
        <f>(CQ82-CQ87*CI98)/CQ82</f>
        <v/>
      </c>
      <c r="CM97" s="9">
        <f>(CL91+CM91+CN91+2*CO91+2*CP91+3*CR91+4*CS91+4*CT91+4*CU91+4*CV91+4*CW91+4*CX91+4*CY91)/(CL91+CM91+CN91+2*CO91+2*CP91+3*CR91+4*CS91+4*CT91+4*CU91+4*CV91+4*CW91+4*CX91+4*CY91+3*CQ91)</f>
        <v/>
      </c>
      <c r="CN97" s="9">
        <f>(CU82-CJ91)/CU82</f>
        <v/>
      </c>
      <c r="CO97" s="9">
        <f>(2*CP91+3*CR91)/(CL91+CM91+CN91+2*CO91+2*CP91+3*CR91+4*CS91+4*CT91+4*CU91+4*CV91+4*CW91+4*CX91+4*CY91)</f>
        <v/>
      </c>
      <c r="CP97" s="9">
        <f>3*CR91/(CL91+CM91+CN91+2*CO91+2*CP91+3*CR91+4*CS91+4*CT91+4*CU91+4*CV91+4*CW91+4*CX91+4*CY91)</f>
        <v/>
      </c>
      <c r="CQ97" s="9">
        <f>2*CP91/(CL91+CM91+CN91+2*CO91+2*CP91+3*CR91+4*CS91+4*CT91+4*CU91+4*CV91+4*CW91+4*CX91+4*CY91)</f>
        <v/>
      </c>
      <c r="CR97" s="9">
        <f>CM91/(CL91+CM91+CN91+2*CO91+2*CP91+3*CR91+4*CS91+4*CT91+4*CU91+4*CV91+4*CW91+4*CX91+4*CY91)</f>
        <v/>
      </c>
      <c r="CS97" s="9">
        <f>CN91/(CL91+CM91+CN91+2*CO91+2*CP91+3*CR91+4*CS91+4*CT91+4*CU91+4*CV91+4*CW91+4*CX91+4*CY91)</f>
        <v/>
      </c>
      <c r="CT97" s="9">
        <f>(CM91+CN91)/(CL91+CM91+CN91+2*CO91+2*CP91+3*CR91+4*CS91+4*CT91+4*CU91+4*CV91+4*CW91+4*CX91+4*CY91)</f>
        <v/>
      </c>
      <c r="CU97" s="162">
        <f>(CR91*CM82/1000) *60 /(CN82/1000)</f>
        <v/>
      </c>
      <c r="CV97" s="162">
        <f>(CP91*CM82/1000) *60 / (CN82/1000)</f>
        <v/>
      </c>
      <c r="CW97" s="265">
        <f>3*CW82</f>
        <v/>
      </c>
      <c r="CX97" s="265">
        <f>(CL91+CM91+CN91+2*CO91+2*CP91+3*CR91+3*CQ91+4*CS91+4*CT91+4*CU91+4*CV91+4*CW91+4*CX91+4*CY91)</f>
        <v/>
      </c>
      <c r="CY97" s="14">
        <f>(CW97-CX97)/CX97</f>
        <v/>
      </c>
    </row>
    <row r="98" ht="14.45" customHeight="1" s="23">
      <c r="A98" s="25" t="n"/>
      <c r="B98" s="24" t="n"/>
      <c r="C98" s="175">
        <f>J85/E90</f>
        <v/>
      </c>
      <c r="D98" s="176">
        <f>((G92+H92)*G83/1000) *60 /(H83/1000)</f>
        <v/>
      </c>
      <c r="E98" s="10">
        <f>(G83*(298/273)*(1/1.07)/H83)^-1</f>
        <v/>
      </c>
      <c r="F98" s="9">
        <f>(K83-K88*C98)/K83</f>
        <v/>
      </c>
      <c r="G98" s="9">
        <f>(F92+G92+H92+2*I92+2*J92+3*L92+4*M92+4*N92+4*O92+4*P92+4*Q92+4*R92+4*S92)/(F92+G92+H92+2*I92+2*J92+3*L92+4*M92+4*N92+4*O92+4*P92+4*Q92+4*R92+4*S92+3*K92)</f>
        <v/>
      </c>
      <c r="H98" s="9">
        <f>(O83-D92)/O83</f>
        <v/>
      </c>
      <c r="I98" s="9">
        <f>(2*J92+3*L92)/(F92+G92+H92+2*I92+2*J92+3*L92+4*M92+4*N92+4*O92+4*P92+4*Q92+4*R92+4*S92)</f>
        <v/>
      </c>
      <c r="J98" s="9">
        <f>3*L92/(F92+G92+H92+2*I92+2*J92+3*L92+4*M92+4*N92+4*O92+4*P92+4*Q92+4*R92+4*S92)</f>
        <v/>
      </c>
      <c r="K98" s="9">
        <f>2*J92/(F92+G92+H92+2*I92+2*J92+3*L92+4*M92+4*N92+4*O92+4*P92+4*Q92+4*R92+4*S92)</f>
        <v/>
      </c>
      <c r="L98" s="9">
        <f>G92/(F92+G92+H92+2*I92+2*J92+3*L92+4*M92+4*N92+4*O92+4*P92+4*Q92+4*R92+4*S92)</f>
        <v/>
      </c>
      <c r="M98" s="9">
        <f>H92/(F92+G92+H92+2*I92+2*J92+3*L92+4*M92+4*N92+4*O92+4*P92+4*Q92+4*R92+4*S92)</f>
        <v/>
      </c>
      <c r="N98" s="9">
        <f>(G92+H92)/(F92+G92+H92+2*I92+2*J92+3*L92+4*M92+4*N92+4*O92+4*P92+4*Q92+4*R92+4*S92)</f>
        <v/>
      </c>
      <c r="O98" s="162">
        <f>(L92*G83/1000) *60 /(H83/1000)</f>
        <v/>
      </c>
      <c r="P98" s="162">
        <f>(J92*G83/1000) *60 / (H83/1000)</f>
        <v/>
      </c>
      <c r="Q98" s="265">
        <f>3*Q83</f>
        <v/>
      </c>
      <c r="R98" s="265">
        <f>(F92+G92+H92+2*I92+2*J92+3*L92+3*K92+4*M92+4*N92+4*O92+4*P92+4*Q92+4*R92+4*S92)</f>
        <v/>
      </c>
      <c r="S98" s="14">
        <f>(Q98-R98)/R98</f>
        <v/>
      </c>
      <c r="T98" s="25" t="n"/>
      <c r="V98" s="25" t="n"/>
      <c r="W98" s="24" t="n"/>
      <c r="X98" s="175">
        <f>AE85/Z90</f>
        <v/>
      </c>
      <c r="Y98" s="10" t="n"/>
      <c r="Z98" s="10">
        <f>(AB83*(298/273)*(1/1.07)/AC83)^-1</f>
        <v/>
      </c>
      <c r="AA98" s="9">
        <f>(AF83-AF88*X98)/AF83</f>
        <v/>
      </c>
      <c r="AB98" s="9">
        <f>(AA92+AB92+AC92+2*AD92+2*AE92+3*AG92+4*AH92+4*AI92+4*AJ92+4*AK92+4*AL92+4*AM92+4*AN92)/(AA92+AB92+AC92+2*AD92+2*AE92+3*AG92+4*AH92+4*AI92+4*AJ92+4*AK92+4*AL92+4*AM92+4*AN92+3*AF92)</f>
        <v/>
      </c>
      <c r="AC98" s="9">
        <f>(AJ83-Y92)/AJ83</f>
        <v/>
      </c>
      <c r="AD98" s="9">
        <f>(2*AE92+3*AG92)/(AA92+AB92+AC92+2*AD92+2*AE92+3*AG92+4*AH92+4*AI92+4*AJ92+4*AK92+4*AL92+4*AM92+4*AN92)</f>
        <v/>
      </c>
      <c r="AE98" s="9">
        <f>3*AG92/(AA92+AB92+AC92+2*AD92+2*AE92+3*AG92+4*AH92+4*AI92+4*AJ92+4*AK92+4*AL92+4*AM92+4*AN92)</f>
        <v/>
      </c>
      <c r="AF98" s="9">
        <f>2*AE92/(AA92+AB92+AC92+2*AD92+2*AE92+3*AG92+4*AH92+4*AI92+4*AJ92+4*AK92+4*AL92+4*AM92+4*AN92)</f>
        <v/>
      </c>
      <c r="AG98" s="9">
        <f>AB92/(AA92+AB92+AC92+2*AD92+2*AE92+3*AG92+4*AH92+4*AI92+4*AJ92+4*AK92+4*AL92+4*AM92+4*AN92)</f>
        <v/>
      </c>
      <c r="AH98" s="9">
        <f>AC92/(AA92+AB92+AC92+2*AD92+2*AE92+3*AG92+4*AH92+4*AI92+4*AJ92+4*AK92+4*AL92+4*AM92+4*AN92)</f>
        <v/>
      </c>
      <c r="AI98" s="9">
        <f>(AB92+AC92)/(AA92+AB92+AC92+2*AD92+2*AE92+3*AG92+4*AH92+4*AI92+4*AJ92+4*AK92+4*AL92+4*AM92+4*AN92)</f>
        <v/>
      </c>
      <c r="AJ98" s="162">
        <f>(AG92*AB83/1000) *60 /(AC83/1000)</f>
        <v/>
      </c>
      <c r="AK98" s="162">
        <f>(AE92*AB83/1000) *60 / (AC83/1000)</f>
        <v/>
      </c>
      <c r="AL98" s="265">
        <f>3*AL83</f>
        <v/>
      </c>
      <c r="AM98" s="265">
        <f>(AA92+AB92+AC92+2*AD92+2*AE92+3*AG92+3*AF92+4*AH92+4*AI92+4*AJ92+4*AK92+4*AL92+4*AM92+4*AN92)</f>
        <v/>
      </c>
      <c r="AN98" s="14">
        <f>(AL98-AM98)/AM98</f>
        <v/>
      </c>
      <c r="AQ98" s="25" t="n"/>
      <c r="AR98" s="24" t="n"/>
      <c r="AS98" s="175">
        <f>AZ85/AU90</f>
        <v/>
      </c>
      <c r="AT98" s="10" t="n"/>
      <c r="AU98" s="10">
        <f>(AW83*(298/273)*(1/1.07)/AX83)^-1</f>
        <v/>
      </c>
      <c r="AV98" s="9">
        <f>(BA83-BA88*AS98)/BA83</f>
        <v/>
      </c>
      <c r="AW98" s="9">
        <f>(AV92+AW92+AX92+2*AY92+2*AZ92+3*BB92+4*BC92+4*BD92+4*BE92+4*BF92+4*BG92+4*BH92+4*BI92)/(AV92+AW92+AX92+2*AY92+2*AZ92+3*BB92+4*BC92+4*BD92+4*BE92+4*BF92+4*BG92+4*BH92+4*BI92+3*BA92)</f>
        <v/>
      </c>
      <c r="AX98" s="9">
        <f>(BE83-AT92)/BE83</f>
        <v/>
      </c>
      <c r="AY98" s="9">
        <f>(2*AZ92+3*BB92)/(AV92+AW92+AX92+2*AY92+2*AZ92+3*BB92+4*BC92+4*BD92+4*BE92+4*BF92+4*BG92+4*BH92+4*BI92)</f>
        <v/>
      </c>
      <c r="AZ98" s="9">
        <f>3*BB92/(AV92+AW92+AX92+2*AY92+2*AZ92+3*BB92+4*BC92+4*BD92+4*BE92+4*BF92+4*BG92+4*BH92+4*BI92)</f>
        <v/>
      </c>
      <c r="BA98" s="9">
        <f>2*AZ92/(AV92+AW92+AX92+2*AY92+2*AZ92+3*BB92+4*BC92+4*BD92+4*BE92+4*BF92+4*BG92+4*BH92+4*BI92)</f>
        <v/>
      </c>
      <c r="BB98" s="9">
        <f>AW92/(AV92+AW92+AX92+2*AY92+2*AZ92+3*BB92+4*BC92+4*BD92+4*BE92+4*BF92+4*BG92+4*BH92+4*BI92)</f>
        <v/>
      </c>
      <c r="BC98" s="9">
        <f>AX92/(AV92+AW92+AX92+2*AY92+2*AZ92+3*BB92+4*BC92+4*BD92+4*BE92+4*BF92+4*BG92+4*BH92+4*BI92)</f>
        <v/>
      </c>
      <c r="BD98" s="9">
        <f>(AW92+AX92)/(AV92+AW92+AX92+2*AY92+2*AZ92+3*BB92+4*BC92+4*BD92+4*BE92+4*BF92+4*BG92+4*BH92+4*BI92)</f>
        <v/>
      </c>
      <c r="BE98" s="162">
        <f>(BB92*AW83/1000) *60 /(AX83/1000)</f>
        <v/>
      </c>
      <c r="BF98" s="162">
        <f>(AZ92*AW83/1000) *60 / (AX83/1000)</f>
        <v/>
      </c>
      <c r="BG98" s="265">
        <f>3*BG83</f>
        <v/>
      </c>
      <c r="BH98" s="265">
        <f>(AV92+AW92+AX92+2*AY92+2*AZ92+3*BB92+3*BA92+4*BC92+4*BD92+4*BE92+4*BF92+4*BG92+4*BH92+4*BI92)</f>
        <v/>
      </c>
      <c r="BI98" s="14">
        <f>(BG98-BH98)/BH98</f>
        <v/>
      </c>
      <c r="BL98" s="25" t="n"/>
      <c r="BM98" s="24" t="n"/>
      <c r="BN98" s="175">
        <f>BU85/BP90</f>
        <v/>
      </c>
      <c r="BO98" s="10" t="n"/>
      <c r="BP98" s="10">
        <f>(BR83*(298/273)*(1/1.07)/BS83)^-1</f>
        <v/>
      </c>
      <c r="BQ98" s="9">
        <f>(BV83-BV88*BN98)/BV83</f>
        <v/>
      </c>
      <c r="BR98" s="9">
        <f>(BQ92+BR92+BS92+2*BT92+2*BU92+3*BW92+4*BX92+4*BY92+4*BZ92+4*CA92+4*CB92+4*CC92+4*CD92)/(BQ92+BR92+BS92+2*BT92+2*BU92+3*BW92+4*BX92+4*BY92+4*BZ92+4*CA92+4*CB92+4*CC92+4*CD92+3*BV92)</f>
        <v/>
      </c>
      <c r="BS98" s="9">
        <f>(BZ83-BO92)/BZ83</f>
        <v/>
      </c>
      <c r="BT98" s="9">
        <f>(2*BU92+3*BW92)/(BQ92+BR92+BS92+2*BT92+2*BU92+3*BW92+4*BX92+4*BY92+4*BZ92+4*CA92+4*CB92+4*CC92+4*CD92)</f>
        <v/>
      </c>
      <c r="BU98" s="9">
        <f>3*BW92/(BQ92+BR92+BS92+2*BT92+2*BU92+3*BW92+4*BX92+4*BY92+4*BZ92+4*CA92+4*CB92+4*CC92+4*CD92)</f>
        <v/>
      </c>
      <c r="BV98" s="9">
        <f>2*BU92/(BQ92+BR92+BS92+2*BT92+2*BU92+3*BW92+4*BX92+4*BY92+4*BZ92+4*CA92+4*CB92+4*CC92+4*CD92)</f>
        <v/>
      </c>
      <c r="BW98" s="9">
        <f>BR92/(BQ92+BR92+BS92+2*BT92+2*BU92+3*BW92+4*BX92+4*BY92+4*BZ92+4*CA92+4*CB92+4*CC92+4*CD92)</f>
        <v/>
      </c>
      <c r="BX98" s="9">
        <f>BS92/(BQ92+BR92+BS92+2*BT92+2*BU92+3*BW92+4*BX92+4*BY92+4*BZ92+4*CA92+4*CB92+4*CC92+4*CD92)</f>
        <v/>
      </c>
      <c r="BY98" s="9">
        <f>(BR92+BS92)/(BQ92+BR92+BS92+2*BT92+2*BU92+3*BW92+4*BX92+4*BY92+4*BZ92+4*CA92+4*CB92+4*CC92+4*CD92)</f>
        <v/>
      </c>
      <c r="BZ98" s="162">
        <f>(BW92*BR83/1000) *60 /(BS83/1000)</f>
        <v/>
      </c>
      <c r="CA98" s="162">
        <f>(BU92*BR83/1000) *60 / (BS83/1000)</f>
        <v/>
      </c>
      <c r="CB98" s="265">
        <f>3*CB83</f>
        <v/>
      </c>
      <c r="CC98" s="265">
        <f>(BQ92+BR92+BS92+2*BT92+2*BU92+3*BW92+3*BV92+4*BX92+4*BY92+4*BZ92+4*CA92+4*CB92+4*CC92+4*CD92)</f>
        <v/>
      </c>
      <c r="CD98" s="14">
        <f>(CB98-CC98)/CC98</f>
        <v/>
      </c>
      <c r="CG98" s="25" t="n"/>
      <c r="CH98" s="24" t="n"/>
      <c r="CI98" s="175">
        <f>CP85/CK90</f>
        <v/>
      </c>
      <c r="CJ98" s="10" t="n"/>
      <c r="CK98" s="10">
        <f>(CM83*(298/273)*(1/1.07)/CN83)^-1</f>
        <v/>
      </c>
      <c r="CL98" s="9">
        <f>(CQ83-CQ88*CI98)/CQ83</f>
        <v/>
      </c>
      <c r="CM98" s="9">
        <f>(CL92+CM92+CN92+2*CO92+2*CP92+3*CR92+4*CS92+4*CT92+4*CU92+4*CV92+4*CW92+4*CX92+4*CY92)/(CL92+CM92+CN92+2*CO92+2*CP92+3*CR92+4*CS92+4*CT92+4*CU92+4*CV92+4*CW92+4*CX92+4*CY92+3*CQ92)</f>
        <v/>
      </c>
      <c r="CN98" s="9">
        <f>(CU83-CJ92)/CU83</f>
        <v/>
      </c>
      <c r="CO98" s="9">
        <f>(2*CP92+3*CR92)/(CL92+CM92+CN92+2*CO92+2*CP92+3*CR92+4*CS92+4*CT92+4*CU92+4*CV92+4*CW92+4*CX92+4*CY92)</f>
        <v/>
      </c>
      <c r="CP98" s="9">
        <f>3*CR92/(CL92+CM92+CN92+2*CO92+2*CP92+3*CR92+4*CS92+4*CT92+4*CU92+4*CV92+4*CW92+4*CX92+4*CY92)</f>
        <v/>
      </c>
      <c r="CQ98" s="9">
        <f>2*CP92/(CL92+CM92+CN92+2*CO92+2*CP92+3*CR92+4*CS92+4*CT92+4*CU92+4*CV92+4*CW92+4*CX92+4*CY92)</f>
        <v/>
      </c>
      <c r="CR98" s="9">
        <f>CM92/(CL92+CM92+CN92+2*CO92+2*CP92+3*CR92+4*CS92+4*CT92+4*CU92+4*CV92+4*CW92+4*CX92+4*CY92)</f>
        <v/>
      </c>
      <c r="CS98" s="9">
        <f>CN92/(CL92+CM92+CN92+2*CO92+2*CP92+3*CR92+4*CS92+4*CT92+4*CU92+4*CV92+4*CW92+4*CX92+4*CY92)</f>
        <v/>
      </c>
      <c r="CT98" s="9">
        <f>(CM92+CN92)/(CL92+CM92+CN92+2*CO92+2*CP92+3*CR92+4*CS92+4*CT92+4*CU92+4*CV92+4*CW92+4*CX92+4*CY92)</f>
        <v/>
      </c>
      <c r="CU98" s="162">
        <f>(CR92*CM83/1000) *60 /(CN83/1000)</f>
        <v/>
      </c>
      <c r="CV98" s="162">
        <f>(CP92*CM83/1000) *60 / (CN83/1000)</f>
        <v/>
      </c>
      <c r="CW98" s="265">
        <f>3*CW83</f>
        <v/>
      </c>
      <c r="CX98" s="265">
        <f>(CL92+CM92+CN92+2*CO92+2*CP92+3*CR92+3*CQ92+4*CS92+4*CT92+4*CU92+4*CV92+4*CW92+4*CX92+4*CY92)</f>
        <v/>
      </c>
      <c r="CY98" s="14">
        <f>(CW98-CX98)/CX98</f>
        <v/>
      </c>
    </row>
    <row r="99" ht="14.45" customHeight="1" s="23">
      <c r="A99" s="25" t="n"/>
      <c r="B99" s="24" t="n"/>
      <c r="C99" s="69" t="n"/>
      <c r="D99" s="176">
        <f>((G93+H93)*G84/1000) *60 /(H84/1000)</f>
        <v/>
      </c>
      <c r="E99" s="10">
        <f>(G84*(298/273)*(1/1.07)/H84)^-1</f>
        <v/>
      </c>
      <c r="F99" s="9">
        <f>(K84-K89*C98)/K84</f>
        <v/>
      </c>
      <c r="G99" s="9">
        <f>(F93+G93+H93+2*I93+2*J93+3*L93+4*M93+4*N93+4*O93+4*P93+4*Q93+4*R93+4*S93)/(F93+G93+H93+2*I93+2*J93+3*L93+4*M93+4*N93+4*O93+4*P93+4*Q93+4*R93+4*S93+3*K93)</f>
        <v/>
      </c>
      <c r="H99" s="9">
        <f>(O84-D93)/O84</f>
        <v/>
      </c>
      <c r="I99" s="9">
        <f>(2*J93+3*L93)/(F93+G93+H93+2*I93+2*J93+3*L93+4*M93+4*N93+4*O93+4*P93+4*Q93+4*R93+4*S93)</f>
        <v/>
      </c>
      <c r="J99" s="9">
        <f>3*L93/(F93+G93+H93+2*I93+2*J93+3*L93+4*M93+4*N93+4*O93+4*P93+4*Q93+4*R93+4*S93)</f>
        <v/>
      </c>
      <c r="K99" s="9">
        <f>2*J93/(F93+G93+H93+2*I93+2*J93+3*L93+4*M93+4*N93+4*O93+4*P93+4*Q93+4*R93+4*S93)</f>
        <v/>
      </c>
      <c r="L99" s="9">
        <f>G93/(F93+G93+H93+2*I93+2*J93+3*L93+4*M93+4*N93+4*O93+4*P93+4*Q93+4*R93+4*S93)</f>
        <v/>
      </c>
      <c r="M99" s="9">
        <f>H93/(F93+G93+H93+2*I93+2*J93+3*L93+4*M93+4*N93+4*O93+4*P93+4*Q93+4*R93+4*S93)</f>
        <v/>
      </c>
      <c r="N99" s="9">
        <f>(G93+H93)/(F93+G93+H93+2*I93+2*J93+3*L93+4*M93+4*N93+4*O93+4*P93+4*Q93+4*R93+4*S93)</f>
        <v/>
      </c>
      <c r="O99" s="162">
        <f>(L93*G84/1000) *60 /(H84/1000)</f>
        <v/>
      </c>
      <c r="P99" s="162">
        <f>(J93*G84/1000) *60 / (H84/1000)</f>
        <v/>
      </c>
      <c r="Q99" s="265">
        <f>3*Q84</f>
        <v/>
      </c>
      <c r="R99" s="265">
        <f>(F93+G93+H93+2*I93+2*J93+3*L93+3*K93+4*M93+4*N93+4*O93+4*P93+4*Q93+4*R93+4*S93)</f>
        <v/>
      </c>
      <c r="S99" s="14">
        <f>(Q99-R99)/R99</f>
        <v/>
      </c>
      <c r="T99" s="25" t="n"/>
      <c r="V99" s="25" t="n"/>
      <c r="W99" s="24" t="n"/>
      <c r="X99" s="173" t="n"/>
      <c r="Y99" s="10" t="n"/>
      <c r="Z99" s="10">
        <f>(AB84*(298/273)*(1/1.07)/AC84)^-1</f>
        <v/>
      </c>
      <c r="AA99" s="9">
        <f>(AF84-AF89*X98)/AF84</f>
        <v/>
      </c>
      <c r="AB99" s="9">
        <f>(AA93+AB93+AC93+2*AD93+2*AE93+3*AG93+4*AH93+4*AI93+4*AJ93+4*AK93+4*AL93+4*AM93+4*AN93)/(AA93+AB93+AC93+2*AD93+2*AE93+3*AG93+4*AH93+4*AI93+4*AJ93+4*AK93+4*AL93+4*AM93+4*AN93+3*AF93)</f>
        <v/>
      </c>
      <c r="AC99" s="9">
        <f>(AJ84-Y93)/AJ84</f>
        <v/>
      </c>
      <c r="AD99" s="9">
        <f>(2*AE93+3*AG93)/(AA93+AB93+AC93+2*AD93+2*AE93+3*AG93+4*AH93+4*AI93+4*AJ93+4*AK93+4*AL93+4*AM93+4*AN93)</f>
        <v/>
      </c>
      <c r="AE99" s="9">
        <f>3*AG93/(AA93+AB93+AC93+2*AD93+2*AE93+3*AG93+4*AH93+4*AI93+4*AJ93+4*AK93+4*AL93+4*AM93+4*AN93)</f>
        <v/>
      </c>
      <c r="AF99" s="9">
        <f>2*AE93/(AA93+AB93+AC93+2*AD93+2*AE93+3*AG93+4*AH93+4*AI93+4*AJ93+4*AK93+4*AL93+4*AM93+4*AN93)</f>
        <v/>
      </c>
      <c r="AG99" s="9">
        <f>AB93/(AA93+AB93+AC93+2*AD93+2*AE93+3*AG93+4*AH93+4*AI93+4*AJ93+4*AK93+4*AL93+4*AM93+4*AN93)</f>
        <v/>
      </c>
      <c r="AH99" s="9">
        <f>AC93/(AA93+AB93+AC93+2*AD93+2*AE93+3*AG93+4*AH93+4*AI93+4*AJ93+4*AK93+4*AL93+4*AM93+4*AN93)</f>
        <v/>
      </c>
      <c r="AI99" s="9">
        <f>(AB93+AC93)/(AA93+AB93+AC93+2*AD93+2*AE93+3*AG93+4*AH93+4*AI93+4*AJ93+4*AK93+4*AL93+4*AM93+4*AN93)</f>
        <v/>
      </c>
      <c r="AJ99" s="162">
        <f>(AG93*AB84/1000) *60 /(AC84/1000)</f>
        <v/>
      </c>
      <c r="AK99" s="162">
        <f>(AE93*AB84/1000) *60 / (AC84/1000)</f>
        <v/>
      </c>
      <c r="AL99" s="265">
        <f>3*AL84</f>
        <v/>
      </c>
      <c r="AM99" s="265">
        <f>(AA93+AB93+AC93+2*AD93+2*AE93+3*AG93+3*AF93+4*AH93+4*AI93+4*AJ93+4*AK93+4*AL93+4*AM93+4*AN93)</f>
        <v/>
      </c>
      <c r="AN99" s="14">
        <f>(AL99-AM99)/AM99</f>
        <v/>
      </c>
      <c r="AQ99" s="25" t="n"/>
      <c r="AR99" s="24" t="n"/>
      <c r="AS99" s="173" t="n"/>
      <c r="AT99" s="10" t="n"/>
      <c r="AU99" s="10">
        <f>(AW84*(298/273)*(1/1.07)/AX84)^-1</f>
        <v/>
      </c>
      <c r="AV99" s="9">
        <f>(BA84-BA89*AS98)/BA84</f>
        <v/>
      </c>
      <c r="AW99" s="9">
        <f>(AV93+AW93+AX93+2*AY93+2*AZ93+3*BB93+4*BC93+4*BD93+4*BE93+4*BF93+4*BG93+4*BH93+4*BI93)/(AV93+AW93+AX93+2*AY93+2*AZ93+3*BB93+4*BC93+4*BD93+4*BE93+4*BF93+4*BG93+4*BH93+4*BI93+3*BA93)</f>
        <v/>
      </c>
      <c r="AX99" s="9">
        <f>(BE84-AT93)/BE84</f>
        <v/>
      </c>
      <c r="AY99" s="9">
        <f>(2*AZ93+3*BB93)/(AV93+AW93+AX93+2*AY93+2*AZ93+3*BB93+4*BC93+4*BD93+4*BE93+4*BF93+4*BG93+4*BH93+4*BI93)</f>
        <v/>
      </c>
      <c r="AZ99" s="9">
        <f>3*BB93/(AV93+AW93+AX93+2*AY93+2*AZ93+3*BB93+4*BC93+4*BD93+4*BE93+4*BF93+4*BG93+4*BH93+4*BI93)</f>
        <v/>
      </c>
      <c r="BA99" s="9">
        <f>2*AZ93/(AV93+AW93+AX93+2*AY93+2*AZ93+3*BB93+4*BC93+4*BD93+4*BE93+4*BF93+4*BG93+4*BH93+4*BI93)</f>
        <v/>
      </c>
      <c r="BB99" s="9">
        <f>AW93/(AV93+AW93+AX93+2*AY93+2*AZ93+3*BB93+4*BC93+4*BD93+4*BE93+4*BF93+4*BG93+4*BH93+4*BI93)</f>
        <v/>
      </c>
      <c r="BC99" s="9">
        <f>AX93/(AV93+AW93+AX93+2*AY93+2*AZ93+3*BB93+4*BC93+4*BD93+4*BE93+4*BF93+4*BG93+4*BH93+4*BI93)</f>
        <v/>
      </c>
      <c r="BD99" s="9">
        <f>(AW93+AX93)/(AV93+AW93+AX93+2*AY93+2*AZ93+3*BB93+4*BC93+4*BD93+4*BE93+4*BF93+4*BG93+4*BH93+4*BI93)</f>
        <v/>
      </c>
      <c r="BE99" s="162">
        <f>(BB93*AW84/1000) *60 /(AX84/1000)</f>
        <v/>
      </c>
      <c r="BF99" s="162">
        <f>(AZ93*AW84/1000) *60 / (AX84/1000)</f>
        <v/>
      </c>
      <c r="BG99" s="265">
        <f>3*BG84</f>
        <v/>
      </c>
      <c r="BH99" s="265">
        <f>(AV93+AW93+AX93+2*AY93+2*AZ93+3*BB93+3*BA93+4*BC93+4*BD93+4*BE93+4*BF93+4*BG93+4*BH93+4*BI93)</f>
        <v/>
      </c>
      <c r="BI99" s="14">
        <f>(BG99-BH99)/BH99</f>
        <v/>
      </c>
      <c r="BL99" s="25" t="n"/>
      <c r="BM99" s="24" t="n"/>
      <c r="BN99" s="173" t="n"/>
      <c r="BO99" s="10" t="n"/>
      <c r="BP99" s="10">
        <f>(BR84*(298/273)*(1/1.07)/BS84)^-1</f>
        <v/>
      </c>
      <c r="BQ99" s="9">
        <f>(BV84-BV89*BN98)/BV84</f>
        <v/>
      </c>
      <c r="BR99" s="9">
        <f>(BQ93+BR93+BS93+2*BT93+2*BU93+3*BW93+4*BX93+4*BY93+4*BZ93+4*CA93+4*CB93+4*CC93+4*CD93)/(BQ93+BR93+BS93+2*BT93+2*BU93+3*BW93+4*BX93+4*BY93+4*BZ93+4*CA93+4*CB93+4*CC93+4*CD93+3*BV93)</f>
        <v/>
      </c>
      <c r="BS99" s="9">
        <f>(BZ84-BO93)/BZ84</f>
        <v/>
      </c>
      <c r="BT99" s="9">
        <f>(2*BU93+3*BW93)/(BQ93+BR93+BS93+2*BT93+2*BU93+3*BW93+4*BX93+4*BY93+4*BZ93+4*CA93+4*CB93+4*CC93+4*CD93)</f>
        <v/>
      </c>
      <c r="BU99" s="9">
        <f>3*BW93/(BQ93+BR93+BS93+2*BT93+2*BU93+3*BW93+4*BX93+4*BY93+4*BZ93+4*CA93+4*CB93+4*CC93+4*CD93)</f>
        <v/>
      </c>
      <c r="BV99" s="9">
        <f>2*BU93/(BQ93+BR93+BS93+2*BT93+2*BU93+3*BW93+4*BX93+4*BY93+4*BZ93+4*CA93+4*CB93+4*CC93+4*CD93)</f>
        <v/>
      </c>
      <c r="BW99" s="9">
        <f>BR93/(BQ93+BR93+BS93+2*BT93+2*BU93+3*BW93+4*BX93+4*BY93+4*BZ93+4*CA93+4*CB93+4*CC93+4*CD93)</f>
        <v/>
      </c>
      <c r="BX99" s="9">
        <f>BS93/(BQ93+BR93+BS93+2*BT93+2*BU93+3*BW93+4*BX93+4*BY93+4*BZ93+4*CA93+4*CB93+4*CC93+4*CD93)</f>
        <v/>
      </c>
      <c r="BY99" s="9">
        <f>(BR93+BS93)/(BQ93+BR93+BS93+2*BT93+2*BU93+3*BW93+4*BX93+4*BY93+4*BZ93+4*CA93+4*CB93+4*CC93+4*CD93)</f>
        <v/>
      </c>
      <c r="BZ99" s="162">
        <f>(BW93*BR84/1000) *60 /(BS84/1000)</f>
        <v/>
      </c>
      <c r="CA99" s="162">
        <f>(BU93*BR84/1000) *60 / (BS84/1000)</f>
        <v/>
      </c>
      <c r="CB99" s="265">
        <f>3*CB84</f>
        <v/>
      </c>
      <c r="CC99" s="265">
        <f>(BQ93+BR93+BS93+2*BT93+2*BU93+3*BW93+3*BV93+4*BX93+4*BY93+4*BZ93+4*CA93+4*CB93+4*CC93+4*CD93)</f>
        <v/>
      </c>
      <c r="CD99" s="14">
        <f>(CB99-CC99)/CC99</f>
        <v/>
      </c>
      <c r="CG99" s="25" t="n"/>
      <c r="CH99" s="24" t="n"/>
      <c r="CI99" s="173" t="n"/>
      <c r="CJ99" s="10" t="n"/>
      <c r="CK99" s="10">
        <f>(CM84*(298/273)*(1/1.07)/CN84)^-1</f>
        <v/>
      </c>
      <c r="CL99" s="9">
        <f>(CQ84-CQ89*CI98)/CQ84</f>
        <v/>
      </c>
      <c r="CM99" s="9">
        <f>(CL93+CM93+CN93+2*CO93+2*CP93+3*CR93+4*CS93+4*CT93+4*CU93+4*CV93+4*CW93+4*CX93+4*CY93)/(CL93+CM93+CN93+2*CO93+2*CP93+3*CR93+4*CS93+4*CT93+4*CU93+4*CV93+4*CW93+4*CX93+4*CY93+3*CQ93)</f>
        <v/>
      </c>
      <c r="CN99" s="9">
        <f>(CU84-CJ93)/CU84</f>
        <v/>
      </c>
      <c r="CO99" s="9">
        <f>(2*CP93+3*CR93)/(CL93+CM93+CN93+2*CO93+2*CP93+3*CR93+4*CS93+4*CT93+4*CU93+4*CV93+4*CW93+4*CX93+4*CY93)</f>
        <v/>
      </c>
      <c r="CP99" s="9">
        <f>3*CR93/(CL93+CM93+CN93+2*CO93+2*CP93+3*CR93+4*CS93+4*CT93+4*CU93+4*CV93+4*CW93+4*CX93+4*CY93)</f>
        <v/>
      </c>
      <c r="CQ99" s="9">
        <f>2*CP93/(CL93+CM93+CN93+2*CO93+2*CP93+3*CR93+4*CS93+4*CT93+4*CU93+4*CV93+4*CW93+4*CX93+4*CY93)</f>
        <v/>
      </c>
      <c r="CR99" s="9">
        <f>CM93/(CL93+CM93+CN93+2*CO93+2*CP93+3*CR93+4*CS93+4*CT93+4*CU93+4*CV93+4*CW93+4*CX93+4*CY93)</f>
        <v/>
      </c>
      <c r="CS99" s="9">
        <f>CN93/(CL93+CM93+CN93+2*CO93+2*CP93+3*CR93+4*CS93+4*CT93+4*CU93+4*CV93+4*CW93+4*CX93+4*CY93)</f>
        <v/>
      </c>
      <c r="CT99" s="9">
        <f>(CM93+CN93)/(CL93+CM93+CN93+2*CO93+2*CP93+3*CR93+4*CS93+4*CT93+4*CU93+4*CV93+4*CW93+4*CX93+4*CY93)</f>
        <v/>
      </c>
      <c r="CU99" s="162">
        <f>(CR93*CM84/1000) *60 /(CN84/1000)</f>
        <v/>
      </c>
      <c r="CV99" s="162">
        <f>(CP93*CM84/1000) *60 / (CN84/1000)</f>
        <v/>
      </c>
      <c r="CW99" s="265">
        <f>3*CW84</f>
        <v/>
      </c>
      <c r="CX99" s="265">
        <f>(CL93+CM93+CN93+2*CO93+2*CP93+3*CR93+3*CQ93+4*CS93+4*CT93+4*CU93+4*CV93+4*CW93+4*CX93+4*CY93)</f>
        <v/>
      </c>
      <c r="CY99" s="14">
        <f>(CW99-CX99)/CX99</f>
        <v/>
      </c>
    </row>
    <row r="100" ht="15" customHeight="1" s="23" thickBot="1">
      <c r="A100" s="25" t="n"/>
      <c r="B100" s="24" t="n"/>
      <c r="C100" s="70" t="inlineStr">
        <is>
          <t>Average</t>
        </is>
      </c>
      <c r="D100" s="72">
        <f>AVERAGE(D97:D99)</f>
        <v/>
      </c>
      <c r="E100" s="72">
        <f>AVERAGE(E97:E99)</f>
        <v/>
      </c>
      <c r="F100" s="73">
        <f>AVERAGE(F97:F99)</f>
        <v/>
      </c>
      <c r="G100" s="73">
        <f>AVERAGE(G97:G99)</f>
        <v/>
      </c>
      <c r="H100" s="73">
        <f>AVERAGE(H97:H99)</f>
        <v/>
      </c>
      <c r="I100" s="73">
        <f>AVERAGE(I97:I99)</f>
        <v/>
      </c>
      <c r="J100" s="73">
        <f>AVERAGE(J97:J99)</f>
        <v/>
      </c>
      <c r="K100" s="73">
        <f>AVERAGE(K97:K99)</f>
        <v/>
      </c>
      <c r="L100" s="73">
        <f>AVERAGE(L97:L99)</f>
        <v/>
      </c>
      <c r="M100" s="73">
        <f>AVERAGE(M97:M99)</f>
        <v/>
      </c>
      <c r="N100" s="73">
        <f>AVERAGE(N97:N99)</f>
        <v/>
      </c>
      <c r="O100" s="163">
        <f>AVERAGE(O97:O99)</f>
        <v/>
      </c>
      <c r="P100" s="163">
        <f>AVERAGE(P97:P99)</f>
        <v/>
      </c>
      <c r="Q100" s="72">
        <f>AVERAGE(Q97:Q99)</f>
        <v/>
      </c>
      <c r="R100" s="72">
        <f>AVERAGE(R97:R99)</f>
        <v/>
      </c>
      <c r="S100" s="74">
        <f>AVERAGE(S97:S99)</f>
        <v/>
      </c>
      <c r="T100" s="25" t="n"/>
      <c r="V100" s="25" t="n"/>
      <c r="W100" s="24" t="n"/>
      <c r="X100" s="174" t="inlineStr">
        <is>
          <t>Average</t>
        </is>
      </c>
      <c r="Y100" s="72" t="n"/>
      <c r="Z100" s="72">
        <f>AVERAGE(Z97:Z99)</f>
        <v/>
      </c>
      <c r="AA100" s="73">
        <f>AVERAGE(AA97:AA99)</f>
        <v/>
      </c>
      <c r="AB100" s="73">
        <f>AVERAGE(AB97:AB99)</f>
        <v/>
      </c>
      <c r="AC100" s="73">
        <f>AVERAGE(AC97:AC99)</f>
        <v/>
      </c>
      <c r="AD100" s="73">
        <f>AVERAGE(AD97:AD99)</f>
        <v/>
      </c>
      <c r="AE100" s="73">
        <f>AVERAGE(AE97:AE99)</f>
        <v/>
      </c>
      <c r="AF100" s="73">
        <f>AVERAGE(AF97:AF99)</f>
        <v/>
      </c>
      <c r="AG100" s="73">
        <f>AVERAGE(AG97:AG99)</f>
        <v/>
      </c>
      <c r="AH100" s="73">
        <f>AVERAGE(AH97:AH99)</f>
        <v/>
      </c>
      <c r="AI100" s="73">
        <f>AVERAGE(AI97:AI99)</f>
        <v/>
      </c>
      <c r="AJ100" s="163">
        <f>AVERAGE(AJ97:AJ99)</f>
        <v/>
      </c>
      <c r="AK100" s="163">
        <f>AVERAGE(AK97:AK99)</f>
        <v/>
      </c>
      <c r="AL100" s="72">
        <f>AVERAGE(AL97:AL99)</f>
        <v/>
      </c>
      <c r="AM100" s="72">
        <f>AVERAGE(AM97:AM99)</f>
        <v/>
      </c>
      <c r="AN100" s="74">
        <f>AVERAGE(AN97:AN99)</f>
        <v/>
      </c>
      <c r="AQ100" s="25" t="n"/>
      <c r="AR100" s="24" t="n"/>
      <c r="AS100" s="174" t="inlineStr">
        <is>
          <t>Average</t>
        </is>
      </c>
      <c r="AT100" s="72" t="n"/>
      <c r="AU100" s="72">
        <f>AVERAGE(AU97:AU99)</f>
        <v/>
      </c>
      <c r="AV100" s="73">
        <f>AVERAGE(AV97:AV99)</f>
        <v/>
      </c>
      <c r="AW100" s="73">
        <f>AVERAGE(AW97:AW99)</f>
        <v/>
      </c>
      <c r="AX100" s="73">
        <f>AVERAGE(AX97:AX99)</f>
        <v/>
      </c>
      <c r="AY100" s="73">
        <f>AVERAGE(AY97:AY99)</f>
        <v/>
      </c>
      <c r="AZ100" s="73">
        <f>AVERAGE(AZ97:AZ99)</f>
        <v/>
      </c>
      <c r="BA100" s="73">
        <f>AVERAGE(BA97:BA99)</f>
        <v/>
      </c>
      <c r="BB100" s="73">
        <f>AVERAGE(BB97:BB99)</f>
        <v/>
      </c>
      <c r="BC100" s="73">
        <f>AVERAGE(BC97:BC99)</f>
        <v/>
      </c>
      <c r="BD100" s="73">
        <f>AVERAGE(BD97:BD99)</f>
        <v/>
      </c>
      <c r="BE100" s="163">
        <f>AVERAGE(BE97:BE99)</f>
        <v/>
      </c>
      <c r="BF100" s="163">
        <f>AVERAGE(BF97:BF99)</f>
        <v/>
      </c>
      <c r="BG100" s="72">
        <f>AVERAGE(BG97:BG99)</f>
        <v/>
      </c>
      <c r="BH100" s="72">
        <f>AVERAGE(BH97:BH99)</f>
        <v/>
      </c>
      <c r="BI100" s="74">
        <f>AVERAGE(BI97:BI99)</f>
        <v/>
      </c>
      <c r="BL100" s="25" t="n"/>
      <c r="BM100" s="24" t="n"/>
      <c r="BN100" s="174" t="inlineStr">
        <is>
          <t>Average</t>
        </is>
      </c>
      <c r="BO100" s="72" t="n"/>
      <c r="BP100" s="72">
        <f>AVERAGE(BP97:BP99)</f>
        <v/>
      </c>
      <c r="BQ100" s="73">
        <f>AVERAGE(BQ97:BQ99)</f>
        <v/>
      </c>
      <c r="BR100" s="73">
        <f>AVERAGE(BR97:BR99)</f>
        <v/>
      </c>
      <c r="BS100" s="73">
        <f>AVERAGE(BS97:BS99)</f>
        <v/>
      </c>
      <c r="BT100" s="73">
        <f>AVERAGE(BT97:BT99)</f>
        <v/>
      </c>
      <c r="BU100" s="73">
        <f>AVERAGE(BU97:BU99)</f>
        <v/>
      </c>
      <c r="BV100" s="73">
        <f>AVERAGE(BV97:BV99)</f>
        <v/>
      </c>
      <c r="BW100" s="73">
        <f>AVERAGE(BW97:BW99)</f>
        <v/>
      </c>
      <c r="BX100" s="73">
        <f>AVERAGE(BX97:BX99)</f>
        <v/>
      </c>
      <c r="BY100" s="73">
        <f>AVERAGE(BY97:BY99)</f>
        <v/>
      </c>
      <c r="BZ100" s="163">
        <f>AVERAGE(BZ97:BZ99)</f>
        <v/>
      </c>
      <c r="CA100" s="163">
        <f>AVERAGE(CA97:CA99)</f>
        <v/>
      </c>
      <c r="CB100" s="72">
        <f>AVERAGE(CB97:CB99)</f>
        <v/>
      </c>
      <c r="CC100" s="72">
        <f>AVERAGE(CC97:CC99)</f>
        <v/>
      </c>
      <c r="CD100" s="74">
        <f>AVERAGE(CD97:CD99)</f>
        <v/>
      </c>
      <c r="CG100" s="25" t="n"/>
      <c r="CH100" s="24" t="n"/>
      <c r="CI100" s="174" t="inlineStr">
        <is>
          <t>Average</t>
        </is>
      </c>
      <c r="CJ100" s="72" t="n"/>
      <c r="CK100" s="72">
        <f>AVERAGE(CK97:CK99)</f>
        <v/>
      </c>
      <c r="CL100" s="73">
        <f>AVERAGE(CL97:CL99)</f>
        <v/>
      </c>
      <c r="CM100" s="73">
        <f>AVERAGE(CM97:CM99)</f>
        <v/>
      </c>
      <c r="CN100" s="73">
        <f>AVERAGE(CN97:CN99)</f>
        <v/>
      </c>
      <c r="CO100" s="73">
        <f>AVERAGE(CO97:CO99)</f>
        <v/>
      </c>
      <c r="CP100" s="73">
        <f>AVERAGE(CP97:CP99)</f>
        <v/>
      </c>
      <c r="CQ100" s="73">
        <f>AVERAGE(CQ97:CQ99)</f>
        <v/>
      </c>
      <c r="CR100" s="73">
        <f>AVERAGE(CR97:CR99)</f>
        <v/>
      </c>
      <c r="CS100" s="73">
        <f>AVERAGE(CS97:CS99)</f>
        <v/>
      </c>
      <c r="CT100" s="73">
        <f>AVERAGE(CT97:CT99)</f>
        <v/>
      </c>
      <c r="CU100" s="163">
        <f>AVERAGE(CU97:CU99)</f>
        <v/>
      </c>
      <c r="CV100" s="163">
        <f>AVERAGE(CV97:CV99)</f>
        <v/>
      </c>
      <c r="CW100" s="72">
        <f>AVERAGE(CW97:CW99)</f>
        <v/>
      </c>
      <c r="CX100" s="72">
        <f>AVERAGE(CX97:CX99)</f>
        <v/>
      </c>
      <c r="CY100" s="74">
        <f>AVERAGE(CY97:CY99)</f>
        <v/>
      </c>
    </row>
    <row r="101">
      <c r="A101" s="78" t="n"/>
      <c r="B101" s="88" t="inlineStr">
        <is>
          <t>Date/Time</t>
        </is>
      </c>
      <c r="C101" s="88" t="inlineStr">
        <is>
          <t>GC File Name</t>
        </is>
      </c>
      <c r="D101" s="88" t="inlineStr">
        <is>
          <t>oxygen</t>
        </is>
      </c>
      <c r="E101" s="88" t="inlineStr">
        <is>
          <t>nitrogen</t>
        </is>
      </c>
      <c r="F101" s="88" t="inlineStr">
        <is>
          <t>methane</t>
        </is>
      </c>
      <c r="G101" s="88" t="inlineStr">
        <is>
          <t>carbon monoxide</t>
        </is>
      </c>
      <c r="H101" s="88" t="inlineStr">
        <is>
          <t>carbon dioxide</t>
        </is>
      </c>
      <c r="I101" s="88" t="inlineStr">
        <is>
          <t>ethane</t>
        </is>
      </c>
      <c r="J101" s="88" t="inlineStr">
        <is>
          <t>ethylene</t>
        </is>
      </c>
      <c r="K101" s="88" t="inlineStr">
        <is>
          <t>propane</t>
        </is>
      </c>
      <c r="L101" s="88" t="inlineStr">
        <is>
          <t>propylene</t>
        </is>
      </c>
      <c r="M101" s="88" t="inlineStr">
        <is>
          <t>isobutane</t>
        </is>
      </c>
      <c r="N101" s="88" t="inlineStr">
        <is>
          <t>n-butane</t>
        </is>
      </c>
      <c r="O101" s="88" t="inlineStr">
        <is>
          <t>trans-2-butene</t>
        </is>
      </c>
      <c r="P101" s="88" t="inlineStr">
        <is>
          <t>1-butene</t>
        </is>
      </c>
      <c r="Q101" s="88" t="inlineStr">
        <is>
          <t>isobutene</t>
        </is>
      </c>
      <c r="R101" s="88" t="inlineStr">
        <is>
          <t>cis-2-butene</t>
        </is>
      </c>
      <c r="S101" s="89" t="inlineStr">
        <is>
          <t>1,3-butadiene</t>
        </is>
      </c>
      <c r="T101" s="25" t="n"/>
      <c r="V101" s="78" t="n"/>
      <c r="W101" s="88" t="inlineStr">
        <is>
          <t>Date/Time</t>
        </is>
      </c>
      <c r="X101" s="88" t="inlineStr">
        <is>
          <t>GC File Name</t>
        </is>
      </c>
      <c r="Y101" s="88" t="inlineStr">
        <is>
          <t>oxygen</t>
        </is>
      </c>
      <c r="Z101" s="88" t="inlineStr">
        <is>
          <t>nitrogen</t>
        </is>
      </c>
      <c r="AA101" s="88" t="inlineStr">
        <is>
          <t>methane</t>
        </is>
      </c>
      <c r="AB101" s="88" t="inlineStr">
        <is>
          <t>carbon monoxide</t>
        </is>
      </c>
      <c r="AC101" s="88" t="inlineStr">
        <is>
          <t>carbon dioxide</t>
        </is>
      </c>
      <c r="AD101" s="88" t="inlineStr">
        <is>
          <t>ethane</t>
        </is>
      </c>
      <c r="AE101" s="88" t="inlineStr">
        <is>
          <t>ethylene</t>
        </is>
      </c>
      <c r="AF101" s="88" t="inlineStr">
        <is>
          <t>propane</t>
        </is>
      </c>
      <c r="AG101" s="88" t="inlineStr">
        <is>
          <t>propylene</t>
        </is>
      </c>
      <c r="AH101" s="88" t="inlineStr">
        <is>
          <t>isobutane</t>
        </is>
      </c>
      <c r="AI101" s="88" t="inlineStr">
        <is>
          <t>n-butane</t>
        </is>
      </c>
      <c r="AJ101" s="88" t="inlineStr">
        <is>
          <t>trans-2-butene</t>
        </is>
      </c>
      <c r="AK101" s="88" t="inlineStr">
        <is>
          <t>1-butene</t>
        </is>
      </c>
      <c r="AL101" s="88" t="inlineStr">
        <is>
          <t>isobutene</t>
        </is>
      </c>
      <c r="AM101" s="88" t="inlineStr">
        <is>
          <t>cis-2-butene</t>
        </is>
      </c>
      <c r="AN101" s="89" t="inlineStr">
        <is>
          <t>1,3-butadiene</t>
        </is>
      </c>
      <c r="AQ101" s="78" t="n"/>
      <c r="AR101" s="88" t="n"/>
      <c r="AS101" s="88" t="n"/>
      <c r="AT101" s="88" t="inlineStr">
        <is>
          <t>oxygen</t>
        </is>
      </c>
      <c r="AU101" s="88" t="inlineStr">
        <is>
          <t>nitrogen</t>
        </is>
      </c>
      <c r="AV101" s="88" t="inlineStr">
        <is>
          <t>methane</t>
        </is>
      </c>
      <c r="AW101" s="88" t="inlineStr">
        <is>
          <t>carbon monoxide</t>
        </is>
      </c>
      <c r="AX101" s="88" t="inlineStr">
        <is>
          <t>carbon dioxide</t>
        </is>
      </c>
      <c r="AY101" s="88" t="inlineStr">
        <is>
          <t>ethane</t>
        </is>
      </c>
      <c r="AZ101" s="88" t="inlineStr">
        <is>
          <t>ethylene</t>
        </is>
      </c>
      <c r="BA101" s="88" t="inlineStr">
        <is>
          <t>propane</t>
        </is>
      </c>
      <c r="BB101" s="88" t="inlineStr">
        <is>
          <t>propylene</t>
        </is>
      </c>
      <c r="BC101" s="88" t="inlineStr">
        <is>
          <t>isobutane</t>
        </is>
      </c>
      <c r="BD101" s="88" t="inlineStr">
        <is>
          <t>n-butane</t>
        </is>
      </c>
      <c r="BE101" s="88" t="inlineStr">
        <is>
          <t>trans-2-butene</t>
        </is>
      </c>
      <c r="BF101" s="88" t="inlineStr">
        <is>
          <t>1-butene</t>
        </is>
      </c>
      <c r="BG101" s="88" t="inlineStr">
        <is>
          <t>isobutene</t>
        </is>
      </c>
      <c r="BH101" s="88" t="inlineStr">
        <is>
          <t>cis-2-butene</t>
        </is>
      </c>
      <c r="BI101" s="89" t="inlineStr">
        <is>
          <t>1,3-butadiene</t>
        </is>
      </c>
      <c r="BL101" s="78" t="n"/>
      <c r="BM101" s="88" t="inlineStr">
        <is>
          <t>Date/Time</t>
        </is>
      </c>
      <c r="BN101" s="88" t="inlineStr">
        <is>
          <t>GC File Name</t>
        </is>
      </c>
      <c r="BO101" s="88" t="inlineStr">
        <is>
          <t>oxygen</t>
        </is>
      </c>
      <c r="BP101" s="88" t="inlineStr">
        <is>
          <t>nitrogen</t>
        </is>
      </c>
      <c r="BQ101" s="88" t="inlineStr">
        <is>
          <t>methane</t>
        </is>
      </c>
      <c r="BR101" s="88" t="inlineStr">
        <is>
          <t>carbon monoxide</t>
        </is>
      </c>
      <c r="BS101" s="88" t="inlineStr">
        <is>
          <t>carbon dioxide</t>
        </is>
      </c>
      <c r="BT101" s="88" t="inlineStr">
        <is>
          <t>ethane</t>
        </is>
      </c>
      <c r="BU101" s="88" t="inlineStr">
        <is>
          <t>ethylene</t>
        </is>
      </c>
      <c r="BV101" s="88" t="inlineStr">
        <is>
          <t>propane</t>
        </is>
      </c>
      <c r="BW101" s="88" t="inlineStr">
        <is>
          <t>propylene</t>
        </is>
      </c>
      <c r="BX101" s="88" t="inlineStr">
        <is>
          <t>isobutane</t>
        </is>
      </c>
      <c r="BY101" s="88" t="inlineStr">
        <is>
          <t>n-butane</t>
        </is>
      </c>
      <c r="BZ101" s="88" t="inlineStr">
        <is>
          <t>trans-2-butene</t>
        </is>
      </c>
      <c r="CA101" s="88" t="inlineStr">
        <is>
          <t>1-butene</t>
        </is>
      </c>
      <c r="CB101" s="88" t="inlineStr">
        <is>
          <t>isobutene</t>
        </is>
      </c>
      <c r="CC101" s="88" t="inlineStr">
        <is>
          <t>cis-2-butene</t>
        </is>
      </c>
      <c r="CD101" s="89" t="inlineStr">
        <is>
          <t>1,3-butadiene</t>
        </is>
      </c>
      <c r="CG101" s="78" t="n"/>
      <c r="CH101" s="88" t="inlineStr">
        <is>
          <t>Date/Time</t>
        </is>
      </c>
      <c r="CI101" s="88" t="inlineStr">
        <is>
          <t>GC File Name</t>
        </is>
      </c>
      <c r="CJ101" s="88" t="inlineStr">
        <is>
          <t>oxygen</t>
        </is>
      </c>
      <c r="CK101" s="88" t="inlineStr">
        <is>
          <t>nitrogen</t>
        </is>
      </c>
      <c r="CL101" s="88" t="inlineStr">
        <is>
          <t>methane</t>
        </is>
      </c>
      <c r="CM101" s="88" t="inlineStr">
        <is>
          <t>carbon monoxide</t>
        </is>
      </c>
      <c r="CN101" s="88" t="inlineStr">
        <is>
          <t>carbon dioxide</t>
        </is>
      </c>
      <c r="CO101" s="88" t="inlineStr">
        <is>
          <t>ethane</t>
        </is>
      </c>
      <c r="CP101" s="88" t="inlineStr">
        <is>
          <t>ethylene</t>
        </is>
      </c>
      <c r="CQ101" s="88" t="inlineStr">
        <is>
          <t>propane</t>
        </is>
      </c>
      <c r="CR101" s="88" t="inlineStr">
        <is>
          <t>propylene</t>
        </is>
      </c>
      <c r="CS101" s="88" t="inlineStr">
        <is>
          <t>isobutane</t>
        </is>
      </c>
      <c r="CT101" s="88" t="inlineStr">
        <is>
          <t>n-butane</t>
        </is>
      </c>
      <c r="CU101" s="88" t="inlineStr">
        <is>
          <t>trans-2-butene</t>
        </is>
      </c>
      <c r="CV101" s="88" t="inlineStr">
        <is>
          <t>1-butene</t>
        </is>
      </c>
      <c r="CW101" s="88" t="inlineStr">
        <is>
          <t>isobutene</t>
        </is>
      </c>
      <c r="CX101" s="88" t="inlineStr">
        <is>
          <t>cis-2-butene</t>
        </is>
      </c>
      <c r="CY101" s="89" t="inlineStr">
        <is>
          <t>1,3-butadiene</t>
        </is>
      </c>
    </row>
    <row r="102">
      <c r="A102" s="79" t="inlineStr">
        <is>
          <t>bp</t>
        </is>
      </c>
      <c r="B102" s="40">
        <f>'Data In'!G6</f>
        <v/>
      </c>
      <c r="C102" s="149">
        <f>'Data In'!H6</f>
        <v/>
      </c>
      <c r="D102" s="149">
        <f>'Data In'!I6</f>
        <v/>
      </c>
      <c r="E102" s="149">
        <f>'Data In'!J6</f>
        <v/>
      </c>
      <c r="F102" s="149">
        <f>'Data In'!K6</f>
        <v/>
      </c>
      <c r="G102" s="149">
        <f>'Data In'!L6</f>
        <v/>
      </c>
      <c r="H102" s="149">
        <f>'Data In'!M6</f>
        <v/>
      </c>
      <c r="I102" s="149">
        <f>'Data In'!N6</f>
        <v/>
      </c>
      <c r="J102" s="149">
        <f>'Data In'!O6</f>
        <v/>
      </c>
      <c r="K102" s="149">
        <f>'Data In'!P6</f>
        <v/>
      </c>
      <c r="L102" s="149">
        <f>'Data In'!Q6</f>
        <v/>
      </c>
      <c r="M102" s="149">
        <f>'Data In'!R6</f>
        <v/>
      </c>
      <c r="N102" s="149">
        <f>'Data In'!S6</f>
        <v/>
      </c>
      <c r="O102" s="149">
        <f>'Data In'!T6</f>
        <v/>
      </c>
      <c r="P102" s="149">
        <f>'Data In'!U6</f>
        <v/>
      </c>
      <c r="Q102" s="149">
        <f>'Data In'!V6</f>
        <v/>
      </c>
      <c r="R102" s="149">
        <f>'Data In'!W6</f>
        <v/>
      </c>
      <c r="S102" s="149">
        <f>'Data In'!X6</f>
        <v/>
      </c>
      <c r="T102" s="25" t="n"/>
      <c r="V102" s="79" t="inlineStr">
        <is>
          <t>bp</t>
        </is>
      </c>
      <c r="W102" s="40">
        <f>B102</f>
        <v/>
      </c>
      <c r="X102" s="149">
        <f>C102</f>
        <v/>
      </c>
      <c r="Y102" s="149">
        <f>D102</f>
        <v/>
      </c>
      <c r="Z102" s="149">
        <f>E102</f>
        <v/>
      </c>
      <c r="AA102" s="149">
        <f>F102</f>
        <v/>
      </c>
      <c r="AB102" s="149">
        <f>G102</f>
        <v/>
      </c>
      <c r="AC102" s="149">
        <f>H102</f>
        <v/>
      </c>
      <c r="AD102" s="149">
        <f>I102</f>
        <v/>
      </c>
      <c r="AE102" s="149">
        <f>J102</f>
        <v/>
      </c>
      <c r="AF102" s="149">
        <f>K102</f>
        <v/>
      </c>
      <c r="AG102" s="149">
        <f>L102</f>
        <v/>
      </c>
      <c r="AH102" s="149">
        <f>M102</f>
        <v/>
      </c>
      <c r="AI102" s="149">
        <f>N102</f>
        <v/>
      </c>
      <c r="AJ102" s="149">
        <f>O102</f>
        <v/>
      </c>
      <c r="AK102" s="149">
        <f>P102</f>
        <v/>
      </c>
      <c r="AL102" s="149">
        <f>Q102</f>
        <v/>
      </c>
      <c r="AM102" s="149">
        <f>R102</f>
        <v/>
      </c>
      <c r="AN102" s="149">
        <f>S102</f>
        <v/>
      </c>
      <c r="AQ102" s="79" t="inlineStr">
        <is>
          <t>bp</t>
        </is>
      </c>
      <c r="AR102" s="40">
        <f>W102</f>
        <v/>
      </c>
      <c r="AS102" s="149">
        <f>X102</f>
        <v/>
      </c>
      <c r="AT102" s="149">
        <f>Y102</f>
        <v/>
      </c>
      <c r="AU102" s="149">
        <f>Z102</f>
        <v/>
      </c>
      <c r="AV102" s="149">
        <f>AA102</f>
        <v/>
      </c>
      <c r="AW102" s="149">
        <f>AB102</f>
        <v/>
      </c>
      <c r="AX102" s="149">
        <f>AC102</f>
        <v/>
      </c>
      <c r="AY102" s="149">
        <f>AD102</f>
        <v/>
      </c>
      <c r="AZ102" s="149">
        <f>AE102</f>
        <v/>
      </c>
      <c r="BA102" s="149">
        <f>AF102</f>
        <v/>
      </c>
      <c r="BB102" s="149">
        <f>AG102</f>
        <v/>
      </c>
      <c r="BC102" s="149">
        <f>AH102</f>
        <v/>
      </c>
      <c r="BD102" s="149">
        <f>AI102</f>
        <v/>
      </c>
      <c r="BE102" s="149">
        <f>AJ102</f>
        <v/>
      </c>
      <c r="BF102" s="149">
        <f>AK102</f>
        <v/>
      </c>
      <c r="BG102" s="149">
        <f>AL102</f>
        <v/>
      </c>
      <c r="BH102" s="149">
        <f>AM102</f>
        <v/>
      </c>
      <c r="BI102" s="149">
        <f>AN102</f>
        <v/>
      </c>
      <c r="BL102" s="79" t="inlineStr">
        <is>
          <t>bp</t>
        </is>
      </c>
      <c r="BM102" s="40">
        <f>AR102</f>
        <v/>
      </c>
      <c r="BN102" s="40">
        <f>AS102</f>
        <v/>
      </c>
      <c r="BO102" s="149">
        <f>AT102</f>
        <v/>
      </c>
      <c r="BP102" s="149">
        <f>AU102</f>
        <v/>
      </c>
      <c r="BQ102" s="149">
        <f>AV102</f>
        <v/>
      </c>
      <c r="BR102" s="149">
        <f>AW102</f>
        <v/>
      </c>
      <c r="BS102" s="149">
        <f>AX102</f>
        <v/>
      </c>
      <c r="BT102" s="149">
        <f>AY102</f>
        <v/>
      </c>
      <c r="BU102" s="149">
        <f>AZ102</f>
        <v/>
      </c>
      <c r="BV102" s="149">
        <f>BA102</f>
        <v/>
      </c>
      <c r="BW102" s="149">
        <f>BB102</f>
        <v/>
      </c>
      <c r="BX102" s="149">
        <f>BC102</f>
        <v/>
      </c>
      <c r="BY102" s="149">
        <f>BD102</f>
        <v/>
      </c>
      <c r="BZ102" s="149">
        <f>BE102</f>
        <v/>
      </c>
      <c r="CA102" s="149">
        <f>BF102</f>
        <v/>
      </c>
      <c r="CB102" s="149">
        <f>BG102</f>
        <v/>
      </c>
      <c r="CC102" s="149">
        <f>BH102</f>
        <v/>
      </c>
      <c r="CD102" s="149">
        <f>BI102</f>
        <v/>
      </c>
      <c r="CG102" s="79" t="inlineStr">
        <is>
          <t>bp</t>
        </is>
      </c>
      <c r="CH102" s="40">
        <f>BM102</f>
        <v/>
      </c>
      <c r="CI102" s="40">
        <f>BN102</f>
        <v/>
      </c>
      <c r="CJ102" s="149">
        <f>BO102</f>
        <v/>
      </c>
      <c r="CK102" s="149">
        <f>BP102</f>
        <v/>
      </c>
      <c r="CL102" s="149">
        <f>BQ102</f>
        <v/>
      </c>
      <c r="CM102" s="149">
        <f>BR102</f>
        <v/>
      </c>
      <c r="CN102" s="149">
        <f>BS102</f>
        <v/>
      </c>
      <c r="CO102" s="149">
        <f>BT102</f>
        <v/>
      </c>
      <c r="CP102" s="149">
        <f>BU102</f>
        <v/>
      </c>
      <c r="CQ102" s="149">
        <f>BV102</f>
        <v/>
      </c>
      <c r="CR102" s="149">
        <f>BW102</f>
        <v/>
      </c>
      <c r="CS102" s="149">
        <f>BX102</f>
        <v/>
      </c>
      <c r="CT102" s="149">
        <f>BY102</f>
        <v/>
      </c>
      <c r="CU102" s="149">
        <f>BZ102</f>
        <v/>
      </c>
      <c r="CV102" s="149">
        <f>CA102</f>
        <v/>
      </c>
      <c r="CW102" s="149">
        <f>CB102</f>
        <v/>
      </c>
      <c r="CX102" s="149">
        <f>CC102</f>
        <v/>
      </c>
      <c r="CY102" s="149">
        <f>CD102</f>
        <v/>
      </c>
    </row>
    <row r="103">
      <c r="A103" s="79" t="n"/>
      <c r="B103" s="40">
        <f>'Data In'!G7</f>
        <v/>
      </c>
      <c r="C103" s="149">
        <f>'Data In'!H7</f>
        <v/>
      </c>
      <c r="D103" s="149">
        <f>'Data In'!I7</f>
        <v/>
      </c>
      <c r="E103" s="149">
        <f>'Data In'!J7</f>
        <v/>
      </c>
      <c r="F103" s="149">
        <f>'Data In'!K7</f>
        <v/>
      </c>
      <c r="G103" s="149">
        <f>'Data In'!L7</f>
        <v/>
      </c>
      <c r="H103" s="149">
        <f>'Data In'!M7</f>
        <v/>
      </c>
      <c r="I103" s="149">
        <f>'Data In'!N7</f>
        <v/>
      </c>
      <c r="J103" s="149">
        <f>'Data In'!O7</f>
        <v/>
      </c>
      <c r="K103" s="149">
        <f>'Data In'!P7</f>
        <v/>
      </c>
      <c r="L103" s="149">
        <f>'Data In'!Q7</f>
        <v/>
      </c>
      <c r="M103" s="149">
        <f>'Data In'!R7</f>
        <v/>
      </c>
      <c r="N103" s="149">
        <f>'Data In'!S7</f>
        <v/>
      </c>
      <c r="O103" s="149">
        <f>'Data In'!T7</f>
        <v/>
      </c>
      <c r="P103" s="149">
        <f>'Data In'!U7</f>
        <v/>
      </c>
      <c r="Q103" s="149">
        <f>'Data In'!V7</f>
        <v/>
      </c>
      <c r="R103" s="149">
        <f>'Data In'!W7</f>
        <v/>
      </c>
      <c r="S103" s="149">
        <f>'Data In'!X7</f>
        <v/>
      </c>
      <c r="T103" s="25" t="n"/>
      <c r="V103" s="79" t="n"/>
      <c r="W103" s="40">
        <f>B103</f>
        <v/>
      </c>
      <c r="X103" s="149">
        <f>C103</f>
        <v/>
      </c>
      <c r="Y103" s="149">
        <f>D103</f>
        <v/>
      </c>
      <c r="Z103" s="149">
        <f>E103</f>
        <v/>
      </c>
      <c r="AA103" s="149">
        <f>F103</f>
        <v/>
      </c>
      <c r="AB103" s="149">
        <f>G103</f>
        <v/>
      </c>
      <c r="AC103" s="149">
        <f>H103</f>
        <v/>
      </c>
      <c r="AD103" s="149">
        <f>I103</f>
        <v/>
      </c>
      <c r="AE103" s="149">
        <f>J103</f>
        <v/>
      </c>
      <c r="AF103" s="149">
        <f>K103</f>
        <v/>
      </c>
      <c r="AG103" s="149">
        <f>L103</f>
        <v/>
      </c>
      <c r="AH103" s="149">
        <f>M103</f>
        <v/>
      </c>
      <c r="AI103" s="149">
        <f>N103</f>
        <v/>
      </c>
      <c r="AJ103" s="149">
        <f>O103</f>
        <v/>
      </c>
      <c r="AK103" s="149">
        <f>P103</f>
        <v/>
      </c>
      <c r="AL103" s="149">
        <f>Q103</f>
        <v/>
      </c>
      <c r="AM103" s="149">
        <f>R103</f>
        <v/>
      </c>
      <c r="AN103" s="149">
        <f>S103</f>
        <v/>
      </c>
      <c r="AQ103" s="79" t="n"/>
      <c r="AR103" s="40">
        <f>W103</f>
        <v/>
      </c>
      <c r="AS103" s="149">
        <f>X103</f>
        <v/>
      </c>
      <c r="AT103" s="149">
        <f>Y103</f>
        <v/>
      </c>
      <c r="AU103" s="149">
        <f>Z103</f>
        <v/>
      </c>
      <c r="AV103" s="149">
        <f>AA103</f>
        <v/>
      </c>
      <c r="AW103" s="149">
        <f>AB103</f>
        <v/>
      </c>
      <c r="AX103" s="149">
        <f>AC103</f>
        <v/>
      </c>
      <c r="AY103" s="149">
        <f>AD103</f>
        <v/>
      </c>
      <c r="AZ103" s="149">
        <f>AE103</f>
        <v/>
      </c>
      <c r="BA103" s="149">
        <f>AF103</f>
        <v/>
      </c>
      <c r="BB103" s="149">
        <f>AG103</f>
        <v/>
      </c>
      <c r="BC103" s="149">
        <f>AH103</f>
        <v/>
      </c>
      <c r="BD103" s="149">
        <f>AI103</f>
        <v/>
      </c>
      <c r="BE103" s="149">
        <f>AJ103</f>
        <v/>
      </c>
      <c r="BF103" s="149">
        <f>AK103</f>
        <v/>
      </c>
      <c r="BG103" s="149">
        <f>AL103</f>
        <v/>
      </c>
      <c r="BH103" s="149">
        <f>AM103</f>
        <v/>
      </c>
      <c r="BI103" s="149">
        <f>AN103</f>
        <v/>
      </c>
      <c r="BL103" s="79" t="n"/>
      <c r="BM103" s="40">
        <f>AR103</f>
        <v/>
      </c>
      <c r="BN103" s="40">
        <f>AS103</f>
        <v/>
      </c>
      <c r="BO103" s="149">
        <f>AT103</f>
        <v/>
      </c>
      <c r="BP103" s="149">
        <f>AU103</f>
        <v/>
      </c>
      <c r="BQ103" s="149">
        <f>AV103</f>
        <v/>
      </c>
      <c r="BR103" s="149">
        <f>AW103</f>
        <v/>
      </c>
      <c r="BS103" s="149">
        <f>AX103</f>
        <v/>
      </c>
      <c r="BT103" s="149">
        <f>AY103</f>
        <v/>
      </c>
      <c r="BU103" s="149">
        <f>AZ103</f>
        <v/>
      </c>
      <c r="BV103" s="149">
        <f>BA103</f>
        <v/>
      </c>
      <c r="BW103" s="149">
        <f>BB103</f>
        <v/>
      </c>
      <c r="BX103" s="149">
        <f>BC103</f>
        <v/>
      </c>
      <c r="BY103" s="149">
        <f>BD103</f>
        <v/>
      </c>
      <c r="BZ103" s="149">
        <f>BE103</f>
        <v/>
      </c>
      <c r="CA103" s="149">
        <f>BF103</f>
        <v/>
      </c>
      <c r="CB103" s="149">
        <f>BG103</f>
        <v/>
      </c>
      <c r="CC103" s="149">
        <f>BH103</f>
        <v/>
      </c>
      <c r="CD103" s="149">
        <f>BI103</f>
        <v/>
      </c>
      <c r="CG103" s="79" t="n"/>
      <c r="CH103" s="40">
        <f>BM103</f>
        <v/>
      </c>
      <c r="CI103" s="40">
        <f>BN103</f>
        <v/>
      </c>
      <c r="CJ103" s="149">
        <f>BO103</f>
        <v/>
      </c>
      <c r="CK103" s="149">
        <f>BP103</f>
        <v/>
      </c>
      <c r="CL103" s="149">
        <f>BQ103</f>
        <v/>
      </c>
      <c r="CM103" s="149">
        <f>BR103</f>
        <v/>
      </c>
      <c r="CN103" s="149">
        <f>BS103</f>
        <v/>
      </c>
      <c r="CO103" s="149">
        <f>BT103</f>
        <v/>
      </c>
      <c r="CP103" s="149">
        <f>BU103</f>
        <v/>
      </c>
      <c r="CQ103" s="149">
        <f>BV103</f>
        <v/>
      </c>
      <c r="CR103" s="149">
        <f>BW103</f>
        <v/>
      </c>
      <c r="CS103" s="149">
        <f>BX103</f>
        <v/>
      </c>
      <c r="CT103" s="149">
        <f>BY103</f>
        <v/>
      </c>
      <c r="CU103" s="149">
        <f>BZ103</f>
        <v/>
      </c>
      <c r="CV103" s="149">
        <f>CA103</f>
        <v/>
      </c>
      <c r="CW103" s="149">
        <f>CB103</f>
        <v/>
      </c>
      <c r="CX103" s="149">
        <f>CC103</f>
        <v/>
      </c>
      <c r="CY103" s="149">
        <f>CD103</f>
        <v/>
      </c>
    </row>
    <row r="104">
      <c r="A104" s="79" t="n"/>
      <c r="B104" s="40">
        <f>'Data In'!G8</f>
        <v/>
      </c>
      <c r="C104" s="149">
        <f>'Data In'!H8</f>
        <v/>
      </c>
      <c r="D104" s="149">
        <f>'Data In'!I8</f>
        <v/>
      </c>
      <c r="E104" s="149">
        <f>'Data In'!J8</f>
        <v/>
      </c>
      <c r="F104" s="149">
        <f>'Data In'!K8</f>
        <v/>
      </c>
      <c r="G104" s="149">
        <f>'Data In'!L8</f>
        <v/>
      </c>
      <c r="H104" s="149">
        <f>'Data In'!M8</f>
        <v/>
      </c>
      <c r="I104" s="149">
        <f>'Data In'!N8</f>
        <v/>
      </c>
      <c r="J104" s="149">
        <f>'Data In'!O8</f>
        <v/>
      </c>
      <c r="K104" s="149">
        <f>'Data In'!P8</f>
        <v/>
      </c>
      <c r="L104" s="149">
        <f>'Data In'!Q8</f>
        <v/>
      </c>
      <c r="M104" s="149">
        <f>'Data In'!R8</f>
        <v/>
      </c>
      <c r="N104" s="149">
        <f>'Data In'!S8</f>
        <v/>
      </c>
      <c r="O104" s="149">
        <f>'Data In'!T8</f>
        <v/>
      </c>
      <c r="P104" s="149">
        <f>'Data In'!U8</f>
        <v/>
      </c>
      <c r="Q104" s="149">
        <f>'Data In'!V8</f>
        <v/>
      </c>
      <c r="R104" s="149">
        <f>'Data In'!W8</f>
        <v/>
      </c>
      <c r="S104" s="149">
        <f>'Data In'!X8</f>
        <v/>
      </c>
      <c r="T104" s="25" t="n"/>
      <c r="V104" s="79" t="n"/>
      <c r="W104" s="40">
        <f>B104</f>
        <v/>
      </c>
      <c r="X104" s="149">
        <f>C104</f>
        <v/>
      </c>
      <c r="Y104" s="149">
        <f>D104</f>
        <v/>
      </c>
      <c r="Z104" s="149">
        <f>E104</f>
        <v/>
      </c>
      <c r="AA104" s="149">
        <f>F104</f>
        <v/>
      </c>
      <c r="AB104" s="149">
        <f>G104</f>
        <v/>
      </c>
      <c r="AC104" s="149">
        <f>H104</f>
        <v/>
      </c>
      <c r="AD104" s="149">
        <f>I104</f>
        <v/>
      </c>
      <c r="AE104" s="149">
        <f>J104</f>
        <v/>
      </c>
      <c r="AF104" s="149">
        <f>K104</f>
        <v/>
      </c>
      <c r="AG104" s="149">
        <f>L104</f>
        <v/>
      </c>
      <c r="AH104" s="149">
        <f>M104</f>
        <v/>
      </c>
      <c r="AI104" s="149">
        <f>N104</f>
        <v/>
      </c>
      <c r="AJ104" s="149">
        <f>O104</f>
        <v/>
      </c>
      <c r="AK104" s="149">
        <f>P104</f>
        <v/>
      </c>
      <c r="AL104" s="149">
        <f>Q104</f>
        <v/>
      </c>
      <c r="AM104" s="149">
        <f>R104</f>
        <v/>
      </c>
      <c r="AN104" s="149">
        <f>S104</f>
        <v/>
      </c>
      <c r="AQ104" s="79" t="n"/>
      <c r="AR104" s="40">
        <f>W104</f>
        <v/>
      </c>
      <c r="AS104" s="149">
        <f>X104</f>
        <v/>
      </c>
      <c r="AT104" s="149">
        <f>Y104</f>
        <v/>
      </c>
      <c r="AU104" s="149">
        <f>Z104</f>
        <v/>
      </c>
      <c r="AV104" s="149">
        <f>AA104</f>
        <v/>
      </c>
      <c r="AW104" s="149">
        <f>AB104</f>
        <v/>
      </c>
      <c r="AX104" s="149">
        <f>AC104</f>
        <v/>
      </c>
      <c r="AY104" s="149">
        <f>AD104</f>
        <v/>
      </c>
      <c r="AZ104" s="149">
        <f>AE104</f>
        <v/>
      </c>
      <c r="BA104" s="149">
        <f>AF104</f>
        <v/>
      </c>
      <c r="BB104" s="149">
        <f>AG104</f>
        <v/>
      </c>
      <c r="BC104" s="149">
        <f>AH104</f>
        <v/>
      </c>
      <c r="BD104" s="149">
        <f>AI104</f>
        <v/>
      </c>
      <c r="BE104" s="149">
        <f>AJ104</f>
        <v/>
      </c>
      <c r="BF104" s="149">
        <f>AK104</f>
        <v/>
      </c>
      <c r="BG104" s="149">
        <f>AL104</f>
        <v/>
      </c>
      <c r="BH104" s="149">
        <f>AM104</f>
        <v/>
      </c>
      <c r="BI104" s="149">
        <f>AN104</f>
        <v/>
      </c>
      <c r="BL104" s="79" t="n"/>
      <c r="BM104" s="40">
        <f>AR104</f>
        <v/>
      </c>
      <c r="BN104" s="40">
        <f>AS104</f>
        <v/>
      </c>
      <c r="BO104" s="149">
        <f>AT104</f>
        <v/>
      </c>
      <c r="BP104" s="149">
        <f>AU104</f>
        <v/>
      </c>
      <c r="BQ104" s="149">
        <f>AV104</f>
        <v/>
      </c>
      <c r="BR104" s="149">
        <f>AW104</f>
        <v/>
      </c>
      <c r="BS104" s="149">
        <f>AX104</f>
        <v/>
      </c>
      <c r="BT104" s="149">
        <f>AY104</f>
        <v/>
      </c>
      <c r="BU104" s="149">
        <f>AZ104</f>
        <v/>
      </c>
      <c r="BV104" s="149">
        <f>BA104</f>
        <v/>
      </c>
      <c r="BW104" s="149">
        <f>BB104</f>
        <v/>
      </c>
      <c r="BX104" s="149">
        <f>BC104</f>
        <v/>
      </c>
      <c r="BY104" s="149">
        <f>BD104</f>
        <v/>
      </c>
      <c r="BZ104" s="149">
        <f>BE104</f>
        <v/>
      </c>
      <c r="CA104" s="149">
        <f>BF104</f>
        <v/>
      </c>
      <c r="CB104" s="149">
        <f>BG104</f>
        <v/>
      </c>
      <c r="CC104" s="149">
        <f>BH104</f>
        <v/>
      </c>
      <c r="CD104" s="149">
        <f>BI104</f>
        <v/>
      </c>
      <c r="CG104" s="79" t="n"/>
      <c r="CH104" s="40">
        <f>BM104</f>
        <v/>
      </c>
      <c r="CI104" s="40">
        <f>BN104</f>
        <v/>
      </c>
      <c r="CJ104" s="149">
        <f>BO104</f>
        <v/>
      </c>
      <c r="CK104" s="149">
        <f>BP104</f>
        <v/>
      </c>
      <c r="CL104" s="149">
        <f>BQ104</f>
        <v/>
      </c>
      <c r="CM104" s="149">
        <f>BR104</f>
        <v/>
      </c>
      <c r="CN104" s="149">
        <f>BS104</f>
        <v/>
      </c>
      <c r="CO104" s="149">
        <f>BT104</f>
        <v/>
      </c>
      <c r="CP104" s="149">
        <f>BU104</f>
        <v/>
      </c>
      <c r="CQ104" s="149">
        <f>BV104</f>
        <v/>
      </c>
      <c r="CR104" s="149">
        <f>BW104</f>
        <v/>
      </c>
      <c r="CS104" s="149">
        <f>BX104</f>
        <v/>
      </c>
      <c r="CT104" s="149">
        <f>BY104</f>
        <v/>
      </c>
      <c r="CU104" s="149">
        <f>BZ104</f>
        <v/>
      </c>
      <c r="CV104" s="149">
        <f>CA104</f>
        <v/>
      </c>
      <c r="CW104" s="149">
        <f>CB104</f>
        <v/>
      </c>
      <c r="CX104" s="149">
        <f>CC104</f>
        <v/>
      </c>
      <c r="CY104" s="149">
        <f>CD104</f>
        <v/>
      </c>
    </row>
    <row r="105">
      <c r="A105" s="79" t="n"/>
      <c r="B105" s="91" t="n"/>
      <c r="C105" s="91" t="n"/>
      <c r="D105" s="91" t="n"/>
      <c r="E105" s="91" t="n"/>
      <c r="F105" s="91" t="n"/>
      <c r="G105" s="91" t="n"/>
      <c r="H105" s="91" t="n"/>
      <c r="I105" s="91" t="n"/>
      <c r="J105" s="91" t="n"/>
      <c r="K105" s="91" t="n"/>
      <c r="L105" s="91" t="n"/>
      <c r="M105" s="91" t="n"/>
      <c r="N105" s="91" t="n"/>
      <c r="O105" s="91" t="n"/>
      <c r="P105" s="91" t="n"/>
      <c r="Q105" s="91" t="n"/>
      <c r="R105" s="91" t="n"/>
      <c r="S105" s="92" t="n"/>
      <c r="T105" s="25" t="n"/>
      <c r="V105" s="79" t="n"/>
      <c r="W105" s="91" t="n"/>
      <c r="X105" s="91" t="n"/>
      <c r="Y105" s="91" t="n"/>
      <c r="Z105" s="91" t="n"/>
      <c r="AA105" s="91" t="n"/>
      <c r="AB105" s="91" t="n"/>
      <c r="AC105" s="91" t="n"/>
      <c r="AD105" s="91" t="n"/>
      <c r="AE105" s="91" t="n"/>
      <c r="AF105" s="91" t="n"/>
      <c r="AG105" s="91" t="n"/>
      <c r="AH105" s="91" t="n"/>
      <c r="AI105" s="91" t="n"/>
      <c r="AJ105" s="91" t="n"/>
      <c r="AK105" s="91" t="n"/>
      <c r="AL105" s="91" t="n"/>
      <c r="AM105" s="91" t="n"/>
      <c r="AN105" s="92" t="n"/>
      <c r="AQ105" s="79" t="n"/>
      <c r="AR105" s="91" t="n"/>
      <c r="AS105" s="91" t="n"/>
      <c r="AT105" s="91" t="n"/>
      <c r="AU105" s="91" t="n"/>
      <c r="AV105" s="91" t="n"/>
      <c r="AW105" s="91" t="n"/>
      <c r="AX105" s="91" t="n"/>
      <c r="AY105" s="91" t="n"/>
      <c r="AZ105" s="91" t="n"/>
      <c r="BA105" s="91" t="n"/>
      <c r="BB105" s="91" t="n"/>
      <c r="BC105" s="91" t="n"/>
      <c r="BD105" s="91" t="n"/>
      <c r="BE105" s="91" t="n"/>
      <c r="BF105" s="91" t="n"/>
      <c r="BG105" s="91" t="n"/>
      <c r="BH105" s="91" t="n"/>
      <c r="BI105" s="92" t="n"/>
      <c r="BL105" s="79" t="n"/>
      <c r="BM105" s="91" t="n"/>
      <c r="BN105" s="91" t="n"/>
      <c r="BO105" s="91" t="n"/>
      <c r="BP105" s="91" t="n"/>
      <c r="BQ105" s="91" t="n"/>
      <c r="BR105" s="91" t="n"/>
      <c r="BS105" s="91" t="n"/>
      <c r="BT105" s="91" t="n"/>
      <c r="BU105" s="91" t="n"/>
      <c r="BV105" s="91" t="n"/>
      <c r="BW105" s="91" t="n"/>
      <c r="BX105" s="91" t="n"/>
      <c r="BY105" s="91" t="n"/>
      <c r="BZ105" s="91" t="n"/>
      <c r="CA105" s="91" t="n"/>
      <c r="CB105" s="91" t="n"/>
      <c r="CC105" s="91" t="n"/>
      <c r="CD105" s="92" t="n"/>
      <c r="CG105" s="79" t="n"/>
      <c r="CH105" s="91" t="n"/>
      <c r="CI105" s="91" t="n"/>
      <c r="CJ105" s="91" t="n"/>
      <c r="CK105" s="91" t="n"/>
      <c r="CL105" s="91" t="n"/>
      <c r="CM105" s="91" t="n"/>
      <c r="CN105" s="91" t="n"/>
      <c r="CO105" s="91" t="n"/>
      <c r="CP105" s="91" t="n"/>
      <c r="CQ105" s="91" t="n"/>
      <c r="CR105" s="91" t="n"/>
      <c r="CS105" s="91" t="n"/>
      <c r="CT105" s="91" t="n"/>
      <c r="CU105" s="91" t="n"/>
      <c r="CV105" s="91" t="n"/>
      <c r="CW105" s="91" t="n"/>
      <c r="CX105" s="91" t="n"/>
      <c r="CY105" s="92" t="n"/>
    </row>
    <row r="106">
      <c r="A106" s="79" t="inlineStr">
        <is>
          <t>rxn data</t>
        </is>
      </c>
      <c r="B106" s="271">
        <f>'Data In'!G37</f>
        <v/>
      </c>
      <c r="C106" s="149">
        <f>'Data In'!H37</f>
        <v/>
      </c>
      <c r="D106" s="149">
        <f>'Data In'!I37</f>
        <v/>
      </c>
      <c r="E106" s="149">
        <f>'Data In'!J37</f>
        <v/>
      </c>
      <c r="F106" s="149">
        <f>'Data In'!K37</f>
        <v/>
      </c>
      <c r="G106" s="149">
        <f>'Data In'!L37</f>
        <v/>
      </c>
      <c r="H106" s="149">
        <f>'Data In'!M37</f>
        <v/>
      </c>
      <c r="I106" s="149">
        <f>'Data In'!N37</f>
        <v/>
      </c>
      <c r="J106" s="149">
        <f>'Data In'!O37</f>
        <v/>
      </c>
      <c r="K106" s="149">
        <f>'Data In'!P37</f>
        <v/>
      </c>
      <c r="L106" s="149">
        <f>'Data In'!Q37</f>
        <v/>
      </c>
      <c r="M106" s="149">
        <f>'Data In'!R37</f>
        <v/>
      </c>
      <c r="N106" s="149">
        <f>'Data In'!S37</f>
        <v/>
      </c>
      <c r="O106" s="149">
        <f>'Data In'!T37</f>
        <v/>
      </c>
      <c r="P106" s="149">
        <f>'Data In'!U37</f>
        <v/>
      </c>
      <c r="Q106" s="149">
        <f>'Data In'!V37</f>
        <v/>
      </c>
      <c r="R106" s="149">
        <f>'Data In'!W37</f>
        <v/>
      </c>
      <c r="S106" s="149">
        <f>'Data In'!X37</f>
        <v/>
      </c>
      <c r="T106" s="25" t="n"/>
      <c r="V106" s="79" t="inlineStr">
        <is>
          <t>rxn data</t>
        </is>
      </c>
      <c r="W106" s="271">
        <f>'Data In'!G66</f>
        <v/>
      </c>
      <c r="X106" s="149">
        <f>'Data In'!H66</f>
        <v/>
      </c>
      <c r="Y106" s="149">
        <f>'Data In'!I66</f>
        <v/>
      </c>
      <c r="Z106" s="149">
        <f>'Data In'!J66</f>
        <v/>
      </c>
      <c r="AA106" s="149">
        <f>'Data In'!K66</f>
        <v/>
      </c>
      <c r="AB106" s="149">
        <f>'Data In'!L66</f>
        <v/>
      </c>
      <c r="AC106" s="149">
        <f>'Data In'!M66</f>
        <v/>
      </c>
      <c r="AD106" s="149">
        <f>'Data In'!N66</f>
        <v/>
      </c>
      <c r="AE106" s="149">
        <f>'Data In'!O66</f>
        <v/>
      </c>
      <c r="AF106" s="149">
        <f>'Data In'!P66</f>
        <v/>
      </c>
      <c r="AG106" s="149">
        <f>'Data In'!Q66</f>
        <v/>
      </c>
      <c r="AH106" s="149">
        <f>'Data In'!R66</f>
        <v/>
      </c>
      <c r="AI106" s="149">
        <f>'Data In'!S66</f>
        <v/>
      </c>
      <c r="AJ106" s="149">
        <f>'Data In'!T66</f>
        <v/>
      </c>
      <c r="AK106" s="149">
        <f>'Data In'!U66</f>
        <v/>
      </c>
      <c r="AL106" s="149">
        <f>'Data In'!V66</f>
        <v/>
      </c>
      <c r="AM106" s="149">
        <f>'Data In'!W66</f>
        <v/>
      </c>
      <c r="AN106" s="149">
        <f>'Data In'!X66</f>
        <v/>
      </c>
      <c r="AQ106" s="79" t="inlineStr">
        <is>
          <t>rxn data</t>
        </is>
      </c>
      <c r="AR106" s="271">
        <f>'Data In'!G95</f>
        <v/>
      </c>
      <c r="AS106" s="149">
        <f>'Data In'!H95</f>
        <v/>
      </c>
      <c r="AT106" s="149">
        <f>'Data In'!I95</f>
        <v/>
      </c>
      <c r="AU106" s="149">
        <f>'Data In'!J95</f>
        <v/>
      </c>
      <c r="AV106" s="149">
        <f>'Data In'!K95</f>
        <v/>
      </c>
      <c r="AW106" s="149">
        <f>'Data In'!L95</f>
        <v/>
      </c>
      <c r="AX106" s="149">
        <f>'Data In'!M95</f>
        <v/>
      </c>
      <c r="AY106" s="149">
        <f>'Data In'!N95</f>
        <v/>
      </c>
      <c r="AZ106" s="149">
        <f>'Data In'!O95</f>
        <v/>
      </c>
      <c r="BA106" s="149">
        <f>'Data In'!P95</f>
        <v/>
      </c>
      <c r="BB106" s="149">
        <f>'Data In'!Q95</f>
        <v/>
      </c>
      <c r="BC106" s="149">
        <f>'Data In'!R95</f>
        <v/>
      </c>
      <c r="BD106" s="149">
        <f>'Data In'!S95</f>
        <v/>
      </c>
      <c r="BE106" s="149">
        <f>'Data In'!T95</f>
        <v/>
      </c>
      <c r="BF106" s="149">
        <f>'Data In'!U95</f>
        <v/>
      </c>
      <c r="BG106" s="149">
        <f>'Data In'!V95</f>
        <v/>
      </c>
      <c r="BH106" s="149">
        <f>'Data In'!W95</f>
        <v/>
      </c>
      <c r="BI106" s="149">
        <f>'Data In'!X95</f>
        <v/>
      </c>
      <c r="BL106" s="79" t="inlineStr">
        <is>
          <t>rxn data</t>
        </is>
      </c>
      <c r="BM106" s="271">
        <f>'Data In'!G124</f>
        <v/>
      </c>
      <c r="BN106" s="149">
        <f>'Data In'!H124</f>
        <v/>
      </c>
      <c r="BO106" s="149">
        <f>'Data In'!I124</f>
        <v/>
      </c>
      <c r="BP106" s="149">
        <f>'Data In'!J124</f>
        <v/>
      </c>
      <c r="BQ106" s="149">
        <f>'Data In'!K124</f>
        <v/>
      </c>
      <c r="BR106" s="149">
        <f>'Data In'!L124</f>
        <v/>
      </c>
      <c r="BS106" s="149">
        <f>'Data In'!M124</f>
        <v/>
      </c>
      <c r="BT106" s="149">
        <f>'Data In'!N124</f>
        <v/>
      </c>
      <c r="BU106" s="149">
        <f>'Data In'!O124</f>
        <v/>
      </c>
      <c r="BV106" s="149">
        <f>'Data In'!P124</f>
        <v/>
      </c>
      <c r="BW106" s="149">
        <f>'Data In'!Q124</f>
        <v/>
      </c>
      <c r="BX106" s="149">
        <f>'Data In'!R124</f>
        <v/>
      </c>
      <c r="BY106" s="149">
        <f>'Data In'!S124</f>
        <v/>
      </c>
      <c r="BZ106" s="149">
        <f>'Data In'!T124</f>
        <v/>
      </c>
      <c r="CA106" s="149">
        <f>'Data In'!U124</f>
        <v/>
      </c>
      <c r="CB106" s="149">
        <f>'Data In'!V124</f>
        <v/>
      </c>
      <c r="CC106" s="149">
        <f>'Data In'!W124</f>
        <v/>
      </c>
      <c r="CD106" s="149">
        <f>'Data In'!X124</f>
        <v/>
      </c>
      <c r="CG106" s="79" t="inlineStr">
        <is>
          <t>rxn data</t>
        </is>
      </c>
      <c r="CH106" s="102">
        <f>'Data In'!G153</f>
        <v/>
      </c>
      <c r="CI106" s="90">
        <f>'Data In'!H153</f>
        <v/>
      </c>
      <c r="CJ106" s="90">
        <f>'Data In'!I153</f>
        <v/>
      </c>
      <c r="CK106" s="90">
        <f>'Data In'!J153</f>
        <v/>
      </c>
      <c r="CL106" s="90">
        <f>'Data In'!K153</f>
        <v/>
      </c>
      <c r="CM106" s="90">
        <f>'Data In'!L153</f>
        <v/>
      </c>
      <c r="CN106" s="90">
        <f>'Data In'!M153</f>
        <v/>
      </c>
      <c r="CO106" s="90">
        <f>'Data In'!N153</f>
        <v/>
      </c>
      <c r="CP106" s="90">
        <f>'Data In'!O153</f>
        <v/>
      </c>
      <c r="CQ106" s="90">
        <f>'Data In'!P153</f>
        <v/>
      </c>
      <c r="CR106" s="90">
        <f>'Data In'!Q153</f>
        <v/>
      </c>
      <c r="CS106" s="90">
        <f>'Data In'!R153</f>
        <v/>
      </c>
      <c r="CT106" s="90">
        <f>'Data In'!S153</f>
        <v/>
      </c>
      <c r="CU106" s="90">
        <f>'Data In'!T153</f>
        <v/>
      </c>
      <c r="CV106" s="90">
        <f>'Data In'!U153</f>
        <v/>
      </c>
      <c r="CW106" s="90">
        <f>'Data In'!V153</f>
        <v/>
      </c>
      <c r="CX106" s="90">
        <f>'Data In'!W153</f>
        <v/>
      </c>
      <c r="CY106" s="90">
        <f>'Data In'!X153</f>
        <v/>
      </c>
    </row>
    <row r="107">
      <c r="A107" s="79" t="n"/>
      <c r="B107" s="271">
        <f>'Data In'!G38</f>
        <v/>
      </c>
      <c r="C107" s="149">
        <f>'Data In'!H38</f>
        <v/>
      </c>
      <c r="D107" s="149">
        <f>'Data In'!I38</f>
        <v/>
      </c>
      <c r="E107" s="149">
        <f>'Data In'!J38</f>
        <v/>
      </c>
      <c r="F107" s="149">
        <f>'Data In'!K38</f>
        <v/>
      </c>
      <c r="G107" s="149">
        <f>'Data In'!L38</f>
        <v/>
      </c>
      <c r="H107" s="149">
        <f>'Data In'!M38</f>
        <v/>
      </c>
      <c r="I107" s="149">
        <f>'Data In'!N38</f>
        <v/>
      </c>
      <c r="J107" s="149">
        <f>'Data In'!O38</f>
        <v/>
      </c>
      <c r="K107" s="149">
        <f>'Data In'!P38</f>
        <v/>
      </c>
      <c r="L107" s="149">
        <f>'Data In'!Q38</f>
        <v/>
      </c>
      <c r="M107" s="149">
        <f>'Data In'!R38</f>
        <v/>
      </c>
      <c r="N107" s="149">
        <f>'Data In'!S38</f>
        <v/>
      </c>
      <c r="O107" s="149">
        <f>'Data In'!T38</f>
        <v/>
      </c>
      <c r="P107" s="149">
        <f>'Data In'!U38</f>
        <v/>
      </c>
      <c r="Q107" s="149">
        <f>'Data In'!V38</f>
        <v/>
      </c>
      <c r="R107" s="149">
        <f>'Data In'!W38</f>
        <v/>
      </c>
      <c r="S107" s="149">
        <f>'Data In'!X38</f>
        <v/>
      </c>
      <c r="T107" s="25" t="n"/>
      <c r="V107" s="79" t="n"/>
      <c r="W107" s="271">
        <f>'Data In'!G67</f>
        <v/>
      </c>
      <c r="X107" s="149">
        <f>'Data In'!H67</f>
        <v/>
      </c>
      <c r="Y107" s="149">
        <f>'Data In'!I67</f>
        <v/>
      </c>
      <c r="Z107" s="149">
        <f>'Data In'!J67</f>
        <v/>
      </c>
      <c r="AA107" s="149">
        <f>'Data In'!K67</f>
        <v/>
      </c>
      <c r="AB107" s="149">
        <f>'Data In'!L67</f>
        <v/>
      </c>
      <c r="AC107" s="149">
        <f>'Data In'!M67</f>
        <v/>
      </c>
      <c r="AD107" s="149">
        <f>'Data In'!N67</f>
        <v/>
      </c>
      <c r="AE107" s="149">
        <f>'Data In'!O67</f>
        <v/>
      </c>
      <c r="AF107" s="149">
        <f>'Data In'!P67</f>
        <v/>
      </c>
      <c r="AG107" s="149">
        <f>'Data In'!Q67</f>
        <v/>
      </c>
      <c r="AH107" s="149">
        <f>'Data In'!R67</f>
        <v/>
      </c>
      <c r="AI107" s="149">
        <f>'Data In'!S67</f>
        <v/>
      </c>
      <c r="AJ107" s="149">
        <f>'Data In'!T67</f>
        <v/>
      </c>
      <c r="AK107" s="149">
        <f>'Data In'!U67</f>
        <v/>
      </c>
      <c r="AL107" s="149">
        <f>'Data In'!V67</f>
        <v/>
      </c>
      <c r="AM107" s="149">
        <f>'Data In'!W67</f>
        <v/>
      </c>
      <c r="AN107" s="149">
        <f>'Data In'!X67</f>
        <v/>
      </c>
      <c r="AQ107" s="79" t="n"/>
      <c r="AR107" s="271">
        <f>'Data In'!G96</f>
        <v/>
      </c>
      <c r="AS107" s="149">
        <f>'Data In'!H96</f>
        <v/>
      </c>
      <c r="AT107" s="149">
        <f>'Data In'!I96</f>
        <v/>
      </c>
      <c r="AU107" s="149">
        <f>'Data In'!J96</f>
        <v/>
      </c>
      <c r="AV107" s="149">
        <f>'Data In'!K96</f>
        <v/>
      </c>
      <c r="AW107" s="149">
        <f>'Data In'!L96</f>
        <v/>
      </c>
      <c r="AX107" s="149">
        <f>'Data In'!M96</f>
        <v/>
      </c>
      <c r="AY107" s="149">
        <f>'Data In'!N96</f>
        <v/>
      </c>
      <c r="AZ107" s="149">
        <f>'Data In'!O96</f>
        <v/>
      </c>
      <c r="BA107" s="149">
        <f>'Data In'!P96</f>
        <v/>
      </c>
      <c r="BB107" s="149">
        <f>'Data In'!Q96</f>
        <v/>
      </c>
      <c r="BC107" s="149">
        <f>'Data In'!R96</f>
        <v/>
      </c>
      <c r="BD107" s="149">
        <f>'Data In'!S96</f>
        <v/>
      </c>
      <c r="BE107" s="149">
        <f>'Data In'!T96</f>
        <v/>
      </c>
      <c r="BF107" s="149">
        <f>'Data In'!U96</f>
        <v/>
      </c>
      <c r="BG107" s="149">
        <f>'Data In'!V96</f>
        <v/>
      </c>
      <c r="BH107" s="149">
        <f>'Data In'!W96</f>
        <v/>
      </c>
      <c r="BI107" s="149">
        <f>'Data In'!X96</f>
        <v/>
      </c>
      <c r="BL107" s="79" t="n"/>
      <c r="BM107" s="271">
        <f>'Data In'!G125</f>
        <v/>
      </c>
      <c r="BN107" s="149">
        <f>'Data In'!H125</f>
        <v/>
      </c>
      <c r="BO107" s="149">
        <f>'Data In'!I125</f>
        <v/>
      </c>
      <c r="BP107" s="149">
        <f>'Data In'!J125</f>
        <v/>
      </c>
      <c r="BQ107" s="149">
        <f>'Data In'!K125</f>
        <v/>
      </c>
      <c r="BR107" s="149">
        <f>'Data In'!L125</f>
        <v/>
      </c>
      <c r="BS107" s="149">
        <f>'Data In'!M125</f>
        <v/>
      </c>
      <c r="BT107" s="149">
        <f>'Data In'!N125</f>
        <v/>
      </c>
      <c r="BU107" s="149">
        <f>'Data In'!O125</f>
        <v/>
      </c>
      <c r="BV107" s="149">
        <f>'Data In'!P125</f>
        <v/>
      </c>
      <c r="BW107" s="149">
        <f>'Data In'!Q125</f>
        <v/>
      </c>
      <c r="BX107" s="149">
        <f>'Data In'!R125</f>
        <v/>
      </c>
      <c r="BY107" s="149">
        <f>'Data In'!S125</f>
        <v/>
      </c>
      <c r="BZ107" s="149">
        <f>'Data In'!T125</f>
        <v/>
      </c>
      <c r="CA107" s="149">
        <f>'Data In'!U125</f>
        <v/>
      </c>
      <c r="CB107" s="149">
        <f>'Data In'!V125</f>
        <v/>
      </c>
      <c r="CC107" s="149">
        <f>'Data In'!W125</f>
        <v/>
      </c>
      <c r="CD107" s="149">
        <f>'Data In'!X125</f>
        <v/>
      </c>
      <c r="CG107" s="79" t="n"/>
      <c r="CH107" s="102">
        <f>'Data In'!G154</f>
        <v/>
      </c>
      <c r="CI107" s="90">
        <f>'Data In'!H154</f>
        <v/>
      </c>
      <c r="CJ107" s="90">
        <f>'Data In'!I154</f>
        <v/>
      </c>
      <c r="CK107" s="90">
        <f>'Data In'!J154</f>
        <v/>
      </c>
      <c r="CL107" s="90">
        <f>'Data In'!K154</f>
        <v/>
      </c>
      <c r="CM107" s="90">
        <f>'Data In'!L154</f>
        <v/>
      </c>
      <c r="CN107" s="90">
        <f>'Data In'!M154</f>
        <v/>
      </c>
      <c r="CO107" s="90">
        <f>'Data In'!N154</f>
        <v/>
      </c>
      <c r="CP107" s="90">
        <f>'Data In'!O154</f>
        <v/>
      </c>
      <c r="CQ107" s="90">
        <f>'Data In'!P154</f>
        <v/>
      </c>
      <c r="CR107" s="90">
        <f>'Data In'!Q154</f>
        <v/>
      </c>
      <c r="CS107" s="90">
        <f>'Data In'!R154</f>
        <v/>
      </c>
      <c r="CT107" s="90">
        <f>'Data In'!S154</f>
        <v/>
      </c>
      <c r="CU107" s="90">
        <f>'Data In'!T154</f>
        <v/>
      </c>
      <c r="CV107" s="90">
        <f>'Data In'!U154</f>
        <v/>
      </c>
      <c r="CW107" s="90">
        <f>'Data In'!V154</f>
        <v/>
      </c>
      <c r="CX107" s="90">
        <f>'Data In'!W154</f>
        <v/>
      </c>
      <c r="CY107" s="90">
        <f>'Data In'!X154</f>
        <v/>
      </c>
    </row>
    <row r="108">
      <c r="A108" s="79" t="n"/>
      <c r="B108" s="271">
        <f>'Data In'!G39</f>
        <v/>
      </c>
      <c r="C108" s="149">
        <f>'Data In'!H39</f>
        <v/>
      </c>
      <c r="D108" s="149">
        <f>'Data In'!I39</f>
        <v/>
      </c>
      <c r="E108" s="149">
        <f>'Data In'!J39</f>
        <v/>
      </c>
      <c r="F108" s="149">
        <f>'Data In'!K39</f>
        <v/>
      </c>
      <c r="G108" s="149">
        <f>'Data In'!L39</f>
        <v/>
      </c>
      <c r="H108" s="149">
        <f>'Data In'!M39</f>
        <v/>
      </c>
      <c r="I108" s="149">
        <f>'Data In'!N39</f>
        <v/>
      </c>
      <c r="J108" s="149">
        <f>'Data In'!O39</f>
        <v/>
      </c>
      <c r="K108" s="149">
        <f>'Data In'!P39</f>
        <v/>
      </c>
      <c r="L108" s="149">
        <f>'Data In'!Q39</f>
        <v/>
      </c>
      <c r="M108" s="149">
        <f>'Data In'!R39</f>
        <v/>
      </c>
      <c r="N108" s="149">
        <f>'Data In'!S39</f>
        <v/>
      </c>
      <c r="O108" s="149">
        <f>'Data In'!T39</f>
        <v/>
      </c>
      <c r="P108" s="149">
        <f>'Data In'!U39</f>
        <v/>
      </c>
      <c r="Q108" s="149">
        <f>'Data In'!V39</f>
        <v/>
      </c>
      <c r="R108" s="149">
        <f>'Data In'!W39</f>
        <v/>
      </c>
      <c r="S108" s="149">
        <f>'Data In'!X39</f>
        <v/>
      </c>
      <c r="T108" s="25" t="n"/>
      <c r="V108" s="79" t="n"/>
      <c r="W108" s="271">
        <f>'Data In'!G68</f>
        <v/>
      </c>
      <c r="X108" s="149">
        <f>'Data In'!H68</f>
        <v/>
      </c>
      <c r="Y108" s="149">
        <f>'Data In'!I68</f>
        <v/>
      </c>
      <c r="Z108" s="149">
        <f>'Data In'!J68</f>
        <v/>
      </c>
      <c r="AA108" s="149">
        <f>'Data In'!K68</f>
        <v/>
      </c>
      <c r="AB108" s="149">
        <f>'Data In'!L68</f>
        <v/>
      </c>
      <c r="AC108" s="149">
        <f>'Data In'!M68</f>
        <v/>
      </c>
      <c r="AD108" s="149">
        <f>'Data In'!N68</f>
        <v/>
      </c>
      <c r="AE108" s="149">
        <f>'Data In'!O68</f>
        <v/>
      </c>
      <c r="AF108" s="149">
        <f>'Data In'!P68</f>
        <v/>
      </c>
      <c r="AG108" s="149">
        <f>'Data In'!Q68</f>
        <v/>
      </c>
      <c r="AH108" s="149">
        <f>'Data In'!R68</f>
        <v/>
      </c>
      <c r="AI108" s="149">
        <f>'Data In'!S68</f>
        <v/>
      </c>
      <c r="AJ108" s="149">
        <f>'Data In'!T68</f>
        <v/>
      </c>
      <c r="AK108" s="149">
        <f>'Data In'!U68</f>
        <v/>
      </c>
      <c r="AL108" s="149">
        <f>'Data In'!V68</f>
        <v/>
      </c>
      <c r="AM108" s="149">
        <f>'Data In'!W68</f>
        <v/>
      </c>
      <c r="AN108" s="149">
        <f>'Data In'!X68</f>
        <v/>
      </c>
      <c r="AQ108" s="79" t="n"/>
      <c r="AR108" s="271">
        <f>'Data In'!G97</f>
        <v/>
      </c>
      <c r="AS108" s="149">
        <f>'Data In'!H97</f>
        <v/>
      </c>
      <c r="AT108" s="149">
        <f>'Data In'!I97</f>
        <v/>
      </c>
      <c r="AU108" s="149">
        <f>'Data In'!J97</f>
        <v/>
      </c>
      <c r="AV108" s="149">
        <f>'Data In'!K97</f>
        <v/>
      </c>
      <c r="AW108" s="149">
        <f>'Data In'!L97</f>
        <v/>
      </c>
      <c r="AX108" s="149">
        <f>'Data In'!M97</f>
        <v/>
      </c>
      <c r="AY108" s="149">
        <f>'Data In'!N97</f>
        <v/>
      </c>
      <c r="AZ108" s="149">
        <f>'Data In'!O97</f>
        <v/>
      </c>
      <c r="BA108" s="149">
        <f>'Data In'!P97</f>
        <v/>
      </c>
      <c r="BB108" s="149">
        <f>'Data In'!Q97</f>
        <v/>
      </c>
      <c r="BC108" s="149">
        <f>'Data In'!R97</f>
        <v/>
      </c>
      <c r="BD108" s="149">
        <f>'Data In'!S97</f>
        <v/>
      </c>
      <c r="BE108" s="149">
        <f>'Data In'!T97</f>
        <v/>
      </c>
      <c r="BF108" s="149">
        <f>'Data In'!U97</f>
        <v/>
      </c>
      <c r="BG108" s="149">
        <f>'Data In'!V97</f>
        <v/>
      </c>
      <c r="BH108" s="149">
        <f>'Data In'!W97</f>
        <v/>
      </c>
      <c r="BI108" s="149">
        <f>'Data In'!X97</f>
        <v/>
      </c>
      <c r="BL108" s="79" t="n"/>
      <c r="BM108" s="271">
        <f>'Data In'!G126</f>
        <v/>
      </c>
      <c r="BN108" s="149">
        <f>'Data In'!H126</f>
        <v/>
      </c>
      <c r="BO108" s="149">
        <f>'Data In'!I126</f>
        <v/>
      </c>
      <c r="BP108" s="149">
        <f>'Data In'!J126</f>
        <v/>
      </c>
      <c r="BQ108" s="149">
        <f>'Data In'!K126</f>
        <v/>
      </c>
      <c r="BR108" s="149">
        <f>'Data In'!L126</f>
        <v/>
      </c>
      <c r="BS108" s="149">
        <f>'Data In'!M126</f>
        <v/>
      </c>
      <c r="BT108" s="149">
        <f>'Data In'!N126</f>
        <v/>
      </c>
      <c r="BU108" s="149">
        <f>'Data In'!O126</f>
        <v/>
      </c>
      <c r="BV108" s="149">
        <f>'Data In'!P126</f>
        <v/>
      </c>
      <c r="BW108" s="149">
        <f>'Data In'!Q126</f>
        <v/>
      </c>
      <c r="BX108" s="149">
        <f>'Data In'!R126</f>
        <v/>
      </c>
      <c r="BY108" s="149">
        <f>'Data In'!S126</f>
        <v/>
      </c>
      <c r="BZ108" s="149">
        <f>'Data In'!T126</f>
        <v/>
      </c>
      <c r="CA108" s="149">
        <f>'Data In'!U126</f>
        <v/>
      </c>
      <c r="CB108" s="149">
        <f>'Data In'!V126</f>
        <v/>
      </c>
      <c r="CC108" s="149">
        <f>'Data In'!W126</f>
        <v/>
      </c>
      <c r="CD108" s="149">
        <f>'Data In'!X126</f>
        <v/>
      </c>
      <c r="CG108" s="79" t="n"/>
      <c r="CH108" s="102">
        <f>'Data In'!G155</f>
        <v/>
      </c>
      <c r="CI108" s="90">
        <f>'Data In'!H155</f>
        <v/>
      </c>
      <c r="CJ108" s="90">
        <f>'Data In'!I155</f>
        <v/>
      </c>
      <c r="CK108" s="90">
        <f>'Data In'!J155</f>
        <v/>
      </c>
      <c r="CL108" s="90">
        <f>'Data In'!K155</f>
        <v/>
      </c>
      <c r="CM108" s="90">
        <f>'Data In'!L155</f>
        <v/>
      </c>
      <c r="CN108" s="90">
        <f>'Data In'!M155</f>
        <v/>
      </c>
      <c r="CO108" s="90">
        <f>'Data In'!N155</f>
        <v/>
      </c>
      <c r="CP108" s="90">
        <f>'Data In'!O155</f>
        <v/>
      </c>
      <c r="CQ108" s="90">
        <f>'Data In'!P155</f>
        <v/>
      </c>
      <c r="CR108" s="90">
        <f>'Data In'!Q155</f>
        <v/>
      </c>
      <c r="CS108" s="90">
        <f>'Data In'!R155</f>
        <v/>
      </c>
      <c r="CT108" s="90">
        <f>'Data In'!S155</f>
        <v/>
      </c>
      <c r="CU108" s="90">
        <f>'Data In'!T155</f>
        <v/>
      </c>
      <c r="CV108" s="90">
        <f>'Data In'!U155</f>
        <v/>
      </c>
      <c r="CW108" s="90">
        <f>'Data In'!V155</f>
        <v/>
      </c>
      <c r="CX108" s="90">
        <f>'Data In'!W155</f>
        <v/>
      </c>
      <c r="CY108" s="90">
        <f>'Data In'!X155</f>
        <v/>
      </c>
    </row>
    <row r="109" ht="15.75" customHeight="1" s="23" thickBot="1">
      <c r="A109" s="82" t="n"/>
      <c r="B109" s="93" t="n"/>
      <c r="C109" s="94" t="n"/>
      <c r="D109" s="94" t="n"/>
      <c r="E109" s="94" t="n"/>
      <c r="F109" s="94" t="n"/>
      <c r="G109" s="94" t="n"/>
      <c r="H109" s="94" t="n"/>
      <c r="I109" s="94" t="n"/>
      <c r="J109" s="94" t="n"/>
      <c r="K109" s="94" t="n"/>
      <c r="L109" s="94" t="n"/>
      <c r="M109" s="94" t="n"/>
      <c r="N109" s="94" t="n"/>
      <c r="O109" s="94" t="n"/>
      <c r="P109" s="94" t="n"/>
      <c r="Q109" s="94" t="n"/>
      <c r="R109" s="94" t="n"/>
      <c r="S109" s="95" t="n"/>
      <c r="T109" s="25" t="n"/>
      <c r="V109" s="82" t="n"/>
      <c r="W109" s="93" t="n"/>
      <c r="X109" s="94" t="n"/>
      <c r="Y109" s="94" t="n"/>
      <c r="Z109" s="94" t="n"/>
      <c r="AA109" s="94" t="n"/>
      <c r="AB109" s="94" t="n"/>
      <c r="AC109" s="94" t="n"/>
      <c r="AD109" s="94" t="n"/>
      <c r="AE109" s="94" t="n"/>
      <c r="AF109" s="94" t="n"/>
      <c r="AG109" s="94" t="n"/>
      <c r="AH109" s="94" t="n"/>
      <c r="AI109" s="94" t="n"/>
      <c r="AJ109" s="94" t="n"/>
      <c r="AK109" s="94" t="n"/>
      <c r="AL109" s="94" t="n"/>
      <c r="AM109" s="94" t="n"/>
      <c r="AN109" s="95" t="n"/>
      <c r="AQ109" s="82" t="n"/>
      <c r="AR109" s="93" t="n"/>
      <c r="AS109" s="94" t="n"/>
      <c r="AT109" s="94" t="n"/>
      <c r="AU109" s="94" t="n"/>
      <c r="AV109" s="94" t="n"/>
      <c r="AW109" s="94" t="n"/>
      <c r="AX109" s="94" t="n"/>
      <c r="AY109" s="94" t="n"/>
      <c r="AZ109" s="94" t="n"/>
      <c r="BA109" s="94" t="n"/>
      <c r="BB109" s="94" t="n"/>
      <c r="BC109" s="94" t="n"/>
      <c r="BD109" s="94" t="n"/>
      <c r="BE109" s="94" t="n"/>
      <c r="BF109" s="94" t="n"/>
      <c r="BG109" s="94" t="n"/>
      <c r="BH109" s="94" t="n"/>
      <c r="BI109" s="95" t="n"/>
      <c r="BL109" s="82" t="n"/>
      <c r="BM109" s="93" t="n"/>
      <c r="BN109" s="94" t="n"/>
      <c r="BO109" s="94" t="n"/>
      <c r="BP109" s="94" t="n"/>
      <c r="BQ109" s="94" t="n"/>
      <c r="BR109" s="94" t="n"/>
      <c r="BS109" s="94" t="n"/>
      <c r="BT109" s="94" t="n"/>
      <c r="BU109" s="94" t="n"/>
      <c r="BV109" s="94" t="n"/>
      <c r="BW109" s="94" t="n"/>
      <c r="BX109" s="94" t="n"/>
      <c r="BY109" s="94" t="n"/>
      <c r="BZ109" s="94" t="n"/>
      <c r="CA109" s="94" t="n"/>
      <c r="CB109" s="94" t="n"/>
      <c r="CC109" s="94" t="n"/>
      <c r="CD109" s="95" t="n"/>
      <c r="CG109" s="82" t="n"/>
      <c r="CH109" s="93" t="n"/>
      <c r="CI109" s="94" t="n"/>
      <c r="CJ109" s="94" t="n"/>
      <c r="CK109" s="94" t="n"/>
      <c r="CL109" s="94" t="n"/>
      <c r="CM109" s="94" t="n"/>
      <c r="CN109" s="94" t="n"/>
      <c r="CO109" s="94" t="n"/>
      <c r="CP109" s="94" t="n"/>
      <c r="CQ109" s="94" t="n"/>
      <c r="CR109" s="94" t="n"/>
      <c r="CS109" s="94" t="n"/>
      <c r="CT109" s="94" t="n"/>
      <c r="CU109" s="94" t="n"/>
      <c r="CV109" s="94" t="n"/>
      <c r="CW109" s="94" t="n"/>
      <c r="CX109" s="94" t="n"/>
      <c r="CY109" s="95" t="n"/>
    </row>
    <row r="110" ht="14.45" customHeight="1" s="23">
      <c r="A110" s="272">
        <f>F111&amp;"C " &amp; G111 &amp; "mL/min"</f>
        <v/>
      </c>
      <c r="B110" s="19" t="n"/>
      <c r="C110" s="167" t="inlineStr">
        <is>
          <t>C3 Start</t>
        </is>
      </c>
      <c r="D110" s="11" t="inlineStr">
        <is>
          <t>Run Code</t>
        </is>
      </c>
      <c r="E110" s="11" t="inlineStr">
        <is>
          <t>Catalyst</t>
        </is>
      </c>
      <c r="F110" s="11" t="inlineStr">
        <is>
          <t xml:space="preserve">Temp (C) </t>
        </is>
      </c>
      <c r="G110" s="11" t="inlineStr">
        <is>
          <t>Flow (mL/min)</t>
        </is>
      </c>
      <c r="H110" s="11" t="inlineStr">
        <is>
          <t>Reactor Vol (mL)</t>
        </is>
      </c>
      <c r="I110" s="12" t="inlineStr">
        <is>
          <t>oxygen</t>
        </is>
      </c>
      <c r="J110" s="12" t="inlineStr">
        <is>
          <t>nitrogen</t>
        </is>
      </c>
      <c r="K110" s="12" t="inlineStr">
        <is>
          <t>propane</t>
        </is>
      </c>
      <c r="L110" s="12" t="inlineStr">
        <is>
          <t>methane</t>
        </is>
      </c>
      <c r="M110" s="12" t="inlineStr">
        <is>
          <t>isobutane</t>
        </is>
      </c>
      <c r="N110" s="12" t="inlineStr">
        <is>
          <t>n-butane</t>
        </is>
      </c>
      <c r="O110" s="12" t="inlineStr">
        <is>
          <t>oxygen</t>
        </is>
      </c>
      <c r="P110" s="12" t="inlineStr">
        <is>
          <t>nitrogen</t>
        </is>
      </c>
      <c r="Q110" s="12" t="inlineStr">
        <is>
          <t>propane</t>
        </is>
      </c>
      <c r="R110" s="12" t="inlineStr">
        <is>
          <t>methane</t>
        </is>
      </c>
      <c r="S110" s="59" t="inlineStr">
        <is>
          <t>Sum</t>
        </is>
      </c>
      <c r="T110" s="25" t="n"/>
      <c r="V110" s="272">
        <f>AA111&amp;"C " &amp; AB111 &amp; "mL/min"</f>
        <v/>
      </c>
      <c r="W110" s="19" t="n"/>
      <c r="X110" s="167" t="inlineStr">
        <is>
          <t>C3 Start</t>
        </is>
      </c>
      <c r="Y110" s="11" t="inlineStr">
        <is>
          <t>Run Code</t>
        </is>
      </c>
      <c r="Z110" s="11" t="inlineStr">
        <is>
          <t>Catalyst</t>
        </is>
      </c>
      <c r="AA110" s="11" t="inlineStr">
        <is>
          <t xml:space="preserve">Temp (C) </t>
        </is>
      </c>
      <c r="AB110" s="11" t="inlineStr">
        <is>
          <t>Flow (mL/min)</t>
        </is>
      </c>
      <c r="AC110" s="11" t="inlineStr">
        <is>
          <t>Reactor Vol (mL)</t>
        </is>
      </c>
      <c r="AD110" s="12" t="inlineStr">
        <is>
          <t>oxygen</t>
        </is>
      </c>
      <c r="AE110" s="12" t="inlineStr">
        <is>
          <t>nitrogen</t>
        </is>
      </c>
      <c r="AF110" s="12" t="inlineStr">
        <is>
          <t>propane</t>
        </is>
      </c>
      <c r="AG110" s="12" t="inlineStr">
        <is>
          <t>methane</t>
        </is>
      </c>
      <c r="AH110" s="12" t="inlineStr">
        <is>
          <t>isobutane</t>
        </is>
      </c>
      <c r="AI110" s="12" t="inlineStr">
        <is>
          <t>n-butane</t>
        </is>
      </c>
      <c r="AJ110" s="12" t="inlineStr">
        <is>
          <t>oxygen</t>
        </is>
      </c>
      <c r="AK110" s="12" t="inlineStr">
        <is>
          <t>nitrogen</t>
        </is>
      </c>
      <c r="AL110" s="12" t="inlineStr">
        <is>
          <t>propane</t>
        </is>
      </c>
      <c r="AM110" s="12" t="inlineStr">
        <is>
          <t>methane</t>
        </is>
      </c>
      <c r="AN110" s="59" t="inlineStr">
        <is>
          <t>Sum</t>
        </is>
      </c>
      <c r="AQ110" s="272">
        <f>AV111&amp;"C " &amp; AW111 &amp; "mL/min"</f>
        <v/>
      </c>
      <c r="AR110" s="19" t="n"/>
      <c r="AS110" s="167" t="inlineStr">
        <is>
          <t>C3 Start</t>
        </is>
      </c>
      <c r="AT110" s="11" t="inlineStr">
        <is>
          <t>Run Code</t>
        </is>
      </c>
      <c r="AU110" s="11" t="inlineStr">
        <is>
          <t>Catalyst</t>
        </is>
      </c>
      <c r="AV110" s="11" t="inlineStr">
        <is>
          <t xml:space="preserve">Temp (C) </t>
        </is>
      </c>
      <c r="AW110" s="11" t="inlineStr">
        <is>
          <t>Flow (mL/min)</t>
        </is>
      </c>
      <c r="AX110" s="11" t="inlineStr">
        <is>
          <t>Reactor Vol (mL)</t>
        </is>
      </c>
      <c r="AY110" s="12" t="inlineStr">
        <is>
          <t>oxygen</t>
        </is>
      </c>
      <c r="AZ110" s="12" t="inlineStr">
        <is>
          <t>nitrogen</t>
        </is>
      </c>
      <c r="BA110" s="12" t="inlineStr">
        <is>
          <t>propane</t>
        </is>
      </c>
      <c r="BB110" s="12" t="inlineStr">
        <is>
          <t>methane</t>
        </is>
      </c>
      <c r="BC110" s="12" t="inlineStr">
        <is>
          <t>isobutane</t>
        </is>
      </c>
      <c r="BD110" s="12" t="inlineStr">
        <is>
          <t>n-butane</t>
        </is>
      </c>
      <c r="BE110" s="12" t="inlineStr">
        <is>
          <t>oxygen</t>
        </is>
      </c>
      <c r="BF110" s="12" t="inlineStr">
        <is>
          <t>nitrogen</t>
        </is>
      </c>
      <c r="BG110" s="12" t="inlineStr">
        <is>
          <t>propane</t>
        </is>
      </c>
      <c r="BH110" s="12" t="inlineStr">
        <is>
          <t>methane</t>
        </is>
      </c>
      <c r="BI110" s="59" t="inlineStr">
        <is>
          <t>Sum</t>
        </is>
      </c>
      <c r="BL110" s="272">
        <f>BQ111&amp;"C " &amp; BR111 &amp; "mL/min"</f>
        <v/>
      </c>
      <c r="BM110" s="19" t="n"/>
      <c r="BN110" s="167" t="inlineStr">
        <is>
          <t>C3 Start</t>
        </is>
      </c>
      <c r="BO110" s="11" t="inlineStr">
        <is>
          <t>Run Code</t>
        </is>
      </c>
      <c r="BP110" s="11" t="inlineStr">
        <is>
          <t>Catalyst</t>
        </is>
      </c>
      <c r="BQ110" s="11" t="inlineStr">
        <is>
          <t xml:space="preserve">Temp (C) </t>
        </is>
      </c>
      <c r="BR110" s="11" t="inlineStr">
        <is>
          <t>Flow (mL/min)</t>
        </is>
      </c>
      <c r="BS110" s="11" t="inlineStr">
        <is>
          <t>Reactor Vol (mL)</t>
        </is>
      </c>
      <c r="BT110" s="12" t="inlineStr">
        <is>
          <t>oxygen</t>
        </is>
      </c>
      <c r="BU110" s="12" t="inlineStr">
        <is>
          <t>nitrogen</t>
        </is>
      </c>
      <c r="BV110" s="12" t="inlineStr">
        <is>
          <t>propane</t>
        </is>
      </c>
      <c r="BW110" s="12" t="inlineStr">
        <is>
          <t>methane</t>
        </is>
      </c>
      <c r="BX110" s="12" t="inlineStr">
        <is>
          <t>isobutane</t>
        </is>
      </c>
      <c r="BY110" s="12" t="inlineStr">
        <is>
          <t>n-butane</t>
        </is>
      </c>
      <c r="BZ110" s="12" t="inlineStr">
        <is>
          <t>oxygen</t>
        </is>
      </c>
      <c r="CA110" s="12" t="inlineStr">
        <is>
          <t>nitrogen</t>
        </is>
      </c>
      <c r="CB110" s="12" t="inlineStr">
        <is>
          <t>propane</t>
        </is>
      </c>
      <c r="CC110" s="12" t="inlineStr">
        <is>
          <t>methane</t>
        </is>
      </c>
      <c r="CD110" s="59" t="inlineStr">
        <is>
          <t>Sum</t>
        </is>
      </c>
      <c r="CG110" s="272">
        <f>CL111&amp;"C " &amp; CM111 &amp; "mL/min"</f>
        <v/>
      </c>
      <c r="CH110" s="19" t="n"/>
      <c r="CI110" s="167" t="inlineStr">
        <is>
          <t>C3 Start</t>
        </is>
      </c>
      <c r="CJ110" s="11" t="inlineStr">
        <is>
          <t>Run Code</t>
        </is>
      </c>
      <c r="CK110" s="11" t="inlineStr">
        <is>
          <t>Catalyst</t>
        </is>
      </c>
      <c r="CL110" s="11" t="inlineStr">
        <is>
          <t xml:space="preserve">Temp (C) </t>
        </is>
      </c>
      <c r="CM110" s="11" t="inlineStr">
        <is>
          <t>Flow (mL/min)</t>
        </is>
      </c>
      <c r="CN110" s="11" t="inlineStr">
        <is>
          <t>Reactor Vol (mL)</t>
        </is>
      </c>
      <c r="CO110" s="12" t="inlineStr">
        <is>
          <t>oxygen</t>
        </is>
      </c>
      <c r="CP110" s="12" t="inlineStr">
        <is>
          <t>nitrogen</t>
        </is>
      </c>
      <c r="CQ110" s="12" t="inlineStr">
        <is>
          <t>propane</t>
        </is>
      </c>
      <c r="CR110" s="12" t="inlineStr">
        <is>
          <t>methane</t>
        </is>
      </c>
      <c r="CS110" s="12" t="inlineStr">
        <is>
          <t>isobutane</t>
        </is>
      </c>
      <c r="CT110" s="12" t="inlineStr">
        <is>
          <t>n-butane</t>
        </is>
      </c>
      <c r="CU110" s="12" t="inlineStr">
        <is>
          <t>oxygen</t>
        </is>
      </c>
      <c r="CV110" s="12" t="inlineStr">
        <is>
          <t>nitrogen</t>
        </is>
      </c>
      <c r="CW110" s="12" t="inlineStr">
        <is>
          <t>propane</t>
        </is>
      </c>
      <c r="CX110" s="12" t="inlineStr">
        <is>
          <t>methane</t>
        </is>
      </c>
      <c r="CY110" s="59" t="inlineStr">
        <is>
          <t>Sum</t>
        </is>
      </c>
    </row>
    <row r="111" ht="14.45" customHeight="1" s="23">
      <c r="A111" s="25" t="n"/>
      <c r="B111" s="24" t="n"/>
      <c r="C111" s="169" t="n">
        <v>0.3</v>
      </c>
      <c r="D111" s="5" t="inlineStr">
        <is>
          <t>c3odh</t>
        </is>
      </c>
      <c r="E111" s="5" t="inlineStr">
        <is>
          <t>hBN</t>
        </is>
      </c>
      <c r="F111" s="5">
        <f>F82</f>
        <v/>
      </c>
      <c r="G111" s="5">
        <f>'Data In'!E41</f>
        <v/>
      </c>
      <c r="H111" s="5">
        <f>H82</f>
        <v/>
      </c>
      <c r="I111" s="48">
        <f>D131</f>
        <v/>
      </c>
      <c r="J111" s="48">
        <f>E131</f>
        <v/>
      </c>
      <c r="K111" s="48">
        <f>K131</f>
        <v/>
      </c>
      <c r="L111" s="49">
        <f>F131</f>
        <v/>
      </c>
      <c r="M111" s="48">
        <f>M131</f>
        <v/>
      </c>
      <c r="N111" s="48">
        <f>N131</f>
        <v/>
      </c>
      <c r="O111" s="252">
        <f>I111/(HLOOKUP(O110,workup!$B$266:$Q$268,2,FALSE)*C111+(HLOOKUP(O110,workup!$B$266:$Q$268,3,FALSE)))</f>
        <v/>
      </c>
      <c r="P111" s="252">
        <f>J111/(HLOOKUP(P110,workup!$B$266:$Q$268,2,FALSE)*C111+(HLOOKUP(P110,workup!$B$266:$Q$268,3,FALSE)))</f>
        <v/>
      </c>
      <c r="Q111" s="252">
        <f>K111/(HLOOKUP(Q110,workup!$B$266:$Q$268,2,FALSE)*C111+(HLOOKUP(Q110,workup!$B$266:$Q$268,3,FALSE)))</f>
        <v/>
      </c>
      <c r="R111" s="252">
        <f>L111/(HLOOKUP(R110,workup!$B$266:$Q$268,2,FALSE)*C111+(HLOOKUP(R110,workup!$B$266:$Q$268,3,FALSE)))</f>
        <v/>
      </c>
      <c r="S111" s="253">
        <f>SUM(O111:R111)</f>
        <v/>
      </c>
      <c r="T111" s="25" t="n"/>
      <c r="V111" s="25" t="n"/>
      <c r="W111" s="24" t="n"/>
      <c r="X111" s="169">
        <f>X82</f>
        <v/>
      </c>
      <c r="Y111" s="5" t="inlineStr">
        <is>
          <t>c3odh</t>
        </is>
      </c>
      <c r="Z111" s="5" t="n"/>
      <c r="AA111" s="5">
        <f>AA82</f>
        <v/>
      </c>
      <c r="AB111" s="5">
        <f>'Data In'!E70</f>
        <v/>
      </c>
      <c r="AC111" s="5">
        <f>AC82</f>
        <v/>
      </c>
      <c r="AD111" s="48">
        <f>Y131</f>
        <v/>
      </c>
      <c r="AE111" s="48">
        <f>Z131</f>
        <v/>
      </c>
      <c r="AF111" s="48">
        <f>AF131</f>
        <v/>
      </c>
      <c r="AG111" s="49">
        <f>AA131</f>
        <v/>
      </c>
      <c r="AH111" s="48">
        <f>AH131</f>
        <v/>
      </c>
      <c r="AI111" s="48">
        <f>AI131</f>
        <v/>
      </c>
      <c r="AJ111" s="252">
        <f>AD111/(HLOOKUP(AJ110,workup!$B$266:$Q$268,2,FALSE)*X111+(HLOOKUP(AJ110,workup!$B$266:$Q$268,3,FALSE)))</f>
        <v/>
      </c>
      <c r="AK111" s="252">
        <f>AE111/(HLOOKUP(AK110,workup!$B$266:$Q$268,2,FALSE)*X111+(HLOOKUP(AK110,workup!$B$266:$Q$268,3,FALSE)))</f>
        <v/>
      </c>
      <c r="AL111" s="252">
        <f>AF111/(HLOOKUP(AL110,workup!$B$266:$Q$268,2,FALSE)*X111+(HLOOKUP(AL110,workup!$B$266:$Q$268,3,FALSE)))</f>
        <v/>
      </c>
      <c r="AM111" s="252">
        <f>AG111/(HLOOKUP(AM110,workup!$B$266:$Q$268,2,FALSE)*X111+(HLOOKUP(AM110,workup!$B$266:$Q$268,3,FALSE)))</f>
        <v/>
      </c>
      <c r="AN111" s="253">
        <f>SUM(AJ111:AM111)</f>
        <v/>
      </c>
      <c r="AQ111" s="25" t="n"/>
      <c r="AR111" s="24" t="n"/>
      <c r="AS111" s="169">
        <f>AS82</f>
        <v/>
      </c>
      <c r="AT111" s="5" t="inlineStr">
        <is>
          <t>c3odh</t>
        </is>
      </c>
      <c r="AU111" s="5" t="n"/>
      <c r="AV111" s="5">
        <f>AV82</f>
        <v/>
      </c>
      <c r="AW111" s="5">
        <f>'Data In'!E99</f>
        <v/>
      </c>
      <c r="AX111" s="5">
        <f>AX82</f>
        <v/>
      </c>
      <c r="AY111" s="48">
        <f>AT131</f>
        <v/>
      </c>
      <c r="AZ111" s="48">
        <f>AU131</f>
        <v/>
      </c>
      <c r="BA111" s="48">
        <f>BA131</f>
        <v/>
      </c>
      <c r="BB111" s="49">
        <f>AV131</f>
        <v/>
      </c>
      <c r="BC111" s="48">
        <f>BC131</f>
        <v/>
      </c>
      <c r="BD111" s="48">
        <f>BD131</f>
        <v/>
      </c>
      <c r="BE111" s="252">
        <f>AY111/(HLOOKUP(BE110,workup!$B$266:$Q$268,2,FALSE)*AS111+(HLOOKUP(BE110,workup!$B$266:$Q$268,3,FALSE)))</f>
        <v/>
      </c>
      <c r="BF111" s="252">
        <f>AZ111/(HLOOKUP(BF110,workup!$B$266:$Q$268,2,FALSE)*AS111+(HLOOKUP(BF110,workup!$B$266:$Q$268,3,FALSE)))</f>
        <v/>
      </c>
      <c r="BG111" s="252">
        <f>BA111/(HLOOKUP(BG110,workup!$B$266:$Q$268,2,FALSE)*AS111+(HLOOKUP(BG110,workup!$B$266:$Q$268,3,FALSE)))</f>
        <v/>
      </c>
      <c r="BH111" s="252">
        <f>BB111/(HLOOKUP(BH110,workup!$B$266:$Q$268,2,FALSE)*AS111+(HLOOKUP(BH110,workup!$B$266:$Q$268,3,FALSE)))</f>
        <v/>
      </c>
      <c r="BI111" s="253">
        <f>SUM(BE111:BH111)</f>
        <v/>
      </c>
      <c r="BL111" s="25" t="n"/>
      <c r="BM111" s="24" t="n"/>
      <c r="BN111" s="169">
        <f>BN82</f>
        <v/>
      </c>
      <c r="BO111" s="5" t="inlineStr">
        <is>
          <t>c3odh</t>
        </is>
      </c>
      <c r="BP111" s="5" t="n"/>
      <c r="BQ111" s="5">
        <f>BQ82</f>
        <v/>
      </c>
      <c r="BR111" s="5">
        <f>'Data In'!E128</f>
        <v/>
      </c>
      <c r="BS111" s="5">
        <f>BS82</f>
        <v/>
      </c>
      <c r="BT111" s="48">
        <f>BO131</f>
        <v/>
      </c>
      <c r="BU111" s="48">
        <f>BP131</f>
        <v/>
      </c>
      <c r="BV111" s="48">
        <f>BV131</f>
        <v/>
      </c>
      <c r="BW111" s="49">
        <f>BQ131</f>
        <v/>
      </c>
      <c r="BX111" s="48">
        <f>BX131</f>
        <v/>
      </c>
      <c r="BY111" s="48">
        <f>BY131</f>
        <v/>
      </c>
      <c r="BZ111" s="252">
        <f>BT111/(HLOOKUP(BZ110,workup!$B$266:$Q$268,2,FALSE)*BN111+(HLOOKUP(BZ110,workup!$B$266:$Q$268,3,FALSE)))</f>
        <v/>
      </c>
      <c r="CA111" s="252">
        <f>BU111/(HLOOKUP(CA110,workup!$B$266:$Q$268,2,FALSE)*BN111+(HLOOKUP(CA110,workup!$B$266:$Q$268,3,FALSE)))</f>
        <v/>
      </c>
      <c r="CB111" s="252">
        <f>BV111/(HLOOKUP(CB110,workup!$B$266:$Q$268,2,FALSE)*BN111+(HLOOKUP(CB110,workup!$B$266:$Q$268,3,FALSE)))</f>
        <v/>
      </c>
      <c r="CC111" s="252">
        <f>BW111/(HLOOKUP(CC110,workup!$B$266:$Q$268,2,FALSE)*BN111+(HLOOKUP(CC110,workup!$B$266:$Q$268,3,FALSE)))</f>
        <v/>
      </c>
      <c r="CD111" s="253">
        <f>SUM(BZ111:CC111)</f>
        <v/>
      </c>
      <c r="CG111" s="25" t="n"/>
      <c r="CH111" s="24" t="n"/>
      <c r="CI111" s="169">
        <f>CI82</f>
        <v/>
      </c>
      <c r="CJ111" s="5" t="inlineStr">
        <is>
          <t>c3odh</t>
        </is>
      </c>
      <c r="CK111" s="5" t="n"/>
      <c r="CL111" s="5">
        <f>CL82</f>
        <v/>
      </c>
      <c r="CM111" s="5">
        <f>'Data In'!E157</f>
        <v/>
      </c>
      <c r="CN111" s="5">
        <f>CN82</f>
        <v/>
      </c>
      <c r="CO111" s="48">
        <f>CJ131</f>
        <v/>
      </c>
      <c r="CP111" s="48">
        <f>CK131</f>
        <v/>
      </c>
      <c r="CQ111" s="48">
        <f>CQ131</f>
        <v/>
      </c>
      <c r="CR111" s="49">
        <f>CL131</f>
        <v/>
      </c>
      <c r="CS111" s="48">
        <f>CS131</f>
        <v/>
      </c>
      <c r="CT111" s="48">
        <f>CT131</f>
        <v/>
      </c>
      <c r="CU111" s="252">
        <f>CO111/(HLOOKUP(CU110,workup!$B$266:$Q$268,2,FALSE)*CI111+(HLOOKUP(CU110,workup!$B$266:$Q$268,3,FALSE)))</f>
        <v/>
      </c>
      <c r="CV111" s="252">
        <f>CP111/(HLOOKUP(CV110,workup!$B$266:$Q$268,2,FALSE)*CI111+(HLOOKUP(CV110,workup!$B$266:$Q$268,3,FALSE)))</f>
        <v/>
      </c>
      <c r="CW111" s="252">
        <f>CQ111/(HLOOKUP(CW110,workup!$B$266:$Q$268,2,FALSE)*CI111+(HLOOKUP(CW110,workup!$B$266:$Q$268,3,FALSE)))</f>
        <v/>
      </c>
      <c r="CX111" s="252">
        <f>CR111/(HLOOKUP(CX110,workup!$B$266:$Q$268,2,FALSE)*CI111+(HLOOKUP(CX110,workup!$B$266:$Q$268,3,FALSE)))</f>
        <v/>
      </c>
      <c r="CY111" s="253">
        <f>SUM(CU111:CX111)</f>
        <v/>
      </c>
    </row>
    <row r="112" ht="14.45" customHeight="1" s="23">
      <c r="A112" s="25" t="n"/>
      <c r="B112" s="24" t="n"/>
      <c r="C112" s="169">
        <f>C111</f>
        <v/>
      </c>
      <c r="D112" s="164" t="n"/>
      <c r="E112" s="164" t="n"/>
      <c r="F112" s="164" t="n"/>
      <c r="G112" s="5">
        <f>G111</f>
        <v/>
      </c>
      <c r="H112" s="5">
        <f>H111</f>
        <v/>
      </c>
      <c r="I112" s="48">
        <f>D132</f>
        <v/>
      </c>
      <c r="J112" s="48">
        <f>E132</f>
        <v/>
      </c>
      <c r="K112" s="48">
        <f>K132</f>
        <v/>
      </c>
      <c r="L112" s="49">
        <f>F132</f>
        <v/>
      </c>
      <c r="M112" s="48">
        <f>M132</f>
        <v/>
      </c>
      <c r="N112" s="48">
        <f>N132</f>
        <v/>
      </c>
      <c r="O112" s="252">
        <f>I112/(HLOOKUP(O110,workup!$B$266:$Q$268,2,FALSE)*C112+(HLOOKUP(O110,workup!$B$266:$Q$268,3,FALSE)))</f>
        <v/>
      </c>
      <c r="P112" s="252">
        <f>J112/(HLOOKUP(P110,workup!$B$266:$Q$268,2,FALSE)*C112+(HLOOKUP(P110,workup!$B$266:$Q$268,3,FALSE)))</f>
        <v/>
      </c>
      <c r="Q112" s="252">
        <f>K112/(HLOOKUP(Q110,workup!$B$266:$Q$268,2,FALSE)*C112+(HLOOKUP(Q110,workup!$B$266:$Q$268,3,FALSE)))</f>
        <v/>
      </c>
      <c r="R112" s="252">
        <f>L112/(HLOOKUP(R110,workup!$B$266:$Q$268,2,FALSE)*C112+(HLOOKUP(R110,workup!$B$266:$Q$268,3,FALSE)))</f>
        <v/>
      </c>
      <c r="S112" s="253">
        <f>SUM(O112:R112)</f>
        <v/>
      </c>
      <c r="T112" s="25" t="n"/>
      <c r="V112" s="25" t="n"/>
      <c r="W112" s="24" t="n"/>
      <c r="X112" s="169">
        <f>X111</f>
        <v/>
      </c>
      <c r="Y112" s="164" t="n"/>
      <c r="Z112" s="164" t="n"/>
      <c r="AA112" s="164" t="n"/>
      <c r="AB112" s="5">
        <f>AB111</f>
        <v/>
      </c>
      <c r="AC112" s="5">
        <f>AC111</f>
        <v/>
      </c>
      <c r="AD112" s="48">
        <f>Y132</f>
        <v/>
      </c>
      <c r="AE112" s="48">
        <f>Z132</f>
        <v/>
      </c>
      <c r="AF112" s="48">
        <f>AF132</f>
        <v/>
      </c>
      <c r="AG112" s="49">
        <f>AA132</f>
        <v/>
      </c>
      <c r="AH112" s="48">
        <f>AH132</f>
        <v/>
      </c>
      <c r="AI112" s="48">
        <f>AI132</f>
        <v/>
      </c>
      <c r="AJ112" s="252">
        <f>AD112/(HLOOKUP(AJ110,workup!$B$266:$Q$268,2,FALSE)*X112+(HLOOKUP(AJ110,workup!$B$266:$Q$268,3,FALSE)))</f>
        <v/>
      </c>
      <c r="AK112" s="252">
        <f>AE112/(HLOOKUP(AK110,workup!$B$266:$Q$268,2,FALSE)*X112+(HLOOKUP(AK110,workup!$B$266:$Q$268,3,FALSE)))</f>
        <v/>
      </c>
      <c r="AL112" s="252">
        <f>AF112/(HLOOKUP(AL110,workup!$B$266:$Q$268,2,FALSE)*X112+(HLOOKUP(AL110,workup!$B$266:$Q$268,3,FALSE)))</f>
        <v/>
      </c>
      <c r="AM112" s="252">
        <f>AG112/(HLOOKUP(AM110,workup!$B$266:$Q$268,2,FALSE)*X112+(HLOOKUP(AM110,workup!$B$266:$Q$268,3,FALSE)))</f>
        <v/>
      </c>
      <c r="AN112" s="253">
        <f>SUM(AJ112:AM112)</f>
        <v/>
      </c>
      <c r="AQ112" s="25" t="n"/>
      <c r="AR112" s="24" t="n"/>
      <c r="AS112" s="169">
        <f>AS111</f>
        <v/>
      </c>
      <c r="AT112" s="164" t="n"/>
      <c r="AU112" s="164" t="n"/>
      <c r="AV112" s="164" t="n"/>
      <c r="AW112" s="5">
        <f>AW111</f>
        <v/>
      </c>
      <c r="AX112" s="5">
        <f>AX111</f>
        <v/>
      </c>
      <c r="AY112" s="48">
        <f>AT132</f>
        <v/>
      </c>
      <c r="AZ112" s="48">
        <f>AU132</f>
        <v/>
      </c>
      <c r="BA112" s="48">
        <f>BA132</f>
        <v/>
      </c>
      <c r="BB112" s="49">
        <f>AV132</f>
        <v/>
      </c>
      <c r="BC112" s="48">
        <f>BC132</f>
        <v/>
      </c>
      <c r="BD112" s="48">
        <f>BD132</f>
        <v/>
      </c>
      <c r="BE112" s="252">
        <f>AY112/(HLOOKUP(BE110,workup!$B$266:$Q$268,2,FALSE)*AS112+(HLOOKUP(BE110,workup!$B$266:$Q$268,3,FALSE)))</f>
        <v/>
      </c>
      <c r="BF112" s="252">
        <f>AZ112/(HLOOKUP(BF110,workup!$B$266:$Q$268,2,FALSE)*AS112+(HLOOKUP(BF110,workup!$B$266:$Q$268,3,FALSE)))</f>
        <v/>
      </c>
      <c r="BG112" s="252">
        <f>BA112/(HLOOKUP(BG110,workup!$B$266:$Q$268,2,FALSE)*AS112+(HLOOKUP(BG110,workup!$B$266:$Q$268,3,FALSE)))</f>
        <v/>
      </c>
      <c r="BH112" s="252">
        <f>BB112/(HLOOKUP(BH110,workup!$B$266:$Q$268,2,FALSE)*AS112+(HLOOKUP(BH110,workup!$B$266:$Q$268,3,FALSE)))</f>
        <v/>
      </c>
      <c r="BI112" s="253">
        <f>SUM(BE112:BH112)</f>
        <v/>
      </c>
      <c r="BL112" s="25" t="n"/>
      <c r="BM112" s="24" t="n"/>
      <c r="BN112" s="169">
        <f>BN111</f>
        <v/>
      </c>
      <c r="BO112" s="164" t="n"/>
      <c r="BP112" s="164" t="n"/>
      <c r="BQ112" s="164" t="n"/>
      <c r="BR112" s="5">
        <f>BR111</f>
        <v/>
      </c>
      <c r="BS112" s="5">
        <f>BS111</f>
        <v/>
      </c>
      <c r="BT112" s="48">
        <f>BO132</f>
        <v/>
      </c>
      <c r="BU112" s="48">
        <f>BP132</f>
        <v/>
      </c>
      <c r="BV112" s="48">
        <f>BV132</f>
        <v/>
      </c>
      <c r="BW112" s="49">
        <f>BQ132</f>
        <v/>
      </c>
      <c r="BX112" s="48">
        <f>BX132</f>
        <v/>
      </c>
      <c r="BY112" s="48">
        <f>BY132</f>
        <v/>
      </c>
      <c r="BZ112" s="252">
        <f>BT112/(HLOOKUP(BZ110,workup!$B$266:$Q$268,2,FALSE)*BN112+(HLOOKUP(BZ110,workup!$B$266:$Q$268,3,FALSE)))</f>
        <v/>
      </c>
      <c r="CA112" s="252">
        <f>BU112/(HLOOKUP(CA110,workup!$B$266:$Q$268,2,FALSE)*BN112+(HLOOKUP(CA110,workup!$B$266:$Q$268,3,FALSE)))</f>
        <v/>
      </c>
      <c r="CB112" s="252">
        <f>BV112/(HLOOKUP(CB110,workup!$B$266:$Q$268,2,FALSE)*BN112+(HLOOKUP(CB110,workup!$B$266:$Q$268,3,FALSE)))</f>
        <v/>
      </c>
      <c r="CC112" s="252">
        <f>BW112/(HLOOKUP(CC110,workup!$B$266:$Q$268,2,FALSE)*BN112+(HLOOKUP(CC110,workup!$B$266:$Q$268,3,FALSE)))</f>
        <v/>
      </c>
      <c r="CD112" s="253">
        <f>SUM(BZ112:CC112)</f>
        <v/>
      </c>
      <c r="CG112" s="25" t="n"/>
      <c r="CH112" s="24" t="n"/>
      <c r="CI112" s="169">
        <f>CI111</f>
        <v/>
      </c>
      <c r="CJ112" s="164" t="n"/>
      <c r="CK112" s="164" t="n"/>
      <c r="CL112" s="164" t="n"/>
      <c r="CM112" s="5">
        <f>CM111</f>
        <v/>
      </c>
      <c r="CN112" s="5">
        <f>CN111</f>
        <v/>
      </c>
      <c r="CO112" s="48">
        <f>CJ132</f>
        <v/>
      </c>
      <c r="CP112" s="48">
        <f>CK132</f>
        <v/>
      </c>
      <c r="CQ112" s="48">
        <f>CQ132</f>
        <v/>
      </c>
      <c r="CR112" s="49">
        <f>CL132</f>
        <v/>
      </c>
      <c r="CS112" s="48">
        <f>CS132</f>
        <v/>
      </c>
      <c r="CT112" s="48">
        <f>CT132</f>
        <v/>
      </c>
      <c r="CU112" s="252">
        <f>CO112/(HLOOKUP(CU110,workup!$B$266:$Q$268,2,FALSE)*CI112+(HLOOKUP(CU110,workup!$B$266:$Q$268,3,FALSE)))</f>
        <v/>
      </c>
      <c r="CV112" s="252">
        <f>CP112/(HLOOKUP(CV110,workup!$B$266:$Q$268,2,FALSE)*CI112+(HLOOKUP(CV110,workup!$B$266:$Q$268,3,FALSE)))</f>
        <v/>
      </c>
      <c r="CW112" s="252">
        <f>CQ112/(HLOOKUP(CW110,workup!$B$266:$Q$268,2,FALSE)*CI112+(HLOOKUP(CW110,workup!$B$266:$Q$268,3,FALSE)))</f>
        <v/>
      </c>
      <c r="CX112" s="252">
        <f>CR112/(HLOOKUP(CX110,workup!$B$266:$Q$268,2,FALSE)*CI112+(HLOOKUP(CX110,workup!$B$266:$Q$268,3,FALSE)))</f>
        <v/>
      </c>
      <c r="CY112" s="253">
        <f>SUM(CU112:CX112)</f>
        <v/>
      </c>
    </row>
    <row r="113" ht="14.45" customHeight="1" s="23">
      <c r="A113" s="25" t="n"/>
      <c r="B113" s="24" t="n"/>
      <c r="C113" s="169">
        <f>C111</f>
        <v/>
      </c>
      <c r="D113" s="165" t="n"/>
      <c r="E113" s="165" t="n"/>
      <c r="F113" s="165" t="n"/>
      <c r="G113" s="5">
        <f>G112</f>
        <v/>
      </c>
      <c r="H113" s="5">
        <f>H112</f>
        <v/>
      </c>
      <c r="I113" s="48">
        <f>D133</f>
        <v/>
      </c>
      <c r="J113" s="48">
        <f>E133</f>
        <v/>
      </c>
      <c r="K113" s="48">
        <f>K133</f>
        <v/>
      </c>
      <c r="L113" s="49">
        <f>F133</f>
        <v/>
      </c>
      <c r="M113" s="48">
        <f>M133</f>
        <v/>
      </c>
      <c r="N113" s="48">
        <f>N133</f>
        <v/>
      </c>
      <c r="O113" s="252">
        <f>I113/(HLOOKUP(O110,workup!$B$266:$Q$268,2,FALSE)*C113+(HLOOKUP(O110,workup!$B$266:$Q$268,3,FALSE)))</f>
        <v/>
      </c>
      <c r="P113" s="252">
        <f>J113/(HLOOKUP(P110,workup!$B$266:$Q$268,2,FALSE)*C113+(HLOOKUP(P110,workup!$B$266:$Q$268,3,FALSE)))</f>
        <v/>
      </c>
      <c r="Q113" s="252">
        <f>K113/(HLOOKUP(Q110,workup!$B$266:$Q$268,2,FALSE)*C113+(HLOOKUP(Q110,workup!$B$266:$Q$268,3,FALSE)))</f>
        <v/>
      </c>
      <c r="R113" s="252">
        <f>L113/(HLOOKUP(R110,workup!$B$266:$Q$268,2,FALSE)*C113+(HLOOKUP(R110,workup!$B$266:$Q$268,3,FALSE)))</f>
        <v/>
      </c>
      <c r="S113" s="253">
        <f>SUM(O113:R113)</f>
        <v/>
      </c>
      <c r="T113" s="25" t="n"/>
      <c r="V113" s="25" t="n"/>
      <c r="W113" s="24" t="n"/>
      <c r="X113" s="169">
        <f>X111</f>
        <v/>
      </c>
      <c r="Y113" s="165" t="n"/>
      <c r="Z113" s="165" t="n"/>
      <c r="AA113" s="165" t="n"/>
      <c r="AB113" s="5">
        <f>AB112</f>
        <v/>
      </c>
      <c r="AC113" s="5">
        <f>AC112</f>
        <v/>
      </c>
      <c r="AD113" s="48">
        <f>Y133</f>
        <v/>
      </c>
      <c r="AE113" s="48">
        <f>Z133</f>
        <v/>
      </c>
      <c r="AF113" s="48">
        <f>AF133</f>
        <v/>
      </c>
      <c r="AG113" s="49">
        <f>AA133</f>
        <v/>
      </c>
      <c r="AH113" s="48">
        <f>AH133</f>
        <v/>
      </c>
      <c r="AI113" s="48">
        <f>AI133</f>
        <v/>
      </c>
      <c r="AJ113" s="252">
        <f>AD113/(HLOOKUP(AJ110,workup!$B$266:$Q$268,2,FALSE)*X113+(HLOOKUP(AJ110,workup!$B$266:$Q$268,3,FALSE)))</f>
        <v/>
      </c>
      <c r="AK113" s="252">
        <f>AE113/(HLOOKUP(AK110,workup!$B$266:$Q$268,2,FALSE)*X113+(HLOOKUP(AK110,workup!$B$266:$Q$268,3,FALSE)))</f>
        <v/>
      </c>
      <c r="AL113" s="252">
        <f>AF113/(HLOOKUP(AL110,workup!$B$266:$Q$268,2,FALSE)*X113+(HLOOKUP(AL110,workup!$B$266:$Q$268,3,FALSE)))</f>
        <v/>
      </c>
      <c r="AM113" s="252">
        <f>AG113/(HLOOKUP(AM110,workup!$B$266:$Q$268,2,FALSE)*X113+(HLOOKUP(AM110,workup!$B$266:$Q$268,3,FALSE)))</f>
        <v/>
      </c>
      <c r="AN113" s="253">
        <f>SUM(AJ113:AM113)</f>
        <v/>
      </c>
      <c r="AQ113" s="25" t="n"/>
      <c r="AR113" s="24" t="n"/>
      <c r="AS113" s="169">
        <f>AS111</f>
        <v/>
      </c>
      <c r="AT113" s="165" t="n"/>
      <c r="AU113" s="165" t="n"/>
      <c r="AV113" s="165" t="n"/>
      <c r="AW113" s="5">
        <f>AW112</f>
        <v/>
      </c>
      <c r="AX113" s="5">
        <f>AX112</f>
        <v/>
      </c>
      <c r="AY113" s="48">
        <f>AT133</f>
        <v/>
      </c>
      <c r="AZ113" s="48">
        <f>AU133</f>
        <v/>
      </c>
      <c r="BA113" s="48">
        <f>BA133</f>
        <v/>
      </c>
      <c r="BB113" s="49">
        <f>AV133</f>
        <v/>
      </c>
      <c r="BC113" s="48">
        <f>BC133</f>
        <v/>
      </c>
      <c r="BD113" s="48">
        <f>BD133</f>
        <v/>
      </c>
      <c r="BE113" s="252">
        <f>AY113/(HLOOKUP(BE110,workup!$B$266:$Q$268,2,FALSE)*AS113+(HLOOKUP(BE110,workup!$B$266:$Q$268,3,FALSE)))</f>
        <v/>
      </c>
      <c r="BF113" s="252">
        <f>AZ113/(HLOOKUP(BF110,workup!$B$266:$Q$268,2,FALSE)*AS113+(HLOOKUP(BF110,workup!$B$266:$Q$268,3,FALSE)))</f>
        <v/>
      </c>
      <c r="BG113" s="252">
        <f>BA113/(HLOOKUP(BG110,workup!$B$266:$Q$268,2,FALSE)*AS113+(HLOOKUP(BG110,workup!$B$266:$Q$268,3,FALSE)))</f>
        <v/>
      </c>
      <c r="BH113" s="252">
        <f>BB113/(HLOOKUP(BH110,workup!$B$266:$Q$268,2,FALSE)*AS113+(HLOOKUP(BH110,workup!$B$266:$Q$268,3,FALSE)))</f>
        <v/>
      </c>
      <c r="BI113" s="253">
        <f>SUM(BE113:BH113)</f>
        <v/>
      </c>
      <c r="BL113" s="25" t="n"/>
      <c r="BM113" s="24" t="n"/>
      <c r="BN113" s="169">
        <f>BN111</f>
        <v/>
      </c>
      <c r="BO113" s="165" t="n"/>
      <c r="BP113" s="165" t="n"/>
      <c r="BQ113" s="165" t="n"/>
      <c r="BR113" s="5">
        <f>BR112</f>
        <v/>
      </c>
      <c r="BS113" s="5">
        <f>BS112</f>
        <v/>
      </c>
      <c r="BT113" s="48">
        <f>BO133</f>
        <v/>
      </c>
      <c r="BU113" s="48">
        <f>BP133</f>
        <v/>
      </c>
      <c r="BV113" s="48">
        <f>BV133</f>
        <v/>
      </c>
      <c r="BW113" s="49">
        <f>BQ133</f>
        <v/>
      </c>
      <c r="BX113" s="48">
        <f>BX133</f>
        <v/>
      </c>
      <c r="BY113" s="48">
        <f>BY133</f>
        <v/>
      </c>
      <c r="BZ113" s="252">
        <f>BT113/(HLOOKUP(BZ110,workup!$B$266:$Q$268,2,FALSE)*BN113+(HLOOKUP(BZ110,workup!$B$266:$Q$268,3,FALSE)))</f>
        <v/>
      </c>
      <c r="CA113" s="252">
        <f>BU113/(HLOOKUP(CA110,workup!$B$266:$Q$268,2,FALSE)*BN113+(HLOOKUP(CA110,workup!$B$266:$Q$268,3,FALSE)))</f>
        <v/>
      </c>
      <c r="CB113" s="252">
        <f>BV113/(HLOOKUP(CB110,workup!$B$266:$Q$268,2,FALSE)*BN113+(HLOOKUP(CB110,workup!$B$266:$Q$268,3,FALSE)))</f>
        <v/>
      </c>
      <c r="CC113" s="252">
        <f>BW113/(HLOOKUP(CC110,workup!$B$266:$Q$268,2,FALSE)*BN113+(HLOOKUP(CC110,workup!$B$266:$Q$268,3,FALSE)))</f>
        <v/>
      </c>
      <c r="CD113" s="253">
        <f>SUM(BZ113:CC113)</f>
        <v/>
      </c>
      <c r="CG113" s="25" t="n"/>
      <c r="CH113" s="24" t="n"/>
      <c r="CI113" s="169">
        <f>CI111</f>
        <v/>
      </c>
      <c r="CJ113" s="165" t="n"/>
      <c r="CK113" s="165" t="n"/>
      <c r="CL113" s="165" t="n"/>
      <c r="CM113" s="5">
        <f>CM112</f>
        <v/>
      </c>
      <c r="CN113" s="5">
        <f>CN112</f>
        <v/>
      </c>
      <c r="CO113" s="48">
        <f>CJ133</f>
        <v/>
      </c>
      <c r="CP113" s="48">
        <f>CK133</f>
        <v/>
      </c>
      <c r="CQ113" s="48">
        <f>CQ133</f>
        <v/>
      </c>
      <c r="CR113" s="49">
        <f>CL133</f>
        <v/>
      </c>
      <c r="CS113" s="48">
        <f>CS133</f>
        <v/>
      </c>
      <c r="CT113" s="48">
        <f>CT133</f>
        <v/>
      </c>
      <c r="CU113" s="252">
        <f>CO113/(HLOOKUP(CU110,workup!$B$266:$Q$268,2,FALSE)*CI113+(HLOOKUP(CU110,workup!$B$266:$Q$268,3,FALSE)))</f>
        <v/>
      </c>
      <c r="CV113" s="252">
        <f>CP113/(HLOOKUP(CV110,workup!$B$266:$Q$268,2,FALSE)*CI113+(HLOOKUP(CV110,workup!$B$266:$Q$268,3,FALSE)))</f>
        <v/>
      </c>
      <c r="CW113" s="252">
        <f>CQ113/(HLOOKUP(CW110,workup!$B$266:$Q$268,2,FALSE)*CI113+(HLOOKUP(CW110,workup!$B$266:$Q$268,3,FALSE)))</f>
        <v/>
      </c>
      <c r="CX113" s="252">
        <f>CR113/(HLOOKUP(CX110,workup!$B$266:$Q$268,2,FALSE)*CI113+(HLOOKUP(CX110,workup!$B$266:$Q$268,3,FALSE)))</f>
        <v/>
      </c>
      <c r="CY113" s="253">
        <f>SUM(CU113:CX113)</f>
        <v/>
      </c>
    </row>
    <row r="114" ht="14.45" customHeight="1" s="23">
      <c r="A114" s="25" t="n"/>
      <c r="B114" s="24" t="n"/>
      <c r="C114" s="46" t="n"/>
      <c r="D114" s="46" t="n"/>
      <c r="E114" s="46" t="n"/>
      <c r="F114" s="46" t="n"/>
      <c r="G114" s="46" t="n"/>
      <c r="H114" s="36" t="inlineStr">
        <is>
          <t>Average</t>
        </is>
      </c>
      <c r="I114" s="50">
        <f>AVERAGE(I111:I113)</f>
        <v/>
      </c>
      <c r="J114" s="50">
        <f>AVERAGE(J111:J113)</f>
        <v/>
      </c>
      <c r="K114" s="50">
        <f>AVERAGE(K111:K113)</f>
        <v/>
      </c>
      <c r="L114" s="50">
        <f>AVERAGE(L111:L113)</f>
        <v/>
      </c>
      <c r="M114" s="50">
        <f>AVERAGE(M111:M113)</f>
        <v/>
      </c>
      <c r="N114" s="50">
        <f>AVERAGE(N111:N113)</f>
        <v/>
      </c>
      <c r="O114" s="254">
        <f>AVERAGE(O111:O113)</f>
        <v/>
      </c>
      <c r="P114" s="254">
        <f>AVERAGE(P111:P113)</f>
        <v/>
      </c>
      <c r="Q114" s="254">
        <f>AVERAGE(Q111:Q113)</f>
        <v/>
      </c>
      <c r="R114" s="254">
        <f>AVERAGE(R111:R113)</f>
        <v/>
      </c>
      <c r="S114" s="255">
        <f>AVERAGE(S111:S113)</f>
        <v/>
      </c>
      <c r="T114" s="25" t="n"/>
      <c r="V114" s="25" t="n"/>
      <c r="W114" s="24" t="n"/>
      <c r="X114" s="46" t="n"/>
      <c r="Y114" s="46" t="n"/>
      <c r="Z114" s="46" t="n"/>
      <c r="AA114" s="46" t="n"/>
      <c r="AB114" s="46" t="n"/>
      <c r="AC114" s="36" t="inlineStr">
        <is>
          <t>Average</t>
        </is>
      </c>
      <c r="AD114" s="50">
        <f>AVERAGE(AD111:AD113)</f>
        <v/>
      </c>
      <c r="AE114" s="50">
        <f>AVERAGE(AE111:AE113)</f>
        <v/>
      </c>
      <c r="AF114" s="50">
        <f>AVERAGE(AF111:AF113)</f>
        <v/>
      </c>
      <c r="AG114" s="50">
        <f>AVERAGE(AG111:AG113)</f>
        <v/>
      </c>
      <c r="AH114" s="50">
        <f>AVERAGE(AH111:AH113)</f>
        <v/>
      </c>
      <c r="AI114" s="50">
        <f>AVERAGE(AI111:AI113)</f>
        <v/>
      </c>
      <c r="AJ114" s="254">
        <f>AVERAGE(AJ111:AJ113)</f>
        <v/>
      </c>
      <c r="AK114" s="254">
        <f>AVERAGE(AK111:AK113)</f>
        <v/>
      </c>
      <c r="AL114" s="254">
        <f>AVERAGE(AL111:AL113)</f>
        <v/>
      </c>
      <c r="AM114" s="254">
        <f>AVERAGE(AM111:AM113)</f>
        <v/>
      </c>
      <c r="AN114" s="255">
        <f>AVERAGE(AN111:AN113)</f>
        <v/>
      </c>
      <c r="AQ114" s="25" t="n"/>
      <c r="AR114" s="24" t="n"/>
      <c r="AS114" s="46" t="n"/>
      <c r="AT114" s="46" t="n"/>
      <c r="AU114" s="46" t="n"/>
      <c r="AV114" s="46" t="n"/>
      <c r="AW114" s="46" t="n"/>
      <c r="AX114" s="36" t="inlineStr">
        <is>
          <t>Average</t>
        </is>
      </c>
      <c r="AY114" s="50">
        <f>AVERAGE(AY111:AY113)</f>
        <v/>
      </c>
      <c r="AZ114" s="50">
        <f>AVERAGE(AZ111:AZ113)</f>
        <v/>
      </c>
      <c r="BA114" s="50">
        <f>AVERAGE(BA111:BA113)</f>
        <v/>
      </c>
      <c r="BB114" s="50">
        <f>AVERAGE(BB111:BB113)</f>
        <v/>
      </c>
      <c r="BC114" s="50">
        <f>AVERAGE(BC111:BC113)</f>
        <v/>
      </c>
      <c r="BD114" s="50">
        <f>AVERAGE(BD111:BD113)</f>
        <v/>
      </c>
      <c r="BE114" s="254">
        <f>AVERAGE(BE111:BE113)</f>
        <v/>
      </c>
      <c r="BF114" s="254">
        <f>AVERAGE(BF111:BF113)</f>
        <v/>
      </c>
      <c r="BG114" s="254">
        <f>AVERAGE(BG111:BG113)</f>
        <v/>
      </c>
      <c r="BH114" s="254">
        <f>AVERAGE(BH111:BH113)</f>
        <v/>
      </c>
      <c r="BI114" s="255">
        <f>AVERAGE(BI111:BI113)</f>
        <v/>
      </c>
      <c r="BL114" s="25" t="n"/>
      <c r="BM114" s="24" t="n"/>
      <c r="BN114" s="46" t="n"/>
      <c r="BO114" s="46" t="n"/>
      <c r="BP114" s="46" t="n"/>
      <c r="BQ114" s="46" t="n"/>
      <c r="BR114" s="46" t="n"/>
      <c r="BS114" s="36" t="inlineStr">
        <is>
          <t>Average</t>
        </is>
      </c>
      <c r="BT114" s="50">
        <f>AVERAGE(BT111:BT113)</f>
        <v/>
      </c>
      <c r="BU114" s="50">
        <f>AVERAGE(BU111:BU113)</f>
        <v/>
      </c>
      <c r="BV114" s="50">
        <f>AVERAGE(BV111:BV113)</f>
        <v/>
      </c>
      <c r="BW114" s="50">
        <f>AVERAGE(BW111:BW113)</f>
        <v/>
      </c>
      <c r="BX114" s="50">
        <f>AVERAGE(BX111:BX113)</f>
        <v/>
      </c>
      <c r="BY114" s="50">
        <f>AVERAGE(BY111:BY113)</f>
        <v/>
      </c>
      <c r="BZ114" s="254">
        <f>AVERAGE(BZ111:BZ113)</f>
        <v/>
      </c>
      <c r="CA114" s="254">
        <f>AVERAGE(CA111:CA113)</f>
        <v/>
      </c>
      <c r="CB114" s="254">
        <f>AVERAGE(CB111:CB113)</f>
        <v/>
      </c>
      <c r="CC114" s="254">
        <f>AVERAGE(CC111:CC113)</f>
        <v/>
      </c>
      <c r="CD114" s="255">
        <f>AVERAGE(CD111:CD113)</f>
        <v/>
      </c>
      <c r="CG114" s="25" t="n"/>
      <c r="CH114" s="24" t="n"/>
      <c r="CI114" s="46" t="n"/>
      <c r="CJ114" s="46" t="n"/>
      <c r="CK114" s="46" t="n"/>
      <c r="CL114" s="46" t="n"/>
      <c r="CM114" s="46" t="n"/>
      <c r="CN114" s="36" t="inlineStr">
        <is>
          <t>Average</t>
        </is>
      </c>
      <c r="CO114" s="50">
        <f>AVERAGE(CO111:CO113)</f>
        <v/>
      </c>
      <c r="CP114" s="50">
        <f>AVERAGE(CP111:CP113)</f>
        <v/>
      </c>
      <c r="CQ114" s="50">
        <f>AVERAGE(CQ111:CQ113)</f>
        <v/>
      </c>
      <c r="CR114" s="50">
        <f>AVERAGE(CR111:CR113)</f>
        <v/>
      </c>
      <c r="CS114" s="50">
        <f>AVERAGE(CS111:CS113)</f>
        <v/>
      </c>
      <c r="CT114" s="50">
        <f>AVERAGE(CT111:CT113)</f>
        <v/>
      </c>
      <c r="CU114" s="254">
        <f>AVERAGE(CU111:CU113)</f>
        <v/>
      </c>
      <c r="CV114" s="254">
        <f>AVERAGE(CV111:CV113)</f>
        <v/>
      </c>
      <c r="CW114" s="254">
        <f>AVERAGE(CW111:CW113)</f>
        <v/>
      </c>
      <c r="CX114" s="254">
        <f>AVERAGE(CX111:CX113)</f>
        <v/>
      </c>
      <c r="CY114" s="255">
        <f>AVERAGE(CY111:CY113)</f>
        <v/>
      </c>
    </row>
    <row r="115" ht="14.45" customHeight="1" s="23">
      <c r="A115" s="25" t="n"/>
      <c r="B115" s="24" t="n"/>
      <c r="C115" s="66" t="inlineStr">
        <is>
          <t>Outputs</t>
        </is>
      </c>
      <c r="D115" s="4">
        <f>D130</f>
        <v/>
      </c>
      <c r="E115" s="4">
        <f>E130</f>
        <v/>
      </c>
      <c r="F115" s="4">
        <f>F130</f>
        <v/>
      </c>
      <c r="G115" s="4">
        <f>G130</f>
        <v/>
      </c>
      <c r="H115" s="4">
        <f>H130</f>
        <v/>
      </c>
      <c r="I115" s="4">
        <f>I130</f>
        <v/>
      </c>
      <c r="J115" s="4">
        <f>J130</f>
        <v/>
      </c>
      <c r="K115" s="4">
        <f>K130</f>
        <v/>
      </c>
      <c r="L115" s="4">
        <f>L130</f>
        <v/>
      </c>
      <c r="M115" s="4">
        <f>M130</f>
        <v/>
      </c>
      <c r="N115" s="4">
        <f>N130</f>
        <v/>
      </c>
      <c r="O115" s="4">
        <f>O130</f>
        <v/>
      </c>
      <c r="P115" s="4">
        <f>P130</f>
        <v/>
      </c>
      <c r="Q115" s="4">
        <f>Q130</f>
        <v/>
      </c>
      <c r="R115" s="4">
        <f>R130</f>
        <v/>
      </c>
      <c r="S115" s="62">
        <f>S130</f>
        <v/>
      </c>
      <c r="T115" s="25" t="n"/>
      <c r="V115" s="25" t="n"/>
      <c r="W115" s="24" t="n"/>
      <c r="X115" s="66" t="inlineStr">
        <is>
          <t>Outputs</t>
        </is>
      </c>
      <c r="Y115" s="4">
        <f>Y130</f>
        <v/>
      </c>
      <c r="Z115" s="4">
        <f>Z130</f>
        <v/>
      </c>
      <c r="AA115" s="4">
        <f>AA130</f>
        <v/>
      </c>
      <c r="AB115" s="4">
        <f>AB130</f>
        <v/>
      </c>
      <c r="AC115" s="4">
        <f>AC130</f>
        <v/>
      </c>
      <c r="AD115" s="4">
        <f>AD130</f>
        <v/>
      </c>
      <c r="AE115" s="4">
        <f>AE130</f>
        <v/>
      </c>
      <c r="AF115" s="4">
        <f>AF130</f>
        <v/>
      </c>
      <c r="AG115" s="4">
        <f>AG130</f>
        <v/>
      </c>
      <c r="AH115" s="4">
        <f>AH130</f>
        <v/>
      </c>
      <c r="AI115" s="4">
        <f>AI130</f>
        <v/>
      </c>
      <c r="AJ115" s="4">
        <f>AJ130</f>
        <v/>
      </c>
      <c r="AK115" s="4">
        <f>AK130</f>
        <v/>
      </c>
      <c r="AL115" s="4">
        <f>AL130</f>
        <v/>
      </c>
      <c r="AM115" s="4">
        <f>AM130</f>
        <v/>
      </c>
      <c r="AN115" s="62">
        <f>AN130</f>
        <v/>
      </c>
      <c r="AQ115" s="25" t="n"/>
      <c r="AR115" s="24" t="n"/>
      <c r="AS115" s="66" t="inlineStr">
        <is>
          <t>Outputs</t>
        </is>
      </c>
      <c r="AT115" s="4">
        <f>AT130</f>
        <v/>
      </c>
      <c r="AU115" s="4">
        <f>AU130</f>
        <v/>
      </c>
      <c r="AV115" s="4">
        <f>AV130</f>
        <v/>
      </c>
      <c r="AW115" s="4">
        <f>AW130</f>
        <v/>
      </c>
      <c r="AX115" s="4">
        <f>AX130</f>
        <v/>
      </c>
      <c r="AY115" s="4">
        <f>AY130</f>
        <v/>
      </c>
      <c r="AZ115" s="4">
        <f>AZ130</f>
        <v/>
      </c>
      <c r="BA115" s="4">
        <f>BA130</f>
        <v/>
      </c>
      <c r="BB115" s="4">
        <f>BB130</f>
        <v/>
      </c>
      <c r="BC115" s="4">
        <f>BC130</f>
        <v/>
      </c>
      <c r="BD115" s="4">
        <f>BD130</f>
        <v/>
      </c>
      <c r="BE115" s="4">
        <f>BE130</f>
        <v/>
      </c>
      <c r="BF115" s="4">
        <f>BF130</f>
        <v/>
      </c>
      <c r="BG115" s="4">
        <f>BG130</f>
        <v/>
      </c>
      <c r="BH115" s="4">
        <f>BH130</f>
        <v/>
      </c>
      <c r="BI115" s="62">
        <f>BI130</f>
        <v/>
      </c>
      <c r="BL115" s="25" t="n"/>
      <c r="BM115" s="24" t="n"/>
      <c r="BN115" s="66" t="inlineStr">
        <is>
          <t>Outputs</t>
        </is>
      </c>
      <c r="BO115" s="4">
        <f>BO130</f>
        <v/>
      </c>
      <c r="BP115" s="4">
        <f>BP130</f>
        <v/>
      </c>
      <c r="BQ115" s="4">
        <f>BQ130</f>
        <v/>
      </c>
      <c r="BR115" s="4">
        <f>BR130</f>
        <v/>
      </c>
      <c r="BS115" s="4">
        <f>BS130</f>
        <v/>
      </c>
      <c r="BT115" s="4">
        <f>BT130</f>
        <v/>
      </c>
      <c r="BU115" s="4">
        <f>BU130</f>
        <v/>
      </c>
      <c r="BV115" s="4">
        <f>BV130</f>
        <v/>
      </c>
      <c r="BW115" s="4">
        <f>BW130</f>
        <v/>
      </c>
      <c r="BX115" s="4">
        <f>BX130</f>
        <v/>
      </c>
      <c r="BY115" s="4">
        <f>BY130</f>
        <v/>
      </c>
      <c r="BZ115" s="4">
        <f>BZ130</f>
        <v/>
      </c>
      <c r="CA115" s="4">
        <f>CA130</f>
        <v/>
      </c>
      <c r="CB115" s="4">
        <f>CB130</f>
        <v/>
      </c>
      <c r="CC115" s="4">
        <f>CC130</f>
        <v/>
      </c>
      <c r="CD115" s="62">
        <f>CD130</f>
        <v/>
      </c>
      <c r="CG115" s="25" t="n"/>
      <c r="CH115" s="24" t="n"/>
      <c r="CI115" s="66" t="inlineStr">
        <is>
          <t>Outputs</t>
        </is>
      </c>
      <c r="CJ115" s="4">
        <f>CJ130</f>
        <v/>
      </c>
      <c r="CK115" s="4">
        <f>CK130</f>
        <v/>
      </c>
      <c r="CL115" s="4">
        <f>CL130</f>
        <v/>
      </c>
      <c r="CM115" s="4">
        <f>CM130</f>
        <v/>
      </c>
      <c r="CN115" s="4">
        <f>CN130</f>
        <v/>
      </c>
      <c r="CO115" s="4">
        <f>CO130</f>
        <v/>
      </c>
      <c r="CP115" s="4">
        <f>CP130</f>
        <v/>
      </c>
      <c r="CQ115" s="4">
        <f>CQ130</f>
        <v/>
      </c>
      <c r="CR115" s="4">
        <f>CR130</f>
        <v/>
      </c>
      <c r="CS115" s="4">
        <f>CS130</f>
        <v/>
      </c>
      <c r="CT115" s="4">
        <f>CT130</f>
        <v/>
      </c>
      <c r="CU115" s="4">
        <f>CU130</f>
        <v/>
      </c>
      <c r="CV115" s="4">
        <f>CV130</f>
        <v/>
      </c>
      <c r="CW115" s="4">
        <f>CW130</f>
        <v/>
      </c>
      <c r="CX115" s="4">
        <f>CX130</f>
        <v/>
      </c>
      <c r="CY115" s="62">
        <f>CY130</f>
        <v/>
      </c>
    </row>
    <row r="116" ht="14.45" customHeight="1" s="23">
      <c r="A116" s="25" t="n"/>
      <c r="B116" s="24" t="n"/>
      <c r="C116" s="268" t="inlineStr">
        <is>
          <t>Area Out</t>
        </is>
      </c>
      <c r="D116" s="51">
        <f>D135</f>
        <v/>
      </c>
      <c r="E116" s="51">
        <f>E135</f>
        <v/>
      </c>
      <c r="F116" s="51">
        <f>F135</f>
        <v/>
      </c>
      <c r="G116" s="51">
        <f>G135</f>
        <v/>
      </c>
      <c r="H116" s="51">
        <f>H135</f>
        <v/>
      </c>
      <c r="I116" s="51">
        <f>I135</f>
        <v/>
      </c>
      <c r="J116" s="51">
        <f>J135</f>
        <v/>
      </c>
      <c r="K116" s="51">
        <f>K135</f>
        <v/>
      </c>
      <c r="L116" s="51">
        <f>L135</f>
        <v/>
      </c>
      <c r="M116" s="51">
        <f>M135</f>
        <v/>
      </c>
      <c r="N116" s="51">
        <f>N135</f>
        <v/>
      </c>
      <c r="O116" s="51">
        <f>O135</f>
        <v/>
      </c>
      <c r="P116" s="51">
        <f>P135</f>
        <v/>
      </c>
      <c r="Q116" s="51">
        <f>Q135</f>
        <v/>
      </c>
      <c r="R116" s="51">
        <f>R135</f>
        <v/>
      </c>
      <c r="S116" s="63">
        <f>S135</f>
        <v/>
      </c>
      <c r="T116" s="25" t="n"/>
      <c r="V116" s="25" t="n"/>
      <c r="W116" s="24" t="n"/>
      <c r="X116" s="268" t="inlineStr">
        <is>
          <t>Area Out</t>
        </is>
      </c>
      <c r="Y116" s="51">
        <f>Y135</f>
        <v/>
      </c>
      <c r="Z116" s="51">
        <f>Z135</f>
        <v/>
      </c>
      <c r="AA116" s="51">
        <f>AA135</f>
        <v/>
      </c>
      <c r="AB116" s="51">
        <f>AB135</f>
        <v/>
      </c>
      <c r="AC116" s="51">
        <f>AC135</f>
        <v/>
      </c>
      <c r="AD116" s="51">
        <f>AD135</f>
        <v/>
      </c>
      <c r="AE116" s="51">
        <f>AE135</f>
        <v/>
      </c>
      <c r="AF116" s="51">
        <f>AF135</f>
        <v/>
      </c>
      <c r="AG116" s="51">
        <f>AG135</f>
        <v/>
      </c>
      <c r="AH116" s="51">
        <f>AH135</f>
        <v/>
      </c>
      <c r="AI116" s="51">
        <f>AI135</f>
        <v/>
      </c>
      <c r="AJ116" s="51">
        <f>AJ135</f>
        <v/>
      </c>
      <c r="AK116" s="51">
        <f>AK135</f>
        <v/>
      </c>
      <c r="AL116" s="51">
        <f>AL135</f>
        <v/>
      </c>
      <c r="AM116" s="51">
        <f>AM135</f>
        <v/>
      </c>
      <c r="AN116" s="63">
        <f>AN135</f>
        <v/>
      </c>
      <c r="AQ116" s="25" t="n"/>
      <c r="AR116" s="24" t="n"/>
      <c r="AS116" s="268" t="inlineStr">
        <is>
          <t>Area Out</t>
        </is>
      </c>
      <c r="AT116" s="51">
        <f>AT135</f>
        <v/>
      </c>
      <c r="AU116" s="51">
        <f>AU135</f>
        <v/>
      </c>
      <c r="AV116" s="51">
        <f>AV135</f>
        <v/>
      </c>
      <c r="AW116" s="51">
        <f>AW135</f>
        <v/>
      </c>
      <c r="AX116" s="51">
        <f>AX135</f>
        <v/>
      </c>
      <c r="AY116" s="51">
        <f>AY135</f>
        <v/>
      </c>
      <c r="AZ116" s="51">
        <f>AZ135</f>
        <v/>
      </c>
      <c r="BA116" s="51">
        <f>BA135</f>
        <v/>
      </c>
      <c r="BB116" s="51">
        <f>BB135</f>
        <v/>
      </c>
      <c r="BC116" s="51">
        <f>BC135</f>
        <v/>
      </c>
      <c r="BD116" s="51">
        <f>BD135</f>
        <v/>
      </c>
      <c r="BE116" s="51">
        <f>BE135</f>
        <v/>
      </c>
      <c r="BF116" s="51">
        <f>BF135</f>
        <v/>
      </c>
      <c r="BG116" s="51">
        <f>BG135</f>
        <v/>
      </c>
      <c r="BH116" s="51">
        <f>BH135</f>
        <v/>
      </c>
      <c r="BI116" s="63">
        <f>BI135</f>
        <v/>
      </c>
      <c r="BL116" s="25" t="n"/>
      <c r="BM116" s="24" t="n"/>
      <c r="BN116" s="268" t="inlineStr">
        <is>
          <t>Area Out</t>
        </is>
      </c>
      <c r="BO116" s="51">
        <f>BO135</f>
        <v/>
      </c>
      <c r="BP116" s="51">
        <f>BP135</f>
        <v/>
      </c>
      <c r="BQ116" s="51">
        <f>BQ135</f>
        <v/>
      </c>
      <c r="BR116" s="51">
        <f>BR135</f>
        <v/>
      </c>
      <c r="BS116" s="51">
        <f>BS135</f>
        <v/>
      </c>
      <c r="BT116" s="51">
        <f>BT135</f>
        <v/>
      </c>
      <c r="BU116" s="51">
        <f>BU135</f>
        <v/>
      </c>
      <c r="BV116" s="51">
        <f>BV135</f>
        <v/>
      </c>
      <c r="BW116" s="51">
        <f>BW135</f>
        <v/>
      </c>
      <c r="BX116" s="51">
        <f>BX135</f>
        <v/>
      </c>
      <c r="BY116" s="51">
        <f>BY135</f>
        <v/>
      </c>
      <c r="BZ116" s="51">
        <f>BZ135</f>
        <v/>
      </c>
      <c r="CA116" s="51">
        <f>CA135</f>
        <v/>
      </c>
      <c r="CB116" s="51">
        <f>CB135</f>
        <v/>
      </c>
      <c r="CC116" s="51">
        <f>CC135</f>
        <v/>
      </c>
      <c r="CD116" s="63">
        <f>CD135</f>
        <v/>
      </c>
      <c r="CG116" s="25" t="n"/>
      <c r="CH116" s="24" t="n"/>
      <c r="CI116" s="268" t="inlineStr">
        <is>
          <t>Area Out</t>
        </is>
      </c>
      <c r="CJ116" s="51">
        <f>CJ135</f>
        <v/>
      </c>
      <c r="CK116" s="51">
        <f>CK135</f>
        <v/>
      </c>
      <c r="CL116" s="51">
        <f>CL135</f>
        <v/>
      </c>
      <c r="CM116" s="51">
        <f>CM135</f>
        <v/>
      </c>
      <c r="CN116" s="51">
        <f>CN135</f>
        <v/>
      </c>
      <c r="CO116" s="51">
        <f>CO135</f>
        <v/>
      </c>
      <c r="CP116" s="51">
        <f>CP135</f>
        <v/>
      </c>
      <c r="CQ116" s="51">
        <f>CQ135</f>
        <v/>
      </c>
      <c r="CR116" s="51">
        <f>CR135</f>
        <v/>
      </c>
      <c r="CS116" s="51">
        <f>CS135</f>
        <v/>
      </c>
      <c r="CT116" s="51">
        <f>CT135</f>
        <v/>
      </c>
      <c r="CU116" s="51">
        <f>CU135</f>
        <v/>
      </c>
      <c r="CV116" s="51">
        <f>CV135</f>
        <v/>
      </c>
      <c r="CW116" s="51">
        <f>CW135</f>
        <v/>
      </c>
      <c r="CX116" s="51">
        <f>CX135</f>
        <v/>
      </c>
      <c r="CY116" s="63">
        <f>CY135</f>
        <v/>
      </c>
    </row>
    <row r="117" ht="14.45" customHeight="1" s="23">
      <c r="A117" s="25" t="n"/>
      <c r="B117" s="24" t="n"/>
      <c r="C117" s="269" t="n"/>
      <c r="D117" s="51">
        <f>D136</f>
        <v/>
      </c>
      <c r="E117" s="51">
        <f>E136</f>
        <v/>
      </c>
      <c r="F117" s="51">
        <f>F136</f>
        <v/>
      </c>
      <c r="G117" s="51">
        <f>G136</f>
        <v/>
      </c>
      <c r="H117" s="51">
        <f>H136</f>
        <v/>
      </c>
      <c r="I117" s="51">
        <f>I136</f>
        <v/>
      </c>
      <c r="J117" s="51">
        <f>J136</f>
        <v/>
      </c>
      <c r="K117" s="51">
        <f>K136</f>
        <v/>
      </c>
      <c r="L117" s="51">
        <f>L136</f>
        <v/>
      </c>
      <c r="M117" s="51">
        <f>M136</f>
        <v/>
      </c>
      <c r="N117" s="51">
        <f>N136</f>
        <v/>
      </c>
      <c r="O117" s="51">
        <f>O136</f>
        <v/>
      </c>
      <c r="P117" s="51">
        <f>P136</f>
        <v/>
      </c>
      <c r="Q117" s="51">
        <f>Q136</f>
        <v/>
      </c>
      <c r="R117" s="51">
        <f>R136</f>
        <v/>
      </c>
      <c r="S117" s="63">
        <f>S136</f>
        <v/>
      </c>
      <c r="T117" s="25" t="n"/>
      <c r="V117" s="25" t="n"/>
      <c r="W117" s="24" t="n"/>
      <c r="X117" s="269" t="n"/>
      <c r="Y117" s="51">
        <f>Y136</f>
        <v/>
      </c>
      <c r="Z117" s="51">
        <f>Z136</f>
        <v/>
      </c>
      <c r="AA117" s="51">
        <f>AA136</f>
        <v/>
      </c>
      <c r="AB117" s="51">
        <f>AB136</f>
        <v/>
      </c>
      <c r="AC117" s="51">
        <f>AC136</f>
        <v/>
      </c>
      <c r="AD117" s="51">
        <f>AD136</f>
        <v/>
      </c>
      <c r="AE117" s="51">
        <f>AE136</f>
        <v/>
      </c>
      <c r="AF117" s="51">
        <f>AF136</f>
        <v/>
      </c>
      <c r="AG117" s="51">
        <f>AG136</f>
        <v/>
      </c>
      <c r="AH117" s="51">
        <f>AH136</f>
        <v/>
      </c>
      <c r="AI117" s="51">
        <f>AI136</f>
        <v/>
      </c>
      <c r="AJ117" s="51">
        <f>AJ136</f>
        <v/>
      </c>
      <c r="AK117" s="51">
        <f>AK136</f>
        <v/>
      </c>
      <c r="AL117" s="51">
        <f>AL136</f>
        <v/>
      </c>
      <c r="AM117" s="51">
        <f>AM136</f>
        <v/>
      </c>
      <c r="AN117" s="63">
        <f>AN136</f>
        <v/>
      </c>
      <c r="AQ117" s="25" t="n"/>
      <c r="AR117" s="24" t="n"/>
      <c r="AS117" s="269" t="n"/>
      <c r="AT117" s="51">
        <f>AT136</f>
        <v/>
      </c>
      <c r="AU117" s="51">
        <f>AU136</f>
        <v/>
      </c>
      <c r="AV117" s="51">
        <f>AV136</f>
        <v/>
      </c>
      <c r="AW117" s="51">
        <f>AW136</f>
        <v/>
      </c>
      <c r="AX117" s="51">
        <f>AX136</f>
        <v/>
      </c>
      <c r="AY117" s="51">
        <f>AY136</f>
        <v/>
      </c>
      <c r="AZ117" s="51">
        <f>AZ136</f>
        <v/>
      </c>
      <c r="BA117" s="51">
        <f>BA136</f>
        <v/>
      </c>
      <c r="BB117" s="51">
        <f>BB136</f>
        <v/>
      </c>
      <c r="BC117" s="51">
        <f>BC136</f>
        <v/>
      </c>
      <c r="BD117" s="51">
        <f>BD136</f>
        <v/>
      </c>
      <c r="BE117" s="51">
        <f>BE136</f>
        <v/>
      </c>
      <c r="BF117" s="51">
        <f>BF136</f>
        <v/>
      </c>
      <c r="BG117" s="51">
        <f>BG136</f>
        <v/>
      </c>
      <c r="BH117" s="51">
        <f>BH136</f>
        <v/>
      </c>
      <c r="BI117" s="63">
        <f>BI136</f>
        <v/>
      </c>
      <c r="BL117" s="25" t="n"/>
      <c r="BM117" s="24" t="n"/>
      <c r="BN117" s="269" t="n"/>
      <c r="BO117" s="51">
        <f>BO136</f>
        <v/>
      </c>
      <c r="BP117" s="51">
        <f>BP136</f>
        <v/>
      </c>
      <c r="BQ117" s="51">
        <f>BQ136</f>
        <v/>
      </c>
      <c r="BR117" s="51">
        <f>BR136</f>
        <v/>
      </c>
      <c r="BS117" s="51">
        <f>BS136</f>
        <v/>
      </c>
      <c r="BT117" s="51">
        <f>BT136</f>
        <v/>
      </c>
      <c r="BU117" s="51">
        <f>BU136</f>
        <v/>
      </c>
      <c r="BV117" s="51">
        <f>BV136</f>
        <v/>
      </c>
      <c r="BW117" s="51">
        <f>BW136</f>
        <v/>
      </c>
      <c r="BX117" s="51">
        <f>BX136</f>
        <v/>
      </c>
      <c r="BY117" s="51">
        <f>BY136</f>
        <v/>
      </c>
      <c r="BZ117" s="51">
        <f>BZ136</f>
        <v/>
      </c>
      <c r="CA117" s="51">
        <f>CA136</f>
        <v/>
      </c>
      <c r="CB117" s="51">
        <f>CB136</f>
        <v/>
      </c>
      <c r="CC117" s="51">
        <f>CC136</f>
        <v/>
      </c>
      <c r="CD117" s="63">
        <f>CD136</f>
        <v/>
      </c>
      <c r="CG117" s="25" t="n"/>
      <c r="CH117" s="24" t="n"/>
      <c r="CI117" s="269" t="n"/>
      <c r="CJ117" s="51">
        <f>CJ136</f>
        <v/>
      </c>
      <c r="CK117" s="51">
        <f>CK136</f>
        <v/>
      </c>
      <c r="CL117" s="51">
        <f>CL136</f>
        <v/>
      </c>
      <c r="CM117" s="51">
        <f>CM136</f>
        <v/>
      </c>
      <c r="CN117" s="51">
        <f>CN136</f>
        <v/>
      </c>
      <c r="CO117" s="51">
        <f>CO136</f>
        <v/>
      </c>
      <c r="CP117" s="51">
        <f>CP136</f>
        <v/>
      </c>
      <c r="CQ117" s="51">
        <f>CQ136</f>
        <v/>
      </c>
      <c r="CR117" s="51">
        <f>CR136</f>
        <v/>
      </c>
      <c r="CS117" s="51">
        <f>CS136</f>
        <v/>
      </c>
      <c r="CT117" s="51">
        <f>CT136</f>
        <v/>
      </c>
      <c r="CU117" s="51">
        <f>CU136</f>
        <v/>
      </c>
      <c r="CV117" s="51">
        <f>CV136</f>
        <v/>
      </c>
      <c r="CW117" s="51">
        <f>CW136</f>
        <v/>
      </c>
      <c r="CX117" s="51">
        <f>CX136</f>
        <v/>
      </c>
      <c r="CY117" s="63">
        <f>CY136</f>
        <v/>
      </c>
    </row>
    <row r="118" ht="14.45" customHeight="1" s="23">
      <c r="A118" s="25" t="n"/>
      <c r="B118" s="24" t="n"/>
      <c r="C118" s="270" t="n"/>
      <c r="D118" s="51">
        <f>D137</f>
        <v/>
      </c>
      <c r="E118" s="51">
        <f>E137</f>
        <v/>
      </c>
      <c r="F118" s="51">
        <f>F137</f>
        <v/>
      </c>
      <c r="G118" s="51">
        <f>G137</f>
        <v/>
      </c>
      <c r="H118" s="51">
        <f>H137</f>
        <v/>
      </c>
      <c r="I118" s="51">
        <f>I137</f>
        <v/>
      </c>
      <c r="J118" s="51">
        <f>J137</f>
        <v/>
      </c>
      <c r="K118" s="51">
        <f>K137</f>
        <v/>
      </c>
      <c r="L118" s="51">
        <f>L137</f>
        <v/>
      </c>
      <c r="M118" s="51">
        <f>M137</f>
        <v/>
      </c>
      <c r="N118" s="51">
        <f>N137</f>
        <v/>
      </c>
      <c r="O118" s="51">
        <f>O137</f>
        <v/>
      </c>
      <c r="P118" s="51">
        <f>P137</f>
        <v/>
      </c>
      <c r="Q118" s="51">
        <f>Q137</f>
        <v/>
      </c>
      <c r="R118" s="51">
        <f>R137</f>
        <v/>
      </c>
      <c r="S118" s="63">
        <f>S137</f>
        <v/>
      </c>
      <c r="T118" s="25" t="n"/>
      <c r="V118" s="25" t="n"/>
      <c r="W118" s="24" t="n"/>
      <c r="X118" s="270" t="n"/>
      <c r="Y118" s="51">
        <f>Y137</f>
        <v/>
      </c>
      <c r="Z118" s="51">
        <f>Z137</f>
        <v/>
      </c>
      <c r="AA118" s="51">
        <f>AA137</f>
        <v/>
      </c>
      <c r="AB118" s="51">
        <f>AB137</f>
        <v/>
      </c>
      <c r="AC118" s="51">
        <f>AC137</f>
        <v/>
      </c>
      <c r="AD118" s="51">
        <f>AD137</f>
        <v/>
      </c>
      <c r="AE118" s="51">
        <f>AE137</f>
        <v/>
      </c>
      <c r="AF118" s="51">
        <f>AF137</f>
        <v/>
      </c>
      <c r="AG118" s="51">
        <f>AG137</f>
        <v/>
      </c>
      <c r="AH118" s="51">
        <f>AH137</f>
        <v/>
      </c>
      <c r="AI118" s="51">
        <f>AI137</f>
        <v/>
      </c>
      <c r="AJ118" s="51">
        <f>AJ137</f>
        <v/>
      </c>
      <c r="AK118" s="51">
        <f>AK137</f>
        <v/>
      </c>
      <c r="AL118" s="51">
        <f>AL137</f>
        <v/>
      </c>
      <c r="AM118" s="51">
        <f>AM137</f>
        <v/>
      </c>
      <c r="AN118" s="63">
        <f>AN137</f>
        <v/>
      </c>
      <c r="AQ118" s="25" t="n"/>
      <c r="AR118" s="24" t="n"/>
      <c r="AS118" s="270" t="n"/>
      <c r="AT118" s="51">
        <f>AT137</f>
        <v/>
      </c>
      <c r="AU118" s="51">
        <f>AU137</f>
        <v/>
      </c>
      <c r="AV118" s="51">
        <f>AV137</f>
        <v/>
      </c>
      <c r="AW118" s="51">
        <f>AW137</f>
        <v/>
      </c>
      <c r="AX118" s="51">
        <f>AX137</f>
        <v/>
      </c>
      <c r="AY118" s="51">
        <f>AY137</f>
        <v/>
      </c>
      <c r="AZ118" s="51">
        <f>AZ137</f>
        <v/>
      </c>
      <c r="BA118" s="51">
        <f>BA137</f>
        <v/>
      </c>
      <c r="BB118" s="51">
        <f>BB137</f>
        <v/>
      </c>
      <c r="BC118" s="51">
        <f>BC137</f>
        <v/>
      </c>
      <c r="BD118" s="51">
        <f>BD137</f>
        <v/>
      </c>
      <c r="BE118" s="51">
        <f>BE137</f>
        <v/>
      </c>
      <c r="BF118" s="51">
        <f>BF137</f>
        <v/>
      </c>
      <c r="BG118" s="51">
        <f>BG137</f>
        <v/>
      </c>
      <c r="BH118" s="51">
        <f>BH137</f>
        <v/>
      </c>
      <c r="BI118" s="63">
        <f>BI137</f>
        <v/>
      </c>
      <c r="BL118" s="25" t="n"/>
      <c r="BM118" s="24" t="n"/>
      <c r="BN118" s="270" t="n"/>
      <c r="BO118" s="51">
        <f>BO137</f>
        <v/>
      </c>
      <c r="BP118" s="51">
        <f>BP137</f>
        <v/>
      </c>
      <c r="BQ118" s="51">
        <f>BQ137</f>
        <v/>
      </c>
      <c r="BR118" s="51">
        <f>BR137</f>
        <v/>
      </c>
      <c r="BS118" s="51">
        <f>BS137</f>
        <v/>
      </c>
      <c r="BT118" s="51">
        <f>BT137</f>
        <v/>
      </c>
      <c r="BU118" s="51">
        <f>BU137</f>
        <v/>
      </c>
      <c r="BV118" s="51">
        <f>BV137</f>
        <v/>
      </c>
      <c r="BW118" s="51">
        <f>BW137</f>
        <v/>
      </c>
      <c r="BX118" s="51">
        <f>BX137</f>
        <v/>
      </c>
      <c r="BY118" s="51">
        <f>BY137</f>
        <v/>
      </c>
      <c r="BZ118" s="51">
        <f>BZ137</f>
        <v/>
      </c>
      <c r="CA118" s="51">
        <f>CA137</f>
        <v/>
      </c>
      <c r="CB118" s="51">
        <f>CB137</f>
        <v/>
      </c>
      <c r="CC118" s="51">
        <f>CC137</f>
        <v/>
      </c>
      <c r="CD118" s="63">
        <f>CD137</f>
        <v/>
      </c>
      <c r="CG118" s="25" t="n"/>
      <c r="CH118" s="24" t="n"/>
      <c r="CI118" s="270" t="n"/>
      <c r="CJ118" s="51">
        <f>CJ137</f>
        <v/>
      </c>
      <c r="CK118" s="51">
        <f>CK137</f>
        <v/>
      </c>
      <c r="CL118" s="51">
        <f>CL137</f>
        <v/>
      </c>
      <c r="CM118" s="51">
        <f>CM137</f>
        <v/>
      </c>
      <c r="CN118" s="51">
        <f>CN137</f>
        <v/>
      </c>
      <c r="CO118" s="51">
        <f>CO137</f>
        <v/>
      </c>
      <c r="CP118" s="51">
        <f>CP137</f>
        <v/>
      </c>
      <c r="CQ118" s="51">
        <f>CQ137</f>
        <v/>
      </c>
      <c r="CR118" s="51">
        <f>CR137</f>
        <v/>
      </c>
      <c r="CS118" s="51">
        <f>CS137</f>
        <v/>
      </c>
      <c r="CT118" s="51">
        <f>CT137</f>
        <v/>
      </c>
      <c r="CU118" s="51">
        <f>CU137</f>
        <v/>
      </c>
      <c r="CV118" s="51">
        <f>CV137</f>
        <v/>
      </c>
      <c r="CW118" s="51">
        <f>CW137</f>
        <v/>
      </c>
      <c r="CX118" s="51">
        <f>CX137</f>
        <v/>
      </c>
      <c r="CY118" s="63">
        <f>CY137</f>
        <v/>
      </c>
    </row>
    <row r="119" ht="14.45" customHeight="1" s="23">
      <c r="A119" s="25" t="n"/>
      <c r="B119" s="24" t="n"/>
      <c r="C119" s="67" t="inlineStr">
        <is>
          <t>Average</t>
        </is>
      </c>
      <c r="D119" s="53">
        <f>AVERAGE(D116:D118)</f>
        <v/>
      </c>
      <c r="E119" s="53">
        <f>AVERAGE(E116:E118)</f>
        <v/>
      </c>
      <c r="F119" s="53">
        <f>AVERAGE(F116:F118)</f>
        <v/>
      </c>
      <c r="G119" s="53">
        <f>AVERAGE(G116:G118)</f>
        <v/>
      </c>
      <c r="H119" s="53">
        <f>AVERAGE(H116:H118)</f>
        <v/>
      </c>
      <c r="I119" s="53">
        <f>AVERAGE(I116:I118)</f>
        <v/>
      </c>
      <c r="J119" s="53">
        <f>AVERAGE(J116:J118)</f>
        <v/>
      </c>
      <c r="K119" s="53">
        <f>AVERAGE(K116:K118)</f>
        <v/>
      </c>
      <c r="L119" s="53">
        <f>AVERAGE(L116:L118)</f>
        <v/>
      </c>
      <c r="M119" s="53">
        <f>AVERAGE(M116:M118)</f>
        <v/>
      </c>
      <c r="N119" s="53">
        <f>AVERAGE(N116:N118)</f>
        <v/>
      </c>
      <c r="O119" s="53">
        <f>AVERAGE(O116:O118)</f>
        <v/>
      </c>
      <c r="P119" s="53">
        <f>AVERAGE(P116:P118)</f>
        <v/>
      </c>
      <c r="Q119" s="53">
        <f>AVERAGE(Q116:Q118)</f>
        <v/>
      </c>
      <c r="R119" s="53">
        <f>AVERAGE(R116:R118)</f>
        <v/>
      </c>
      <c r="S119" s="54">
        <f>AVERAGE(S116:S118)</f>
        <v/>
      </c>
      <c r="T119" s="25" t="n"/>
      <c r="V119" s="25" t="n"/>
      <c r="W119" s="24" t="n"/>
      <c r="X119" s="67" t="inlineStr">
        <is>
          <t>Average</t>
        </is>
      </c>
      <c r="Y119" s="53">
        <f>AVERAGE(Y116:Y118)</f>
        <v/>
      </c>
      <c r="Z119" s="53">
        <f>AVERAGE(Z116:Z118)</f>
        <v/>
      </c>
      <c r="AA119" s="53">
        <f>AVERAGE(AA116:AA118)</f>
        <v/>
      </c>
      <c r="AB119" s="53">
        <f>AVERAGE(AB116:AB118)</f>
        <v/>
      </c>
      <c r="AC119" s="53">
        <f>AVERAGE(AC116:AC118)</f>
        <v/>
      </c>
      <c r="AD119" s="53">
        <f>AVERAGE(AD116:AD118)</f>
        <v/>
      </c>
      <c r="AE119" s="53">
        <f>AVERAGE(AE116:AE118)</f>
        <v/>
      </c>
      <c r="AF119" s="53">
        <f>AVERAGE(AF116:AF118)</f>
        <v/>
      </c>
      <c r="AG119" s="53">
        <f>AVERAGE(AG116:AG118)</f>
        <v/>
      </c>
      <c r="AH119" s="53">
        <f>AVERAGE(AH116:AH118)</f>
        <v/>
      </c>
      <c r="AI119" s="53">
        <f>AVERAGE(AI116:AI118)</f>
        <v/>
      </c>
      <c r="AJ119" s="53">
        <f>AVERAGE(AJ116:AJ118)</f>
        <v/>
      </c>
      <c r="AK119" s="53">
        <f>AVERAGE(AK116:AK118)</f>
        <v/>
      </c>
      <c r="AL119" s="53">
        <f>AVERAGE(AL116:AL118)</f>
        <v/>
      </c>
      <c r="AM119" s="53">
        <f>AVERAGE(AM116:AM118)</f>
        <v/>
      </c>
      <c r="AN119" s="54">
        <f>AVERAGE(AN116:AN118)</f>
        <v/>
      </c>
      <c r="AQ119" s="25" t="n"/>
      <c r="AR119" s="24" t="n"/>
      <c r="AS119" s="67" t="inlineStr">
        <is>
          <t>Average</t>
        </is>
      </c>
      <c r="AT119" s="53">
        <f>AVERAGE(AT116:AT118)</f>
        <v/>
      </c>
      <c r="AU119" s="53">
        <f>AVERAGE(AU116:AU118)</f>
        <v/>
      </c>
      <c r="AV119" s="53">
        <f>AVERAGE(AV116:AV118)</f>
        <v/>
      </c>
      <c r="AW119" s="53">
        <f>AVERAGE(AW116:AW118)</f>
        <v/>
      </c>
      <c r="AX119" s="53">
        <f>AVERAGE(AX116:AX118)</f>
        <v/>
      </c>
      <c r="AY119" s="53">
        <f>AVERAGE(AY116:AY118)</f>
        <v/>
      </c>
      <c r="AZ119" s="53">
        <f>AVERAGE(AZ116:AZ118)</f>
        <v/>
      </c>
      <c r="BA119" s="53">
        <f>AVERAGE(BA116:BA118)</f>
        <v/>
      </c>
      <c r="BB119" s="53">
        <f>AVERAGE(BB116:BB118)</f>
        <v/>
      </c>
      <c r="BC119" s="53">
        <f>AVERAGE(BC116:BC118)</f>
        <v/>
      </c>
      <c r="BD119" s="53">
        <f>AVERAGE(BD116:BD118)</f>
        <v/>
      </c>
      <c r="BE119" s="53">
        <f>AVERAGE(BE116:BE118)</f>
        <v/>
      </c>
      <c r="BF119" s="53">
        <f>AVERAGE(BF116:BF118)</f>
        <v/>
      </c>
      <c r="BG119" s="53">
        <f>AVERAGE(BG116:BG118)</f>
        <v/>
      </c>
      <c r="BH119" s="53">
        <f>AVERAGE(BH116:BH118)</f>
        <v/>
      </c>
      <c r="BI119" s="54">
        <f>AVERAGE(BI116:BI118)</f>
        <v/>
      </c>
      <c r="BL119" s="25" t="n"/>
      <c r="BM119" s="24" t="n"/>
      <c r="BN119" s="67" t="inlineStr">
        <is>
          <t>Average</t>
        </is>
      </c>
      <c r="BO119" s="53">
        <f>AVERAGE(BO116:BO118)</f>
        <v/>
      </c>
      <c r="BP119" s="53">
        <f>AVERAGE(BP116:BP118)</f>
        <v/>
      </c>
      <c r="BQ119" s="53">
        <f>AVERAGE(BQ116:BQ118)</f>
        <v/>
      </c>
      <c r="BR119" s="53">
        <f>AVERAGE(BR116:BR118)</f>
        <v/>
      </c>
      <c r="BS119" s="53">
        <f>AVERAGE(BS116:BS118)</f>
        <v/>
      </c>
      <c r="BT119" s="53">
        <f>AVERAGE(BT116:BT118)</f>
        <v/>
      </c>
      <c r="BU119" s="53">
        <f>AVERAGE(BU116:BU118)</f>
        <v/>
      </c>
      <c r="BV119" s="53">
        <f>AVERAGE(BV116:BV118)</f>
        <v/>
      </c>
      <c r="BW119" s="53">
        <f>AVERAGE(BW116:BW118)</f>
        <v/>
      </c>
      <c r="BX119" s="53">
        <f>AVERAGE(BX116:BX118)</f>
        <v/>
      </c>
      <c r="BY119" s="53">
        <f>AVERAGE(BY116:BY118)</f>
        <v/>
      </c>
      <c r="BZ119" s="53">
        <f>AVERAGE(BZ116:BZ118)</f>
        <v/>
      </c>
      <c r="CA119" s="53">
        <f>AVERAGE(CA116:CA118)</f>
        <v/>
      </c>
      <c r="CB119" s="53">
        <f>AVERAGE(CB116:CB118)</f>
        <v/>
      </c>
      <c r="CC119" s="53">
        <f>AVERAGE(CC116:CC118)</f>
        <v/>
      </c>
      <c r="CD119" s="54">
        <f>AVERAGE(CD116:CD118)</f>
        <v/>
      </c>
      <c r="CG119" s="25" t="n"/>
      <c r="CH119" s="24" t="n"/>
      <c r="CI119" s="67" t="inlineStr">
        <is>
          <t>Average</t>
        </is>
      </c>
      <c r="CJ119" s="53">
        <f>AVERAGE(CJ116:CJ118)</f>
        <v/>
      </c>
      <c r="CK119" s="53">
        <f>AVERAGE(CK116:CK118)</f>
        <v/>
      </c>
      <c r="CL119" s="53">
        <f>AVERAGE(CL116:CL118)</f>
        <v/>
      </c>
      <c r="CM119" s="53">
        <f>AVERAGE(CM116:CM118)</f>
        <v/>
      </c>
      <c r="CN119" s="53">
        <f>AVERAGE(CN116:CN118)</f>
        <v/>
      </c>
      <c r="CO119" s="53">
        <f>AVERAGE(CO116:CO118)</f>
        <v/>
      </c>
      <c r="CP119" s="53">
        <f>AVERAGE(CP116:CP118)</f>
        <v/>
      </c>
      <c r="CQ119" s="53">
        <f>AVERAGE(CQ116:CQ118)</f>
        <v/>
      </c>
      <c r="CR119" s="53">
        <f>AVERAGE(CR116:CR118)</f>
        <v/>
      </c>
      <c r="CS119" s="53">
        <f>AVERAGE(CS116:CS118)</f>
        <v/>
      </c>
      <c r="CT119" s="53">
        <f>AVERAGE(CT116:CT118)</f>
        <v/>
      </c>
      <c r="CU119" s="53">
        <f>AVERAGE(CU116:CU118)</f>
        <v/>
      </c>
      <c r="CV119" s="53">
        <f>AVERAGE(CV116:CV118)</f>
        <v/>
      </c>
      <c r="CW119" s="53">
        <f>AVERAGE(CW116:CW118)</f>
        <v/>
      </c>
      <c r="CX119" s="53">
        <f>AVERAGE(CX116:CX118)</f>
        <v/>
      </c>
      <c r="CY119" s="54">
        <f>AVERAGE(CY116:CY118)</f>
        <v/>
      </c>
    </row>
    <row r="120" ht="14.45" customHeight="1" s="23">
      <c r="A120" s="25" t="n"/>
      <c r="B120" s="24" t="n"/>
      <c r="C120" s="268" t="inlineStr">
        <is>
          <t>mol% Out</t>
        </is>
      </c>
      <c r="D120" s="259">
        <f>C127*D116/(HLOOKUP(D115,workup!$B$266:$Q$268,2,FALSE)*C111*(1-F126)+HLOOKUP(D115,workup!$B$266:$Q$268,3,FALSE))</f>
        <v/>
      </c>
      <c r="E120" s="259">
        <f>C127*E116/(HLOOKUP(E115,workup!$B$266:$Q$268,2,FALSE)*C111*(1-F126)+HLOOKUP(E115,workup!$B$266:$Q$268,3,FALSE))</f>
        <v/>
      </c>
      <c r="F120" s="259">
        <f>C127*F116/(HLOOKUP(F115,workup!$B$266:$Q$268,2,FALSE)*C111*(1-F126)+HLOOKUP(F115,workup!$B$266:$Q$268,3,FALSE))</f>
        <v/>
      </c>
      <c r="G120" s="259">
        <f>C127*G116/(HLOOKUP(G115,workup!$B$266:$Q$268,2,FALSE)*C111*(1-F126)+HLOOKUP(G115,workup!$B$266:$Q$268,3,FALSE))</f>
        <v/>
      </c>
      <c r="H120" s="259">
        <f>C127*H116/(HLOOKUP(H115,workup!$B$266:$Q$268,2,FALSE)*C111*(1-F126)+HLOOKUP(H115,workup!$B$266:$Q$268,3,FALSE))</f>
        <v/>
      </c>
      <c r="I120" s="259">
        <f>C127*I116/(HLOOKUP(I115,workup!$B$266:$Q$268,2,FALSE)*C111*(1-F126)+HLOOKUP(I115,workup!$B$266:$Q$268,3,FALSE))</f>
        <v/>
      </c>
      <c r="J120" s="259">
        <f>C127*J116/(HLOOKUP(J115,workup!$B$266:$Q$268,2,FALSE)*C111*(1-F126)+HLOOKUP(J115,workup!$B$266:$Q$268,3,FALSE))</f>
        <v/>
      </c>
      <c r="K120" s="259">
        <f>C127*K116/(HLOOKUP(K115,workup!$B$266:$Q$268,2,FALSE)*C111*(1-F126)+HLOOKUP(K115,workup!$B$266:$Q$268,3,FALSE))</f>
        <v/>
      </c>
      <c r="L120" s="259">
        <f>C127*L116/(HLOOKUP(L115,workup!$B$266:$Q$268,2,FALSE)*C111*(1-F126)+HLOOKUP(L115,workup!$B$266:$Q$268,3,FALSE))</f>
        <v/>
      </c>
      <c r="M120" s="259">
        <f>C127*M116/(HLOOKUP(M115,workup!$B$266:$Q$268,2,FALSE)*C111*(1-F126)+HLOOKUP(M115,workup!$B$266:$Q$268,3,FALSE))</f>
        <v/>
      </c>
      <c r="N120" s="259">
        <f>C127*N116/(HLOOKUP(N115,workup!$B$266:$Q$268,2,FALSE)*C111*(1-F126)+HLOOKUP(N115,workup!$B$266:$Q$268,3,FALSE))</f>
        <v/>
      </c>
      <c r="O120" s="259">
        <f>C127*O116/(HLOOKUP(O115,workup!$B$266:$Q$268,2,FALSE)*C111*(1-F126)+HLOOKUP(O115,workup!$B$266:$Q$268,3,FALSE))</f>
        <v/>
      </c>
      <c r="P120" s="259">
        <f>C127*P116/(HLOOKUP(P115,workup!$B$266:$Q$268,2,FALSE)*C111*(1-F126)+HLOOKUP(P115,workup!$B$266:$Q$268,3,FALSE))</f>
        <v/>
      </c>
      <c r="Q120" s="259">
        <f>C127*Q116/(HLOOKUP(Q115,workup!$B$266:$Q$268,2,FALSE)*C111*(1-F126)+HLOOKUP(Q115,workup!$B$266:$Q$268,3,FALSE))</f>
        <v/>
      </c>
      <c r="R120" s="259">
        <f>C127*R116/(HLOOKUP(R115,workup!$B$266:$Q$268,2,FALSE)*C111*(1-F126)+HLOOKUP(R115,workup!$B$266:$Q$268,3,FALSE))</f>
        <v/>
      </c>
      <c r="S120" s="259">
        <f>C127*S116/(HLOOKUP(S115,workup!$B$266:$Q$268,2,FALSE)*C111*(1-F126)+HLOOKUP(S115,workup!$B$266:$Q$268,3,FALSE))</f>
        <v/>
      </c>
      <c r="T120" s="25" t="n"/>
      <c r="V120" s="25" t="n"/>
      <c r="W120" s="24" t="n"/>
      <c r="X120" s="268" t="inlineStr">
        <is>
          <t>mol% Out</t>
        </is>
      </c>
      <c r="Y120" s="259">
        <f>X127*Y116/(HLOOKUP(Y115,workup!$B$266:$Q$268,2,FALSE)*X111*(1-AA126)+HLOOKUP(Y115,workup!$B$266:$Q$268,3,FALSE))</f>
        <v/>
      </c>
      <c r="Z120" s="259">
        <f>X127*Z116/(HLOOKUP(Z115,workup!$B$266:$Q$268,2,FALSE)*X111*(1-AA126)+HLOOKUP(Z115,workup!$B$266:$Q$268,3,FALSE))</f>
        <v/>
      </c>
      <c r="AA120" s="259">
        <f>X127*AA116/(HLOOKUP(AA115,workup!$B$266:$Q$268,2,FALSE)*X111*(1-AA126)+HLOOKUP(AA115,workup!$B$266:$Q$268,3,FALSE))</f>
        <v/>
      </c>
      <c r="AB120" s="259">
        <f>X127*AB116/(HLOOKUP(AB115,workup!$B$266:$Q$268,2,FALSE)*X111*(1-AA126)+HLOOKUP(AB115,workup!$B$266:$Q$268,3,FALSE))</f>
        <v/>
      </c>
      <c r="AC120" s="259">
        <f>X127*AC116/(HLOOKUP(AC115,workup!$B$266:$Q$268,2,FALSE)*X111*(1-AA126)+HLOOKUP(AC115,workup!$B$266:$Q$268,3,FALSE))</f>
        <v/>
      </c>
      <c r="AD120" s="259">
        <f>X127*AD116/(HLOOKUP(AD115,workup!$B$266:$Q$268,2,FALSE)*X111*(1-AA126)+HLOOKUP(AD115,workup!$B$266:$Q$268,3,FALSE))</f>
        <v/>
      </c>
      <c r="AE120" s="259">
        <f>X127*AE116/(HLOOKUP(AE115,workup!$B$266:$Q$268,2,FALSE)*X111*(1-AA126)+HLOOKUP(AE115,workup!$B$266:$Q$268,3,FALSE))</f>
        <v/>
      </c>
      <c r="AF120" s="259">
        <f>X127*AF116/(HLOOKUP(AF115,workup!$B$266:$Q$268,2,FALSE)*X111*(1-AA126)+HLOOKUP(AF115,workup!$B$266:$Q$268,3,FALSE))</f>
        <v/>
      </c>
      <c r="AG120" s="259">
        <f>X127*AG116/(HLOOKUP(AG115,workup!$B$266:$Q$268,2,FALSE)*X111*(1-AA126)+HLOOKUP(AG115,workup!$B$266:$Q$268,3,FALSE))</f>
        <v/>
      </c>
      <c r="AH120" s="259">
        <f>X127*AH116/(HLOOKUP(AH115,workup!$B$266:$Q$268,2,FALSE)*X111*(1-AA126)+HLOOKUP(AH115,workup!$B$266:$Q$268,3,FALSE))</f>
        <v/>
      </c>
      <c r="AI120" s="259">
        <f>X127*AI116/(HLOOKUP(AI115,workup!$B$266:$Q$268,2,FALSE)*X111*(1-AA126)+HLOOKUP(AI115,workup!$B$266:$Q$268,3,FALSE))</f>
        <v/>
      </c>
      <c r="AJ120" s="259">
        <f>X127*AJ116/(HLOOKUP(AJ115,workup!$B$266:$Q$268,2,FALSE)*X111*(1-AA126)+HLOOKUP(AJ115,workup!$B$266:$Q$268,3,FALSE))</f>
        <v/>
      </c>
      <c r="AK120" s="259">
        <f>X127*AK116/(HLOOKUP(AK115,workup!$B$266:$Q$268,2,FALSE)*X111*(1-AA126)+HLOOKUP(AK115,workup!$B$266:$Q$268,3,FALSE))</f>
        <v/>
      </c>
      <c r="AL120" s="259">
        <f>X127*AL116/(HLOOKUP(AL115,workup!$B$266:$Q$268,2,FALSE)*X111*(1-AA126)+HLOOKUP(AL115,workup!$B$266:$Q$268,3,FALSE))</f>
        <v/>
      </c>
      <c r="AM120" s="259">
        <f>X127*AM116/(HLOOKUP(AM115,workup!$B$266:$Q$268,2,FALSE)*X111*(1-AA126)+HLOOKUP(AM115,workup!$B$266:$Q$268,3,FALSE))</f>
        <v/>
      </c>
      <c r="AN120" s="259">
        <f>X127*AN116/(HLOOKUP(AN115,workup!$B$266:$Q$268,2,FALSE)*X111*(1-AA126)+HLOOKUP(AN115,workup!$B$266:$Q$268,3,FALSE))</f>
        <v/>
      </c>
      <c r="AQ120" s="25" t="n"/>
      <c r="AR120" s="24" t="n"/>
      <c r="AS120" s="268" t="inlineStr">
        <is>
          <t>mol% Out</t>
        </is>
      </c>
      <c r="AT120" s="259">
        <f>AS127*AT116/(HLOOKUP(AT115,workup!$B$266:$Q$268,2,FALSE)*AS111*(1-AV126)+HLOOKUP(AT115,workup!$B$266:$Q$268,3,FALSE))</f>
        <v/>
      </c>
      <c r="AU120" s="259">
        <f>AS127*AU116/(HLOOKUP(AU115,workup!$B$266:$Q$268,2,FALSE)*AS111*(1-AV126)+HLOOKUP(AU115,workup!$B$266:$Q$268,3,FALSE))</f>
        <v/>
      </c>
      <c r="AV120" s="259">
        <f>AS127*AV116/(HLOOKUP(AV115,workup!$B$266:$Q$268,2,FALSE)*AS111*(1-AV126)+HLOOKUP(AV115,workup!$B$266:$Q$268,3,FALSE))</f>
        <v/>
      </c>
      <c r="AW120" s="259">
        <f>AS127*AW116/(HLOOKUP(AW115,workup!$B$266:$Q$268,2,FALSE)*AS111*(1-AV126)+HLOOKUP(AW115,workup!$B$266:$Q$268,3,FALSE))</f>
        <v/>
      </c>
      <c r="AX120" s="259">
        <f>AS127*AX116/(HLOOKUP(AX115,workup!$B$266:$Q$268,2,FALSE)*AS111*(1-AV126)+HLOOKUP(AX115,workup!$B$266:$Q$268,3,FALSE))</f>
        <v/>
      </c>
      <c r="AY120" s="259">
        <f>AS127*AY116/(HLOOKUP(AY115,workup!$B$266:$Q$268,2,FALSE)*AS111*(1-AV126)+HLOOKUP(AY115,workup!$B$266:$Q$268,3,FALSE))</f>
        <v/>
      </c>
      <c r="AZ120" s="259">
        <f>AS127*AZ116/(HLOOKUP(AZ115,workup!$B$266:$Q$268,2,FALSE)*AS111*(1-AV126)+HLOOKUP(AZ115,workup!$B$266:$Q$268,3,FALSE))</f>
        <v/>
      </c>
      <c r="BA120" s="259">
        <f>AS127*BA116/(HLOOKUP(BA115,workup!$B$266:$Q$268,2,FALSE)*AS111*(1-AV126)+HLOOKUP(BA115,workup!$B$266:$Q$268,3,FALSE))</f>
        <v/>
      </c>
      <c r="BB120" s="259">
        <f>AS127*BB116/(HLOOKUP(BB115,workup!$B$266:$Q$268,2,FALSE)*AS111*(1-AV126)+HLOOKUP(BB115,workup!$B$266:$Q$268,3,FALSE))</f>
        <v/>
      </c>
      <c r="BC120" s="259">
        <f>AS127*BC116/(HLOOKUP(BC115,workup!$B$266:$Q$268,2,FALSE)*AS111*(1-AV126)+HLOOKUP(BC115,workup!$B$266:$Q$268,3,FALSE))</f>
        <v/>
      </c>
      <c r="BD120" s="259">
        <f>AS127*BD116/(HLOOKUP(BD115,workup!$B$266:$Q$268,2,FALSE)*AS111*(1-AV126)+HLOOKUP(BD115,workup!$B$266:$Q$268,3,FALSE))</f>
        <v/>
      </c>
      <c r="BE120" s="259">
        <f>AS127*BE116/(HLOOKUP(BE115,workup!$B$266:$Q$268,2,FALSE)*AS111*(1-AV126)+HLOOKUP(BE115,workup!$B$266:$Q$268,3,FALSE))</f>
        <v/>
      </c>
      <c r="BF120" s="259">
        <f>AS127*BF116/(HLOOKUP(BF115,workup!$B$266:$Q$268,2,FALSE)*AS111*(1-AV126)+HLOOKUP(BF115,workup!$B$266:$Q$268,3,FALSE))</f>
        <v/>
      </c>
      <c r="BG120" s="259">
        <f>AS127*BG116/(HLOOKUP(BG115,workup!$B$266:$Q$268,2,FALSE)*AS111*(1-AV126)+HLOOKUP(BG115,workup!$B$266:$Q$268,3,FALSE))</f>
        <v/>
      </c>
      <c r="BH120" s="259">
        <f>AS127*BH116/(HLOOKUP(BH115,workup!$B$266:$Q$268,2,FALSE)*AS111*(1-AV126)+HLOOKUP(BH115,workup!$B$266:$Q$268,3,FALSE))</f>
        <v/>
      </c>
      <c r="BI120" s="259">
        <f>AS127*BI116/(HLOOKUP(BI115,workup!$B$266:$Q$268,2,FALSE)*AS111*(1-AV126)+HLOOKUP(BI115,workup!$B$266:$Q$268,3,FALSE))</f>
        <v/>
      </c>
      <c r="BL120" s="25" t="n"/>
      <c r="BM120" s="24" t="n"/>
      <c r="BN120" s="268" t="inlineStr">
        <is>
          <t>mol% Out</t>
        </is>
      </c>
      <c r="BO120" s="259">
        <f>BN127*BO116/(HLOOKUP(BO115,workup!$B$266:$Q$268,2,FALSE)*BN111*(1-BQ126)+HLOOKUP(BO115,workup!$B$266:$Q$268,3,FALSE))</f>
        <v/>
      </c>
      <c r="BP120" s="259">
        <f>BN127*BP116/(HLOOKUP(BP115,workup!$B$266:$Q$268,2,FALSE)*BN111*(1-BQ126)+HLOOKUP(BP115,workup!$B$266:$Q$268,3,FALSE))</f>
        <v/>
      </c>
      <c r="BQ120" s="259">
        <f>BN127*BQ116/(HLOOKUP(BQ115,workup!$B$266:$Q$268,2,FALSE)*BN111*(1-BQ126)+HLOOKUP(BQ115,workup!$B$266:$Q$268,3,FALSE))</f>
        <v/>
      </c>
      <c r="BR120" s="259">
        <f>BN127*BR116/(HLOOKUP(BR115,workup!$B$266:$Q$268,2,FALSE)*BN111*(1-BQ126)+HLOOKUP(BR115,workup!$B$266:$Q$268,3,FALSE))</f>
        <v/>
      </c>
      <c r="BS120" s="259">
        <f>BN127*BS116/(HLOOKUP(BS115,workup!$B$266:$Q$268,2,FALSE)*BN111*(1-BQ126)+HLOOKUP(BS115,workup!$B$266:$Q$268,3,FALSE))</f>
        <v/>
      </c>
      <c r="BT120" s="259">
        <f>BN127*BT116/(HLOOKUP(BT115,workup!$B$266:$Q$268,2,FALSE)*BN111*(1-BQ126)+HLOOKUP(BT115,workup!$B$266:$Q$268,3,FALSE))</f>
        <v/>
      </c>
      <c r="BU120" s="259">
        <f>BN127*BU116/(HLOOKUP(BU115,workup!$B$266:$Q$268,2,FALSE)*BN111*(1-BQ126)+HLOOKUP(BU115,workup!$B$266:$Q$268,3,FALSE))</f>
        <v/>
      </c>
      <c r="BV120" s="259">
        <f>BN127*BV116/(HLOOKUP(BV115,workup!$B$266:$Q$268,2,FALSE)*BN111*(1-BQ126)+HLOOKUP(BV115,workup!$B$266:$Q$268,3,FALSE))</f>
        <v/>
      </c>
      <c r="BW120" s="259">
        <f>BN127*BW116/(HLOOKUP(BW115,workup!$B$266:$Q$268,2,FALSE)*BN111*(1-BQ126)+HLOOKUP(BW115,workup!$B$266:$Q$268,3,FALSE))</f>
        <v/>
      </c>
      <c r="BX120" s="259">
        <f>BN127*BX116/(HLOOKUP(BX115,workup!$B$266:$Q$268,2,FALSE)*BN111*(1-BQ126)+HLOOKUP(BX115,workup!$B$266:$Q$268,3,FALSE))</f>
        <v/>
      </c>
      <c r="BY120" s="259">
        <f>BN127*BY116/(HLOOKUP(BY115,workup!$B$266:$Q$268,2,FALSE)*BN111*(1-BQ126)+HLOOKUP(BY115,workup!$B$266:$Q$268,3,FALSE))</f>
        <v/>
      </c>
      <c r="BZ120" s="259">
        <f>BN127*BZ116/(HLOOKUP(BZ115,workup!$B$266:$Q$268,2,FALSE)*BN111*(1-BQ126)+HLOOKUP(BZ115,workup!$B$266:$Q$268,3,FALSE))</f>
        <v/>
      </c>
      <c r="CA120" s="259">
        <f>BN127*CA116/(HLOOKUP(CA115,workup!$B$266:$Q$268,2,FALSE)*BN111*(1-BQ126)+HLOOKUP(CA115,workup!$B$266:$Q$268,3,FALSE))</f>
        <v/>
      </c>
      <c r="CB120" s="259">
        <f>BN127*CB116/(HLOOKUP(CB115,workup!$B$266:$Q$268,2,FALSE)*BN111*(1-BQ126)+HLOOKUP(CB115,workup!$B$266:$Q$268,3,FALSE))</f>
        <v/>
      </c>
      <c r="CC120" s="259">
        <f>BN127*CC116/(HLOOKUP(CC115,workup!$B$266:$Q$268,2,FALSE)*BN111*(1-BQ126)+HLOOKUP(CC115,workup!$B$266:$Q$268,3,FALSE))</f>
        <v/>
      </c>
      <c r="CD120" s="259">
        <f>BN127*CD116/(HLOOKUP(CD115,workup!$B$266:$Q$268,2,FALSE)*BN111*(1-BQ126)+HLOOKUP(CD115,workup!$B$266:$Q$268,3,FALSE))</f>
        <v/>
      </c>
      <c r="CG120" s="25" t="n"/>
      <c r="CH120" s="24" t="n"/>
      <c r="CI120" s="268" t="inlineStr">
        <is>
          <t>mol% Out</t>
        </is>
      </c>
      <c r="CJ120" s="259">
        <f>CI127*CJ116/(HLOOKUP(CJ115,workup!$B$266:$Q$268,2,FALSE)*CI111*(1-CL126)+HLOOKUP(CJ115,workup!$B$266:$Q$268,3,FALSE))</f>
        <v/>
      </c>
      <c r="CK120" s="259">
        <f>CI127*CK116/(HLOOKUP(CK115,workup!$B$266:$Q$268,2,FALSE)*CI111*(1-CL126)+HLOOKUP(CK115,workup!$B$266:$Q$268,3,FALSE))</f>
        <v/>
      </c>
      <c r="CL120" s="259">
        <f>CI127*CL116/(HLOOKUP(CL115,workup!$B$266:$Q$268,2,FALSE)*CI111*(1-CL126)+HLOOKUP(CL115,workup!$B$266:$Q$268,3,FALSE))</f>
        <v/>
      </c>
      <c r="CM120" s="259">
        <f>CI127*CM116/(HLOOKUP(CM115,workup!$B$266:$Q$268,2,FALSE)*CI111*(1-CL126)+HLOOKUP(CM115,workup!$B$266:$Q$268,3,FALSE))</f>
        <v/>
      </c>
      <c r="CN120" s="259">
        <f>CI127*CN116/(HLOOKUP(CN115,workup!$B$266:$Q$268,2,FALSE)*CI111*(1-CL126)+HLOOKUP(CN115,workup!$B$266:$Q$268,3,FALSE))</f>
        <v/>
      </c>
      <c r="CO120" s="259">
        <f>CI127*CO116/(HLOOKUP(CO115,workup!$B$266:$Q$268,2,FALSE)*CI111*(1-CL126)+HLOOKUP(CO115,workup!$B$266:$Q$268,3,FALSE))</f>
        <v/>
      </c>
      <c r="CP120" s="259">
        <f>CI127*CP116/(HLOOKUP(CP115,workup!$B$266:$Q$268,2,FALSE)*CI111*(1-CL126)+HLOOKUP(CP115,workup!$B$266:$Q$268,3,FALSE))</f>
        <v/>
      </c>
      <c r="CQ120" s="259">
        <f>CI127*CQ116/(HLOOKUP(CQ115,workup!$B$266:$Q$268,2,FALSE)*CI111*(1-CL126)+HLOOKUP(CQ115,workup!$B$266:$Q$268,3,FALSE))</f>
        <v/>
      </c>
      <c r="CR120" s="259">
        <f>CI127*CR116/(HLOOKUP(CR115,workup!$B$266:$Q$268,2,FALSE)*CI111*(1-CL126)+HLOOKUP(CR115,workup!$B$266:$Q$268,3,FALSE))</f>
        <v/>
      </c>
      <c r="CS120" s="259">
        <f>CI127*CS116/(HLOOKUP(CS115,workup!$B$266:$Q$268,2,FALSE)*CI111*(1-CL126)+HLOOKUP(CS115,workup!$B$266:$Q$268,3,FALSE))</f>
        <v/>
      </c>
      <c r="CT120" s="259">
        <f>CI127*CT116/(HLOOKUP(CT115,workup!$B$266:$Q$268,2,FALSE)*CI111*(1-CL126)+HLOOKUP(CT115,workup!$B$266:$Q$268,3,FALSE))</f>
        <v/>
      </c>
      <c r="CU120" s="259">
        <f>CI127*CU116/(HLOOKUP(CU115,workup!$B$266:$Q$268,2,FALSE)*CI111*(1-CL126)+HLOOKUP(CU115,workup!$B$266:$Q$268,3,FALSE))</f>
        <v/>
      </c>
      <c r="CV120" s="259">
        <f>CI127*CV116/(HLOOKUP(CV115,workup!$B$266:$Q$268,2,FALSE)*CI111*(1-CL126)+HLOOKUP(CV115,workup!$B$266:$Q$268,3,FALSE))</f>
        <v/>
      </c>
      <c r="CW120" s="259">
        <f>CI127*CW116/(HLOOKUP(CW115,workup!$B$266:$Q$268,2,FALSE)*CI111*(1-CL126)+HLOOKUP(CW115,workup!$B$266:$Q$268,3,FALSE))</f>
        <v/>
      </c>
      <c r="CX120" s="259">
        <f>CI127*CX116/(HLOOKUP(CX115,workup!$B$266:$Q$268,2,FALSE)*CI111*(1-CL126)+HLOOKUP(CX115,workup!$B$266:$Q$268,3,FALSE))</f>
        <v/>
      </c>
      <c r="CY120" s="259">
        <f>CI127*CY116/(HLOOKUP(CY115,workup!$B$266:$Q$268,2,FALSE)*CI111*(1-CL126)+HLOOKUP(CY115,workup!$B$266:$Q$268,3,FALSE))</f>
        <v/>
      </c>
    </row>
    <row r="121" ht="14.45" customHeight="1" s="23">
      <c r="A121" s="25" t="n"/>
      <c r="B121" s="24" t="n"/>
      <c r="C121" s="269" t="n"/>
      <c r="D121" s="259">
        <f>C127*D117/(HLOOKUP(D115,workup!$B$266:$Q$268,2,FALSE)*C112*(1-F127)+HLOOKUP(D115,workup!$B$266:$Q$268,3,FALSE))</f>
        <v/>
      </c>
      <c r="E121" s="259">
        <f>C127*E117/(HLOOKUP(E115,workup!$B$266:$Q$268,2,FALSE)*C112*(1-F127)+HLOOKUP(E115,workup!$B$266:$Q$268,3,FALSE))</f>
        <v/>
      </c>
      <c r="F121" s="259">
        <f>C127*F117/(HLOOKUP(F115,workup!$B$266:$Q$268,2,FALSE)*C112*(1-F127)+HLOOKUP(F115,workup!$B$266:$Q$268,3,FALSE))</f>
        <v/>
      </c>
      <c r="G121" s="259">
        <f>C127*G117/(HLOOKUP(G115,workup!$B$266:$Q$268,2,FALSE)*C112*(1-F127)+HLOOKUP(G115,workup!$B$266:$Q$268,3,FALSE))</f>
        <v/>
      </c>
      <c r="H121" s="259">
        <f>C127*H117/(HLOOKUP(H115,workup!$B$266:$Q$268,2,FALSE)*C112*(1-F127)+HLOOKUP(H115,workup!$B$266:$Q$268,3,FALSE))</f>
        <v/>
      </c>
      <c r="I121" s="259">
        <f>C127*I117/(HLOOKUP(I115,workup!$B$266:$Q$268,2,FALSE)*C112*(1-F127)+HLOOKUP(I115,workup!$B$266:$Q$268,3,FALSE))</f>
        <v/>
      </c>
      <c r="J121" s="259">
        <f>C127*J117/(HLOOKUP(J115,workup!$B$266:$Q$268,2,FALSE)*C112*(1-F127)+HLOOKUP(J115,workup!$B$266:$Q$268,3,FALSE))</f>
        <v/>
      </c>
      <c r="K121" s="259">
        <f>C127*K117/(HLOOKUP(K115,workup!$B$266:$Q$268,2,FALSE)*C112*(1-F127)+HLOOKUP(K115,workup!$B$266:$Q$268,3,FALSE))</f>
        <v/>
      </c>
      <c r="L121" s="259">
        <f>C127*L117/(HLOOKUP(L115,workup!$B$266:$Q$268,2,FALSE)*C112*(1-F127)+HLOOKUP(L115,workup!$B$266:$Q$268,3,FALSE))</f>
        <v/>
      </c>
      <c r="M121" s="259">
        <f>C127*M117/(HLOOKUP(M115,workup!$B$266:$Q$268,2,FALSE)*C112*(1-F127)+HLOOKUP(M115,workup!$B$266:$Q$268,3,FALSE))</f>
        <v/>
      </c>
      <c r="N121" s="259">
        <f>C127*N117/(HLOOKUP(N115,workup!$B$266:$Q$268,2,FALSE)*C112*(1-F127)+HLOOKUP(N115,workup!$B$266:$Q$268,3,FALSE))</f>
        <v/>
      </c>
      <c r="O121" s="259">
        <f>C127*O117/(HLOOKUP(O115,workup!$B$266:$Q$268,2,FALSE)*C112*(1-F127)+HLOOKUP(O115,workup!$B$266:$Q$268,3,FALSE))</f>
        <v/>
      </c>
      <c r="P121" s="259">
        <f>C127*P117/(HLOOKUP(P115,workup!$B$266:$Q$268,2,FALSE)*C112*(1-F127)+HLOOKUP(P115,workup!$B$266:$Q$268,3,FALSE))</f>
        <v/>
      </c>
      <c r="Q121" s="259">
        <f>C127*Q117/(HLOOKUP(Q115,workup!$B$266:$Q$268,2,FALSE)*C112*(1-F127)+HLOOKUP(Q115,workup!$B$266:$Q$268,3,FALSE))</f>
        <v/>
      </c>
      <c r="R121" s="259">
        <f>C127*R117/(HLOOKUP(R115,workup!$B$266:$Q$268,2,FALSE)*C112*(1-F127)+HLOOKUP(R115,workup!$B$266:$Q$268,3,FALSE))</f>
        <v/>
      </c>
      <c r="S121" s="259">
        <f>C127*S117/(HLOOKUP(S115,workup!$B$266:$Q$268,2,FALSE)*C112*(1-F127)+HLOOKUP(S115,workup!$B$266:$Q$268,3,FALSE))</f>
        <v/>
      </c>
      <c r="T121" s="25" t="n"/>
      <c r="V121" s="25" t="n"/>
      <c r="W121" s="24" t="n"/>
      <c r="X121" s="269" t="n"/>
      <c r="Y121" s="259">
        <f>X127*Y117/(HLOOKUP(Y115,workup!$B$266:$Q$268,2,FALSE)*X112*(1-AA127)+HLOOKUP(Y115,workup!$B$266:$Q$268,3,FALSE))</f>
        <v/>
      </c>
      <c r="Z121" s="259">
        <f>X127*Z117/(HLOOKUP(Z115,workup!$B$266:$Q$268,2,FALSE)*X112*(1-AA127)+HLOOKUP(Z115,workup!$B$266:$Q$268,3,FALSE))</f>
        <v/>
      </c>
      <c r="AA121" s="259">
        <f>X127*AA117/(HLOOKUP(AA115,workup!$B$266:$Q$268,2,FALSE)*X112*(1-AA127)+HLOOKUP(AA115,workup!$B$266:$Q$268,3,FALSE))</f>
        <v/>
      </c>
      <c r="AB121" s="259">
        <f>X127*AB117/(HLOOKUP(AB115,workup!$B$266:$Q$268,2,FALSE)*X112*(1-AA127)+HLOOKUP(AB115,workup!$B$266:$Q$268,3,FALSE))</f>
        <v/>
      </c>
      <c r="AC121" s="259">
        <f>X127*AC117/(HLOOKUP(AC115,workup!$B$266:$Q$268,2,FALSE)*X112*(1-AA127)+HLOOKUP(AC115,workup!$B$266:$Q$268,3,FALSE))</f>
        <v/>
      </c>
      <c r="AD121" s="259">
        <f>X127*AD117/(HLOOKUP(AD115,workup!$B$266:$Q$268,2,FALSE)*X112*(1-AA127)+HLOOKUP(AD115,workup!$B$266:$Q$268,3,FALSE))</f>
        <v/>
      </c>
      <c r="AE121" s="259">
        <f>X127*AE117/(HLOOKUP(AE115,workup!$B$266:$Q$268,2,FALSE)*X112*(1-AA127)+HLOOKUP(AE115,workup!$B$266:$Q$268,3,FALSE))</f>
        <v/>
      </c>
      <c r="AF121" s="259">
        <f>X127*AF117/(HLOOKUP(AF115,workup!$B$266:$Q$268,2,FALSE)*X112*(1-AA127)+HLOOKUP(AF115,workup!$B$266:$Q$268,3,FALSE))</f>
        <v/>
      </c>
      <c r="AG121" s="259">
        <f>X127*AG117/(HLOOKUP(AG115,workup!$B$266:$Q$268,2,FALSE)*X112*(1-AA127)+HLOOKUP(AG115,workup!$B$266:$Q$268,3,FALSE))</f>
        <v/>
      </c>
      <c r="AH121" s="259">
        <f>X127*AH117/(HLOOKUP(AH115,workup!$B$266:$Q$268,2,FALSE)*X112*(1-AA127)+HLOOKUP(AH115,workup!$B$266:$Q$268,3,FALSE))</f>
        <v/>
      </c>
      <c r="AI121" s="259">
        <f>X127*AI117/(HLOOKUP(AI115,workup!$B$266:$Q$268,2,FALSE)*X112*(1-AA127)+HLOOKUP(AI115,workup!$B$266:$Q$268,3,FALSE))</f>
        <v/>
      </c>
      <c r="AJ121" s="259">
        <f>X127*AJ117/(HLOOKUP(AJ115,workup!$B$266:$Q$268,2,FALSE)*X112*(1-AA127)+HLOOKUP(AJ115,workup!$B$266:$Q$268,3,FALSE))</f>
        <v/>
      </c>
      <c r="AK121" s="259">
        <f>X127*AK117/(HLOOKUP(AK115,workup!$B$266:$Q$268,2,FALSE)*X112*(1-AA127)+HLOOKUP(AK115,workup!$B$266:$Q$268,3,FALSE))</f>
        <v/>
      </c>
      <c r="AL121" s="259">
        <f>X127*AL117/(HLOOKUP(AL115,workup!$B$266:$Q$268,2,FALSE)*X112*(1-AA127)+HLOOKUP(AL115,workup!$B$266:$Q$268,3,FALSE))</f>
        <v/>
      </c>
      <c r="AM121" s="259">
        <f>X127*AM117/(HLOOKUP(AM115,workup!$B$266:$Q$268,2,FALSE)*X112*(1-AA127)+HLOOKUP(AM115,workup!$B$266:$Q$268,3,FALSE))</f>
        <v/>
      </c>
      <c r="AN121" s="259">
        <f>X127*AN117/(HLOOKUP(AN115,workup!$B$266:$Q$268,2,FALSE)*X112*(1-AA127)+HLOOKUP(AN115,workup!$B$266:$Q$268,3,FALSE))</f>
        <v/>
      </c>
      <c r="AQ121" s="25" t="n"/>
      <c r="AR121" s="24" t="n"/>
      <c r="AS121" s="269" t="n"/>
      <c r="AT121" s="259">
        <f>AS127*AT117/(HLOOKUP(AT115,workup!$B$266:$Q$268,2,FALSE)*AS112*(1-AV127)+HLOOKUP(AT115,workup!$B$266:$Q$268,3,FALSE))</f>
        <v/>
      </c>
      <c r="AU121" s="259">
        <f>AS127*AU117/(HLOOKUP(AU115,workup!$B$266:$Q$268,2,FALSE)*AS112*(1-AV127)+HLOOKUP(AU115,workup!$B$266:$Q$268,3,FALSE))</f>
        <v/>
      </c>
      <c r="AV121" s="259">
        <f>AS127*AV117/(HLOOKUP(AV115,workup!$B$266:$Q$268,2,FALSE)*AS112*(1-AV127)+HLOOKUP(AV115,workup!$B$266:$Q$268,3,FALSE))</f>
        <v/>
      </c>
      <c r="AW121" s="259">
        <f>AS127*AW117/(HLOOKUP(AW115,workup!$B$266:$Q$268,2,FALSE)*AS112*(1-AV127)+HLOOKUP(AW115,workup!$B$266:$Q$268,3,FALSE))</f>
        <v/>
      </c>
      <c r="AX121" s="259">
        <f>AS127*AX117/(HLOOKUP(AX115,workup!$B$266:$Q$268,2,FALSE)*AS112*(1-AV127)+HLOOKUP(AX115,workup!$B$266:$Q$268,3,FALSE))</f>
        <v/>
      </c>
      <c r="AY121" s="259">
        <f>AS127*AY117/(HLOOKUP(AY115,workup!$B$266:$Q$268,2,FALSE)*AS112*(1-AV127)+HLOOKUP(AY115,workup!$B$266:$Q$268,3,FALSE))</f>
        <v/>
      </c>
      <c r="AZ121" s="259">
        <f>AS127*AZ117/(HLOOKUP(AZ115,workup!$B$266:$Q$268,2,FALSE)*AS112*(1-AV127)+HLOOKUP(AZ115,workup!$B$266:$Q$268,3,FALSE))</f>
        <v/>
      </c>
      <c r="BA121" s="259">
        <f>AS127*BA117/(HLOOKUP(BA115,workup!$B$266:$Q$268,2,FALSE)*AS112*(1-AV127)+HLOOKUP(BA115,workup!$B$266:$Q$268,3,FALSE))</f>
        <v/>
      </c>
      <c r="BB121" s="259">
        <f>AS127*BB117/(HLOOKUP(BB115,workup!$B$266:$Q$268,2,FALSE)*AS112*(1-AV127)+HLOOKUP(BB115,workup!$B$266:$Q$268,3,FALSE))</f>
        <v/>
      </c>
      <c r="BC121" s="259">
        <f>AS127*BC117/(HLOOKUP(BC115,workup!$B$266:$Q$268,2,FALSE)*AS112*(1-AV127)+HLOOKUP(BC115,workup!$B$266:$Q$268,3,FALSE))</f>
        <v/>
      </c>
      <c r="BD121" s="259">
        <f>AS127*BD117/(HLOOKUP(BD115,workup!$B$266:$Q$268,2,FALSE)*AS112*(1-AV127)+HLOOKUP(BD115,workup!$B$266:$Q$268,3,FALSE))</f>
        <v/>
      </c>
      <c r="BE121" s="259">
        <f>AS127*BE117/(HLOOKUP(BE115,workup!$B$266:$Q$268,2,FALSE)*AS112*(1-AV127)+HLOOKUP(BE115,workup!$B$266:$Q$268,3,FALSE))</f>
        <v/>
      </c>
      <c r="BF121" s="259">
        <f>AS127*BF117/(HLOOKUP(BF115,workup!$B$266:$Q$268,2,FALSE)*AS112*(1-AV127)+HLOOKUP(BF115,workup!$B$266:$Q$268,3,FALSE))</f>
        <v/>
      </c>
      <c r="BG121" s="259">
        <f>AS127*BG117/(HLOOKUP(BG115,workup!$B$266:$Q$268,2,FALSE)*AS112*(1-AV127)+HLOOKUP(BG115,workup!$B$266:$Q$268,3,FALSE))</f>
        <v/>
      </c>
      <c r="BH121" s="259">
        <f>AS127*BH117/(HLOOKUP(BH115,workup!$B$266:$Q$268,2,FALSE)*AS112*(1-AV127)+HLOOKUP(BH115,workup!$B$266:$Q$268,3,FALSE))</f>
        <v/>
      </c>
      <c r="BI121" s="259">
        <f>AS127*BI117/(HLOOKUP(BI115,workup!$B$266:$Q$268,2,FALSE)*AS112*(1-AV127)+HLOOKUP(BI115,workup!$B$266:$Q$268,3,FALSE))</f>
        <v/>
      </c>
      <c r="BL121" s="25" t="n"/>
      <c r="BM121" s="24" t="n"/>
      <c r="BN121" s="269" t="n"/>
      <c r="BO121" s="259">
        <f>BN127*BO117/(HLOOKUP(BO115,workup!$B$266:$Q$268,2,FALSE)*BN112*(1-BQ127)+HLOOKUP(BO115,workup!$B$266:$Q$268,3,FALSE))</f>
        <v/>
      </c>
      <c r="BP121" s="259">
        <f>BN127*BP117/(HLOOKUP(BP115,workup!$B$266:$Q$268,2,FALSE)*BN112*(1-BQ127)+HLOOKUP(BP115,workup!$B$266:$Q$268,3,FALSE))</f>
        <v/>
      </c>
      <c r="BQ121" s="259">
        <f>BN127*BQ117/(HLOOKUP(BQ115,workup!$B$266:$Q$268,2,FALSE)*BN112*(1-BQ127)+HLOOKUP(BQ115,workup!$B$266:$Q$268,3,FALSE))</f>
        <v/>
      </c>
      <c r="BR121" s="259">
        <f>BN127*BR117/(HLOOKUP(BR115,workup!$B$266:$Q$268,2,FALSE)*BN112*(1-BQ127)+HLOOKUP(BR115,workup!$B$266:$Q$268,3,FALSE))</f>
        <v/>
      </c>
      <c r="BS121" s="259">
        <f>BN127*BS117/(HLOOKUP(BS115,workup!$B$266:$Q$268,2,FALSE)*BN112*(1-BQ127)+HLOOKUP(BS115,workup!$B$266:$Q$268,3,FALSE))</f>
        <v/>
      </c>
      <c r="BT121" s="259">
        <f>BN127*BT117/(HLOOKUP(BT115,workup!$B$266:$Q$268,2,FALSE)*BN112*(1-BQ127)+HLOOKUP(BT115,workup!$B$266:$Q$268,3,FALSE))</f>
        <v/>
      </c>
      <c r="BU121" s="259">
        <f>BN127*BU117/(HLOOKUP(BU115,workup!$B$266:$Q$268,2,FALSE)*BN112*(1-BQ127)+HLOOKUP(BU115,workup!$B$266:$Q$268,3,FALSE))</f>
        <v/>
      </c>
      <c r="BV121" s="259">
        <f>BN127*BV117/(HLOOKUP(BV115,workup!$B$266:$Q$268,2,FALSE)*BN112*(1-BQ127)+HLOOKUP(BV115,workup!$B$266:$Q$268,3,FALSE))</f>
        <v/>
      </c>
      <c r="BW121" s="259">
        <f>BN127*BW117/(HLOOKUP(BW115,workup!$B$266:$Q$268,2,FALSE)*BN112*(1-BQ127)+HLOOKUP(BW115,workup!$B$266:$Q$268,3,FALSE))</f>
        <v/>
      </c>
      <c r="BX121" s="259">
        <f>BN127*BX117/(HLOOKUP(BX115,workup!$B$266:$Q$268,2,FALSE)*BN112*(1-BQ127)+HLOOKUP(BX115,workup!$B$266:$Q$268,3,FALSE))</f>
        <v/>
      </c>
      <c r="BY121" s="259">
        <f>BN127*BY117/(HLOOKUP(BY115,workup!$B$266:$Q$268,2,FALSE)*BN112*(1-BQ127)+HLOOKUP(BY115,workup!$B$266:$Q$268,3,FALSE))</f>
        <v/>
      </c>
      <c r="BZ121" s="259">
        <f>BN127*BZ117/(HLOOKUP(BZ115,workup!$B$266:$Q$268,2,FALSE)*BN112*(1-BQ127)+HLOOKUP(BZ115,workup!$B$266:$Q$268,3,FALSE))</f>
        <v/>
      </c>
      <c r="CA121" s="259">
        <f>BN127*CA117/(HLOOKUP(CA115,workup!$B$266:$Q$268,2,FALSE)*BN112*(1-BQ127)+HLOOKUP(CA115,workup!$B$266:$Q$268,3,FALSE))</f>
        <v/>
      </c>
      <c r="CB121" s="259">
        <f>BN127*CB117/(HLOOKUP(CB115,workup!$B$266:$Q$268,2,FALSE)*BN112*(1-BQ127)+HLOOKUP(CB115,workup!$B$266:$Q$268,3,FALSE))</f>
        <v/>
      </c>
      <c r="CC121" s="259">
        <f>BN127*CC117/(HLOOKUP(CC115,workup!$B$266:$Q$268,2,FALSE)*BN112*(1-BQ127)+HLOOKUP(CC115,workup!$B$266:$Q$268,3,FALSE))</f>
        <v/>
      </c>
      <c r="CD121" s="259">
        <f>BN127*CD117/(HLOOKUP(CD115,workup!$B$266:$Q$268,2,FALSE)*BN112*(1-BQ127)+HLOOKUP(CD115,workup!$B$266:$Q$268,3,FALSE))</f>
        <v/>
      </c>
      <c r="CG121" s="25" t="n"/>
      <c r="CH121" s="24" t="n"/>
      <c r="CI121" s="269" t="n"/>
      <c r="CJ121" s="259">
        <f>CI127*CJ117/(HLOOKUP(CJ115,workup!$B$266:$Q$268,2,FALSE)*CI112*(1-CL127)+HLOOKUP(CJ115,workup!$B$266:$Q$268,3,FALSE))</f>
        <v/>
      </c>
      <c r="CK121" s="259">
        <f>CI127*CK117/(HLOOKUP(CK115,workup!$B$266:$Q$268,2,FALSE)*CI112*(1-CL127)+HLOOKUP(CK115,workup!$B$266:$Q$268,3,FALSE))</f>
        <v/>
      </c>
      <c r="CL121" s="259">
        <f>CI127*CL117/(HLOOKUP(CL115,workup!$B$266:$Q$268,2,FALSE)*CI112*(1-CL127)+HLOOKUP(CL115,workup!$B$266:$Q$268,3,FALSE))</f>
        <v/>
      </c>
      <c r="CM121" s="259">
        <f>CI127*CM117/(HLOOKUP(CM115,workup!$B$266:$Q$268,2,FALSE)*CI112*(1-CL127)+HLOOKUP(CM115,workup!$B$266:$Q$268,3,FALSE))</f>
        <v/>
      </c>
      <c r="CN121" s="259">
        <f>CI127*CN117/(HLOOKUP(CN115,workup!$B$266:$Q$268,2,FALSE)*CI112*(1-CL127)+HLOOKUP(CN115,workup!$B$266:$Q$268,3,FALSE))</f>
        <v/>
      </c>
      <c r="CO121" s="259">
        <f>CI127*CO117/(HLOOKUP(CO115,workup!$B$266:$Q$268,2,FALSE)*CI112*(1-CL127)+HLOOKUP(CO115,workup!$B$266:$Q$268,3,FALSE))</f>
        <v/>
      </c>
      <c r="CP121" s="259">
        <f>CI127*CP117/(HLOOKUP(CP115,workup!$B$266:$Q$268,2,FALSE)*CI112*(1-CL127)+HLOOKUP(CP115,workup!$B$266:$Q$268,3,FALSE))</f>
        <v/>
      </c>
      <c r="CQ121" s="259">
        <f>CI127*CQ117/(HLOOKUP(CQ115,workup!$B$266:$Q$268,2,FALSE)*CI112*(1-CL127)+HLOOKUP(CQ115,workup!$B$266:$Q$268,3,FALSE))</f>
        <v/>
      </c>
      <c r="CR121" s="259">
        <f>CI127*CR117/(HLOOKUP(CR115,workup!$B$266:$Q$268,2,FALSE)*CI112*(1-CL127)+HLOOKUP(CR115,workup!$B$266:$Q$268,3,FALSE))</f>
        <v/>
      </c>
      <c r="CS121" s="259">
        <f>CI127*CS117/(HLOOKUP(CS115,workup!$B$266:$Q$268,2,FALSE)*CI112*(1-CL127)+HLOOKUP(CS115,workup!$B$266:$Q$268,3,FALSE))</f>
        <v/>
      </c>
      <c r="CT121" s="259">
        <f>CI127*CT117/(HLOOKUP(CT115,workup!$B$266:$Q$268,2,FALSE)*CI112*(1-CL127)+HLOOKUP(CT115,workup!$B$266:$Q$268,3,FALSE))</f>
        <v/>
      </c>
      <c r="CU121" s="259">
        <f>CI127*CU117/(HLOOKUP(CU115,workup!$B$266:$Q$268,2,FALSE)*CI112*(1-CL127)+HLOOKUP(CU115,workup!$B$266:$Q$268,3,FALSE))</f>
        <v/>
      </c>
      <c r="CV121" s="259">
        <f>CI127*CV117/(HLOOKUP(CV115,workup!$B$266:$Q$268,2,FALSE)*CI112*(1-CL127)+HLOOKUP(CV115,workup!$B$266:$Q$268,3,FALSE))</f>
        <v/>
      </c>
      <c r="CW121" s="259">
        <f>CI127*CW117/(HLOOKUP(CW115,workup!$B$266:$Q$268,2,FALSE)*CI112*(1-CL127)+HLOOKUP(CW115,workup!$B$266:$Q$268,3,FALSE))</f>
        <v/>
      </c>
      <c r="CX121" s="259">
        <f>CI127*CX117/(HLOOKUP(CX115,workup!$B$266:$Q$268,2,FALSE)*CI112*(1-CL127)+HLOOKUP(CX115,workup!$B$266:$Q$268,3,FALSE))</f>
        <v/>
      </c>
      <c r="CY121" s="259">
        <f>CI127*CY117/(HLOOKUP(CY115,workup!$B$266:$Q$268,2,FALSE)*CI112*(1-CL127)+HLOOKUP(CY115,workup!$B$266:$Q$268,3,FALSE))</f>
        <v/>
      </c>
    </row>
    <row r="122" ht="14.45" customHeight="1" s="23">
      <c r="A122" s="25" t="n"/>
      <c r="B122" s="24" t="n"/>
      <c r="C122" s="270" t="n"/>
      <c r="D122" s="259">
        <f>C127*D118/(HLOOKUP(D115,workup!$B$266:$Q$268,2,FALSE)*C113*(1-F128)+HLOOKUP(D115,workup!$B$266:$Q$268,3,FALSE))</f>
        <v/>
      </c>
      <c r="E122" s="259">
        <f>C127*E118/(HLOOKUP(E115,workup!$B$266:$Q$268,2,FALSE)*C113*(1-F128)+HLOOKUP(E115,workup!$B$266:$Q$268,3,FALSE))</f>
        <v/>
      </c>
      <c r="F122" s="259">
        <f>C127*F118/(HLOOKUP(F115,workup!$B$266:$Q$268,2,FALSE)*C113*(1-F128)+HLOOKUP(F115,workup!$B$266:$Q$268,3,FALSE))</f>
        <v/>
      </c>
      <c r="G122" s="259">
        <f>C127*G118/(HLOOKUP(G115,workup!$B$266:$Q$268,2,FALSE)*C113*(1-F128)+HLOOKUP(G115,workup!$B$266:$Q$268,3,FALSE))</f>
        <v/>
      </c>
      <c r="H122" s="259">
        <f>C127*H118/(HLOOKUP(H115,workup!$B$266:$Q$268,2,FALSE)*C113*(1-F128)+HLOOKUP(H115,workup!$B$266:$Q$268,3,FALSE))</f>
        <v/>
      </c>
      <c r="I122" s="259">
        <f>C127*I118/(HLOOKUP(I115,workup!$B$266:$Q$268,2,FALSE)*C113*(1-F128)+HLOOKUP(I115,workup!$B$266:$Q$268,3,FALSE))</f>
        <v/>
      </c>
      <c r="J122" s="259">
        <f>C127*J118/(HLOOKUP(J115,workup!$B$266:$Q$268,2,FALSE)*C113*(1-F128)+HLOOKUP(J115,workup!$B$266:$Q$268,3,FALSE))</f>
        <v/>
      </c>
      <c r="K122" s="259">
        <f>C127*K118/(HLOOKUP(K115,workup!$B$266:$Q$268,2,FALSE)*C113*(1-F128)+HLOOKUP(K115,workup!$B$266:$Q$268,3,FALSE))</f>
        <v/>
      </c>
      <c r="L122" s="259">
        <f>C127*L118/(HLOOKUP(L115,workup!$B$266:$Q$268,2,FALSE)*C113*(1-F128)+HLOOKUP(L115,workup!$B$266:$Q$268,3,FALSE))</f>
        <v/>
      </c>
      <c r="M122" s="259">
        <f>C127*M118/(HLOOKUP(M115,workup!$B$266:$Q$268,2,FALSE)*C113*(1-F128)+HLOOKUP(M115,workup!$B$266:$Q$268,3,FALSE))</f>
        <v/>
      </c>
      <c r="N122" s="259">
        <f>C127*N118/(HLOOKUP(N115,workup!$B$266:$Q$268,2,FALSE)*C113*(1-F128)+HLOOKUP(N115,workup!$B$266:$Q$268,3,FALSE))</f>
        <v/>
      </c>
      <c r="O122" s="259">
        <f>C127*O118/(HLOOKUP(O115,workup!$B$266:$Q$268,2,FALSE)*C113*(1-F128)+HLOOKUP(O115,workup!$B$266:$Q$268,3,FALSE))</f>
        <v/>
      </c>
      <c r="P122" s="259">
        <f>C127*P118/(HLOOKUP(P115,workup!$B$266:$Q$268,2,FALSE)*C113*(1-F128)+HLOOKUP(P115,workup!$B$266:$Q$268,3,FALSE))</f>
        <v/>
      </c>
      <c r="Q122" s="259">
        <f>C127*Q118/(HLOOKUP(Q115,workup!$B$266:$Q$268,2,FALSE)*C113*(1-F128)+HLOOKUP(Q115,workup!$B$266:$Q$268,3,FALSE))</f>
        <v/>
      </c>
      <c r="R122" s="259">
        <f>C127*R118/(HLOOKUP(R115,workup!$B$266:$Q$268,2,FALSE)*C113*(1-F128)+HLOOKUP(R115,workup!$B$266:$Q$268,3,FALSE))</f>
        <v/>
      </c>
      <c r="S122" s="259">
        <f>C127*S118/(HLOOKUP(S115,workup!$B$266:$Q$268,2,FALSE)*C113*(1-F128)+HLOOKUP(S115,workup!$B$266:$Q$268,3,FALSE))</f>
        <v/>
      </c>
      <c r="T122" s="25" t="n"/>
      <c r="V122" s="25" t="n"/>
      <c r="W122" s="24" t="n"/>
      <c r="X122" s="270" t="n"/>
      <c r="Y122" s="259">
        <f>X127*Y118/(HLOOKUP(Y115,workup!$B$266:$Q$268,2,FALSE)*X113*(1-AA128)+HLOOKUP(Y115,workup!$B$266:$Q$268,3,FALSE))</f>
        <v/>
      </c>
      <c r="Z122" s="259">
        <f>X127*Z118/(HLOOKUP(Z115,workup!$B$266:$Q$268,2,FALSE)*X113*(1-AA128)+HLOOKUP(Z115,workup!$B$266:$Q$268,3,FALSE))</f>
        <v/>
      </c>
      <c r="AA122" s="259">
        <f>X127*AA118/(HLOOKUP(AA115,workup!$B$266:$Q$268,2,FALSE)*X113*(1-AA128)+HLOOKUP(AA115,workup!$B$266:$Q$268,3,FALSE))</f>
        <v/>
      </c>
      <c r="AB122" s="259">
        <f>X127*AB118/(HLOOKUP(AB115,workup!$B$266:$Q$268,2,FALSE)*X113*(1-AA128)+HLOOKUP(AB115,workup!$B$266:$Q$268,3,FALSE))</f>
        <v/>
      </c>
      <c r="AC122" s="259">
        <f>X127*AC118/(HLOOKUP(AC115,workup!$B$266:$Q$268,2,FALSE)*X113*(1-AA128)+HLOOKUP(AC115,workup!$B$266:$Q$268,3,FALSE))</f>
        <v/>
      </c>
      <c r="AD122" s="259">
        <f>X127*AD118/(HLOOKUP(AD115,workup!$B$266:$Q$268,2,FALSE)*X113*(1-AA128)+HLOOKUP(AD115,workup!$B$266:$Q$268,3,FALSE))</f>
        <v/>
      </c>
      <c r="AE122" s="259">
        <f>X127*AE118/(HLOOKUP(AE115,workup!$B$266:$Q$268,2,FALSE)*X113*(1-AA128)+HLOOKUP(AE115,workup!$B$266:$Q$268,3,FALSE))</f>
        <v/>
      </c>
      <c r="AF122" s="259">
        <f>X127*AF118/(HLOOKUP(AF115,workup!$B$266:$Q$268,2,FALSE)*X113*(1-AA128)+HLOOKUP(AF115,workup!$B$266:$Q$268,3,FALSE))</f>
        <v/>
      </c>
      <c r="AG122" s="259">
        <f>X127*AG118/(HLOOKUP(AG115,workup!$B$266:$Q$268,2,FALSE)*X113*(1-AA128)+HLOOKUP(AG115,workup!$B$266:$Q$268,3,FALSE))</f>
        <v/>
      </c>
      <c r="AH122" s="259">
        <f>X127*AH118/(HLOOKUP(AH115,workup!$B$266:$Q$268,2,FALSE)*X113*(1-AA128)+HLOOKUP(AH115,workup!$B$266:$Q$268,3,FALSE))</f>
        <v/>
      </c>
      <c r="AI122" s="259">
        <f>X127*AI118/(HLOOKUP(AI115,workup!$B$266:$Q$268,2,FALSE)*X113*(1-AA128)+HLOOKUP(AI115,workup!$B$266:$Q$268,3,FALSE))</f>
        <v/>
      </c>
      <c r="AJ122" s="259">
        <f>X127*AJ118/(HLOOKUP(AJ115,workup!$B$266:$Q$268,2,FALSE)*X113*(1-AA128)+HLOOKUP(AJ115,workup!$B$266:$Q$268,3,FALSE))</f>
        <v/>
      </c>
      <c r="AK122" s="259">
        <f>X127*AK118/(HLOOKUP(AK115,workup!$B$266:$Q$268,2,FALSE)*X113*(1-AA128)+HLOOKUP(AK115,workup!$B$266:$Q$268,3,FALSE))</f>
        <v/>
      </c>
      <c r="AL122" s="259">
        <f>X127*AL118/(HLOOKUP(AL115,workup!$B$266:$Q$268,2,FALSE)*X113*(1-AA128)+HLOOKUP(AL115,workup!$B$266:$Q$268,3,FALSE))</f>
        <v/>
      </c>
      <c r="AM122" s="259">
        <f>X127*AM118/(HLOOKUP(AM115,workup!$B$266:$Q$268,2,FALSE)*X113*(1-AA128)+HLOOKUP(AM115,workup!$B$266:$Q$268,3,FALSE))</f>
        <v/>
      </c>
      <c r="AN122" s="259">
        <f>X127*AN118/(HLOOKUP(AN115,workup!$B$266:$Q$268,2,FALSE)*X113*(1-AA128)+HLOOKUP(AN115,workup!$B$266:$Q$268,3,FALSE))</f>
        <v/>
      </c>
      <c r="AQ122" s="25" t="n"/>
      <c r="AR122" s="24" t="n"/>
      <c r="AS122" s="270" t="n"/>
      <c r="AT122" s="259">
        <f>AS127*AT118/(HLOOKUP(AT115,workup!$B$266:$Q$268,2,FALSE)*AS113*(1-AV128)+HLOOKUP(AT115,workup!$B$266:$Q$268,3,FALSE))</f>
        <v/>
      </c>
      <c r="AU122" s="259">
        <f>AS127*AU118/(HLOOKUP(AU115,workup!$B$266:$Q$268,2,FALSE)*AS113*(1-AV128)+HLOOKUP(AU115,workup!$B$266:$Q$268,3,FALSE))</f>
        <v/>
      </c>
      <c r="AV122" s="259">
        <f>AS127*AV118/(HLOOKUP(AV115,workup!$B$266:$Q$268,2,FALSE)*AS113*(1-AV128)+HLOOKUP(AV115,workup!$B$266:$Q$268,3,FALSE))</f>
        <v/>
      </c>
      <c r="AW122" s="259">
        <f>AS127*AW118/(HLOOKUP(AW115,workup!$B$266:$Q$268,2,FALSE)*AS113*(1-AV128)+HLOOKUP(AW115,workup!$B$266:$Q$268,3,FALSE))</f>
        <v/>
      </c>
      <c r="AX122" s="259">
        <f>AS127*AX118/(HLOOKUP(AX115,workup!$B$266:$Q$268,2,FALSE)*AS113*(1-AV128)+HLOOKUP(AX115,workup!$B$266:$Q$268,3,FALSE))</f>
        <v/>
      </c>
      <c r="AY122" s="259">
        <f>AS127*AY118/(HLOOKUP(AY115,workup!$B$266:$Q$268,2,FALSE)*AS113*(1-AV128)+HLOOKUP(AY115,workup!$B$266:$Q$268,3,FALSE))</f>
        <v/>
      </c>
      <c r="AZ122" s="259">
        <f>AS127*AZ118/(HLOOKUP(AZ115,workup!$B$266:$Q$268,2,FALSE)*AS113*(1-AV128)+HLOOKUP(AZ115,workup!$B$266:$Q$268,3,FALSE))</f>
        <v/>
      </c>
      <c r="BA122" s="259">
        <f>AS127*BA118/(HLOOKUP(BA115,workup!$B$266:$Q$268,2,FALSE)*AS113*(1-AV128)+HLOOKUP(BA115,workup!$B$266:$Q$268,3,FALSE))</f>
        <v/>
      </c>
      <c r="BB122" s="259">
        <f>AS127*BB118/(HLOOKUP(BB115,workup!$B$266:$Q$268,2,FALSE)*AS113*(1-AV128)+HLOOKUP(BB115,workup!$B$266:$Q$268,3,FALSE))</f>
        <v/>
      </c>
      <c r="BC122" s="259">
        <f>AS127*BC118/(HLOOKUP(BC115,workup!$B$266:$Q$268,2,FALSE)*AS113*(1-AV128)+HLOOKUP(BC115,workup!$B$266:$Q$268,3,FALSE))</f>
        <v/>
      </c>
      <c r="BD122" s="259">
        <f>AS127*BD118/(HLOOKUP(BD115,workup!$B$266:$Q$268,2,FALSE)*AS113*(1-AV128)+HLOOKUP(BD115,workup!$B$266:$Q$268,3,FALSE))</f>
        <v/>
      </c>
      <c r="BE122" s="259">
        <f>AS127*BE118/(HLOOKUP(BE115,workup!$B$266:$Q$268,2,FALSE)*AS113*(1-AV128)+HLOOKUP(BE115,workup!$B$266:$Q$268,3,FALSE))</f>
        <v/>
      </c>
      <c r="BF122" s="259">
        <f>AS127*BF118/(HLOOKUP(BF115,workup!$B$266:$Q$268,2,FALSE)*AS113*(1-AV128)+HLOOKUP(BF115,workup!$B$266:$Q$268,3,FALSE))</f>
        <v/>
      </c>
      <c r="BG122" s="259">
        <f>AS127*BG118/(HLOOKUP(BG115,workup!$B$266:$Q$268,2,FALSE)*AS113*(1-AV128)+HLOOKUP(BG115,workup!$B$266:$Q$268,3,FALSE))</f>
        <v/>
      </c>
      <c r="BH122" s="259">
        <f>AS127*BH118/(HLOOKUP(BH115,workup!$B$266:$Q$268,2,FALSE)*AS113*(1-AV128)+HLOOKUP(BH115,workup!$B$266:$Q$268,3,FALSE))</f>
        <v/>
      </c>
      <c r="BI122" s="259">
        <f>AS127*BI118/(HLOOKUP(BI115,workup!$B$266:$Q$268,2,FALSE)*AS113*(1-AV128)+HLOOKUP(BI115,workup!$B$266:$Q$268,3,FALSE))</f>
        <v/>
      </c>
      <c r="BL122" s="25" t="n"/>
      <c r="BM122" s="24" t="n"/>
      <c r="BN122" s="270" t="n"/>
      <c r="BO122" s="259">
        <f>BN127*BO118/(HLOOKUP(BO115,workup!$B$266:$Q$268,2,FALSE)*BN113*(1-BQ128)+HLOOKUP(BO115,workup!$B$266:$Q$268,3,FALSE))</f>
        <v/>
      </c>
      <c r="BP122" s="259">
        <f>BN127*BP118/(HLOOKUP(BP115,workup!$B$266:$Q$268,2,FALSE)*BN113*(1-BQ128)+HLOOKUP(BP115,workup!$B$266:$Q$268,3,FALSE))</f>
        <v/>
      </c>
      <c r="BQ122" s="259">
        <f>BN127*BQ118/(HLOOKUP(BQ115,workup!$B$266:$Q$268,2,FALSE)*BN113*(1-BQ128)+HLOOKUP(BQ115,workup!$B$266:$Q$268,3,FALSE))</f>
        <v/>
      </c>
      <c r="BR122" s="259">
        <f>BN127*BR118/(HLOOKUP(BR115,workup!$B$266:$Q$268,2,FALSE)*BN113*(1-BQ128)+HLOOKUP(BR115,workup!$B$266:$Q$268,3,FALSE))</f>
        <v/>
      </c>
      <c r="BS122" s="259">
        <f>BN127*BS118/(HLOOKUP(BS115,workup!$B$266:$Q$268,2,FALSE)*BN113*(1-BQ128)+HLOOKUP(BS115,workup!$B$266:$Q$268,3,FALSE))</f>
        <v/>
      </c>
      <c r="BT122" s="259">
        <f>BN127*BT118/(HLOOKUP(BT115,workup!$B$266:$Q$268,2,FALSE)*BN113*(1-BQ128)+HLOOKUP(BT115,workup!$B$266:$Q$268,3,FALSE))</f>
        <v/>
      </c>
      <c r="BU122" s="259">
        <f>BN127*BU118/(HLOOKUP(BU115,workup!$B$266:$Q$268,2,FALSE)*BN113*(1-BQ128)+HLOOKUP(BU115,workup!$B$266:$Q$268,3,FALSE))</f>
        <v/>
      </c>
      <c r="BV122" s="259">
        <f>BN127*BV118/(HLOOKUP(BV115,workup!$B$266:$Q$268,2,FALSE)*BN113*(1-BQ128)+HLOOKUP(BV115,workup!$B$266:$Q$268,3,FALSE))</f>
        <v/>
      </c>
      <c r="BW122" s="259">
        <f>BN127*BW118/(HLOOKUP(BW115,workup!$B$266:$Q$268,2,FALSE)*BN113*(1-BQ128)+HLOOKUP(BW115,workup!$B$266:$Q$268,3,FALSE))</f>
        <v/>
      </c>
      <c r="BX122" s="259">
        <f>BN127*BX118/(HLOOKUP(BX115,workup!$B$266:$Q$268,2,FALSE)*BN113*(1-BQ128)+HLOOKUP(BX115,workup!$B$266:$Q$268,3,FALSE))</f>
        <v/>
      </c>
      <c r="BY122" s="259">
        <f>BN127*BY118/(HLOOKUP(BY115,workup!$B$266:$Q$268,2,FALSE)*BN113*(1-BQ128)+HLOOKUP(BY115,workup!$B$266:$Q$268,3,FALSE))</f>
        <v/>
      </c>
      <c r="BZ122" s="259">
        <f>BN127*BZ118/(HLOOKUP(BZ115,workup!$B$266:$Q$268,2,FALSE)*BN113*(1-BQ128)+HLOOKUP(BZ115,workup!$B$266:$Q$268,3,FALSE))</f>
        <v/>
      </c>
      <c r="CA122" s="259">
        <f>BN127*CA118/(HLOOKUP(CA115,workup!$B$266:$Q$268,2,FALSE)*BN113*(1-BQ128)+HLOOKUP(CA115,workup!$B$266:$Q$268,3,FALSE))</f>
        <v/>
      </c>
      <c r="CB122" s="259">
        <f>BN127*CB118/(HLOOKUP(CB115,workup!$B$266:$Q$268,2,FALSE)*BN113*(1-BQ128)+HLOOKUP(CB115,workup!$B$266:$Q$268,3,FALSE))</f>
        <v/>
      </c>
      <c r="CC122" s="259">
        <f>BN127*CC118/(HLOOKUP(CC115,workup!$B$266:$Q$268,2,FALSE)*BN113*(1-BQ128)+HLOOKUP(CC115,workup!$B$266:$Q$268,3,FALSE))</f>
        <v/>
      </c>
      <c r="CD122" s="259">
        <f>BN127*CD118/(HLOOKUP(CD115,workup!$B$266:$Q$268,2,FALSE)*BN113*(1-BQ128)+HLOOKUP(CD115,workup!$B$266:$Q$268,3,FALSE))</f>
        <v/>
      </c>
      <c r="CG122" s="25" t="n"/>
      <c r="CH122" s="24" t="n"/>
      <c r="CI122" s="270" t="n"/>
      <c r="CJ122" s="259">
        <f>CI127*CJ118/(HLOOKUP(CJ115,workup!$B$266:$Q$268,2,FALSE)*CI113*(1-CL128)+HLOOKUP(CJ115,workup!$B$266:$Q$268,3,FALSE))</f>
        <v/>
      </c>
      <c r="CK122" s="259">
        <f>CI127*CK118/(HLOOKUP(CK115,workup!$B$266:$Q$268,2,FALSE)*CI113*(1-CL128)+HLOOKUP(CK115,workup!$B$266:$Q$268,3,FALSE))</f>
        <v/>
      </c>
      <c r="CL122" s="259">
        <f>CI127*CL118/(HLOOKUP(CL115,workup!$B$266:$Q$268,2,FALSE)*CI113*(1-CL128)+HLOOKUP(CL115,workup!$B$266:$Q$268,3,FALSE))</f>
        <v/>
      </c>
      <c r="CM122" s="259">
        <f>CI127*CM118/(HLOOKUP(CM115,workup!$B$266:$Q$268,2,FALSE)*CI113*(1-CL128)+HLOOKUP(CM115,workup!$B$266:$Q$268,3,FALSE))</f>
        <v/>
      </c>
      <c r="CN122" s="259">
        <f>CI127*CN118/(HLOOKUP(CN115,workup!$B$266:$Q$268,2,FALSE)*CI113*(1-CL128)+HLOOKUP(CN115,workup!$B$266:$Q$268,3,FALSE))</f>
        <v/>
      </c>
      <c r="CO122" s="259">
        <f>CI127*CO118/(HLOOKUP(CO115,workup!$B$266:$Q$268,2,FALSE)*CI113*(1-CL128)+HLOOKUP(CO115,workup!$B$266:$Q$268,3,FALSE))</f>
        <v/>
      </c>
      <c r="CP122" s="259">
        <f>CI127*CP118/(HLOOKUP(CP115,workup!$B$266:$Q$268,2,FALSE)*CI113*(1-CL128)+HLOOKUP(CP115,workup!$B$266:$Q$268,3,FALSE))</f>
        <v/>
      </c>
      <c r="CQ122" s="259">
        <f>CI127*CQ118/(HLOOKUP(CQ115,workup!$B$266:$Q$268,2,FALSE)*CI113*(1-CL128)+HLOOKUP(CQ115,workup!$B$266:$Q$268,3,FALSE))</f>
        <v/>
      </c>
      <c r="CR122" s="259">
        <f>CI127*CR118/(HLOOKUP(CR115,workup!$B$266:$Q$268,2,FALSE)*CI113*(1-CL128)+HLOOKUP(CR115,workup!$B$266:$Q$268,3,FALSE))</f>
        <v/>
      </c>
      <c r="CS122" s="259">
        <f>CI127*CS118/(HLOOKUP(CS115,workup!$B$266:$Q$268,2,FALSE)*CI113*(1-CL128)+HLOOKUP(CS115,workup!$B$266:$Q$268,3,FALSE))</f>
        <v/>
      </c>
      <c r="CT122" s="259">
        <f>CI127*CT118/(HLOOKUP(CT115,workup!$B$266:$Q$268,2,FALSE)*CI113*(1-CL128)+HLOOKUP(CT115,workup!$B$266:$Q$268,3,FALSE))</f>
        <v/>
      </c>
      <c r="CU122" s="259">
        <f>CI127*CU118/(HLOOKUP(CU115,workup!$B$266:$Q$268,2,FALSE)*CI113*(1-CL128)+HLOOKUP(CU115,workup!$B$266:$Q$268,3,FALSE))</f>
        <v/>
      </c>
      <c r="CV122" s="259">
        <f>CI127*CV118/(HLOOKUP(CV115,workup!$B$266:$Q$268,2,FALSE)*CI113*(1-CL128)+HLOOKUP(CV115,workup!$B$266:$Q$268,3,FALSE))</f>
        <v/>
      </c>
      <c r="CW122" s="259">
        <f>CI127*CW118/(HLOOKUP(CW115,workup!$B$266:$Q$268,2,FALSE)*CI113*(1-CL128)+HLOOKUP(CW115,workup!$B$266:$Q$268,3,FALSE))</f>
        <v/>
      </c>
      <c r="CX122" s="259">
        <f>CI127*CX118/(HLOOKUP(CX115,workup!$B$266:$Q$268,2,FALSE)*CI113*(1-CL128)+HLOOKUP(CX115,workup!$B$266:$Q$268,3,FALSE))</f>
        <v/>
      </c>
      <c r="CY122" s="259">
        <f>CI127*CY118/(HLOOKUP(CY115,workup!$B$266:$Q$268,2,FALSE)*CI113*(1-CL128)+HLOOKUP(CY115,workup!$B$266:$Q$268,3,FALSE))</f>
        <v/>
      </c>
    </row>
    <row r="123" ht="14.45" customHeight="1" s="23">
      <c r="A123" s="25" t="n"/>
      <c r="B123" s="24" t="n"/>
      <c r="C123" s="67" t="inlineStr">
        <is>
          <t>Average</t>
        </is>
      </c>
      <c r="D123" s="260">
        <f>AVERAGE(D120:D122)</f>
        <v/>
      </c>
      <c r="E123" s="260">
        <f>AVERAGE(E120:E122)</f>
        <v/>
      </c>
      <c r="F123" s="260">
        <f>AVERAGE(F120:F122)</f>
        <v/>
      </c>
      <c r="G123" s="260">
        <f>AVERAGE(G120:G122)</f>
        <v/>
      </c>
      <c r="H123" s="260">
        <f>AVERAGE(H120:H122)</f>
        <v/>
      </c>
      <c r="I123" s="260">
        <f>AVERAGE(I120:I122)</f>
        <v/>
      </c>
      <c r="J123" s="260">
        <f>AVERAGE(J120:J122)</f>
        <v/>
      </c>
      <c r="K123" s="260">
        <f>AVERAGE(K120:K122)</f>
        <v/>
      </c>
      <c r="L123" s="260">
        <f>AVERAGE(L120:L122)</f>
        <v/>
      </c>
      <c r="M123" s="260">
        <f>AVERAGE(M120:M122)</f>
        <v/>
      </c>
      <c r="N123" s="260">
        <f>AVERAGE(N120:N122)</f>
        <v/>
      </c>
      <c r="O123" s="260">
        <f>AVERAGE(O120:O122)</f>
        <v/>
      </c>
      <c r="P123" s="260">
        <f>AVERAGE(P120:P122)</f>
        <v/>
      </c>
      <c r="Q123" s="260">
        <f>AVERAGE(Q120:Q122)</f>
        <v/>
      </c>
      <c r="R123" s="260">
        <f>AVERAGE(R120:R122)</f>
        <v/>
      </c>
      <c r="S123" s="261">
        <f>AVERAGE(S120:S122)</f>
        <v/>
      </c>
      <c r="T123" s="25" t="n"/>
      <c r="V123" s="25" t="n"/>
      <c r="W123" s="24" t="n"/>
      <c r="X123" s="67" t="inlineStr">
        <is>
          <t>Average</t>
        </is>
      </c>
      <c r="Y123" s="260">
        <f>AVERAGE(Y120:Y122)</f>
        <v/>
      </c>
      <c r="Z123" s="260">
        <f>AVERAGE(Z120:Z122)</f>
        <v/>
      </c>
      <c r="AA123" s="260">
        <f>AVERAGE(AA120:AA122)</f>
        <v/>
      </c>
      <c r="AB123" s="260">
        <f>AVERAGE(AB120:AB122)</f>
        <v/>
      </c>
      <c r="AC123" s="260">
        <f>AVERAGE(AC120:AC122)</f>
        <v/>
      </c>
      <c r="AD123" s="260">
        <f>AVERAGE(AD120:AD122)</f>
        <v/>
      </c>
      <c r="AE123" s="260">
        <f>AVERAGE(AE120:AE122)</f>
        <v/>
      </c>
      <c r="AF123" s="260">
        <f>AVERAGE(AF120:AF122)</f>
        <v/>
      </c>
      <c r="AG123" s="260">
        <f>AVERAGE(AG120:AG122)</f>
        <v/>
      </c>
      <c r="AH123" s="260">
        <f>AVERAGE(AH120:AH122)</f>
        <v/>
      </c>
      <c r="AI123" s="260">
        <f>AVERAGE(AI120:AI122)</f>
        <v/>
      </c>
      <c r="AJ123" s="260">
        <f>AVERAGE(AJ120:AJ122)</f>
        <v/>
      </c>
      <c r="AK123" s="260">
        <f>AVERAGE(AK120:AK122)</f>
        <v/>
      </c>
      <c r="AL123" s="260">
        <f>AVERAGE(AL120:AL122)</f>
        <v/>
      </c>
      <c r="AM123" s="260">
        <f>AVERAGE(AM120:AM122)</f>
        <v/>
      </c>
      <c r="AN123" s="261">
        <f>AVERAGE(AN120:AN122)</f>
        <v/>
      </c>
      <c r="AQ123" s="25" t="n"/>
      <c r="AR123" s="24" t="n"/>
      <c r="AS123" s="67" t="inlineStr">
        <is>
          <t>Average</t>
        </is>
      </c>
      <c r="AT123" s="260">
        <f>AVERAGE(AT120:AT122)</f>
        <v/>
      </c>
      <c r="AU123" s="260">
        <f>AVERAGE(AU120:AU122)</f>
        <v/>
      </c>
      <c r="AV123" s="260">
        <f>AVERAGE(AV120:AV122)</f>
        <v/>
      </c>
      <c r="AW123" s="260">
        <f>AVERAGE(AW120:AW122)</f>
        <v/>
      </c>
      <c r="AX123" s="260">
        <f>AVERAGE(AX120:AX122)</f>
        <v/>
      </c>
      <c r="AY123" s="260">
        <f>AVERAGE(AY120:AY122)</f>
        <v/>
      </c>
      <c r="AZ123" s="260">
        <f>AVERAGE(AZ120:AZ122)</f>
        <v/>
      </c>
      <c r="BA123" s="260">
        <f>AVERAGE(BA120:BA122)</f>
        <v/>
      </c>
      <c r="BB123" s="260">
        <f>AVERAGE(BB120:BB122)</f>
        <v/>
      </c>
      <c r="BC123" s="260">
        <f>AVERAGE(BC120:BC122)</f>
        <v/>
      </c>
      <c r="BD123" s="260">
        <f>AVERAGE(BD120:BD122)</f>
        <v/>
      </c>
      <c r="BE123" s="260">
        <f>AVERAGE(BE120:BE122)</f>
        <v/>
      </c>
      <c r="BF123" s="260">
        <f>AVERAGE(BF120:BF122)</f>
        <v/>
      </c>
      <c r="BG123" s="260">
        <f>AVERAGE(BG120:BG122)</f>
        <v/>
      </c>
      <c r="BH123" s="260">
        <f>AVERAGE(BH120:BH122)</f>
        <v/>
      </c>
      <c r="BI123" s="261">
        <f>AVERAGE(BI120:BI122)</f>
        <v/>
      </c>
      <c r="BL123" s="25" t="n"/>
      <c r="BM123" s="24" t="n"/>
      <c r="BN123" s="67" t="inlineStr">
        <is>
          <t>Average</t>
        </is>
      </c>
      <c r="BO123" s="260">
        <f>AVERAGE(BO120:BO122)</f>
        <v/>
      </c>
      <c r="BP123" s="260">
        <f>AVERAGE(BP120:BP122)</f>
        <v/>
      </c>
      <c r="BQ123" s="260">
        <f>AVERAGE(BQ120:BQ122)</f>
        <v/>
      </c>
      <c r="BR123" s="260">
        <f>AVERAGE(BR120:BR122)</f>
        <v/>
      </c>
      <c r="BS123" s="260">
        <f>AVERAGE(BS120:BS122)</f>
        <v/>
      </c>
      <c r="BT123" s="260">
        <f>AVERAGE(BT120:BT122)</f>
        <v/>
      </c>
      <c r="BU123" s="260">
        <f>AVERAGE(BU120:BU122)</f>
        <v/>
      </c>
      <c r="BV123" s="260">
        <f>AVERAGE(BV120:BV122)</f>
        <v/>
      </c>
      <c r="BW123" s="260">
        <f>AVERAGE(BW120:BW122)</f>
        <v/>
      </c>
      <c r="BX123" s="260">
        <f>AVERAGE(BX120:BX122)</f>
        <v/>
      </c>
      <c r="BY123" s="260">
        <f>AVERAGE(BY120:BY122)</f>
        <v/>
      </c>
      <c r="BZ123" s="260">
        <f>AVERAGE(BZ120:BZ122)</f>
        <v/>
      </c>
      <c r="CA123" s="260">
        <f>AVERAGE(CA120:CA122)</f>
        <v/>
      </c>
      <c r="CB123" s="260">
        <f>AVERAGE(CB120:CB122)</f>
        <v/>
      </c>
      <c r="CC123" s="260">
        <f>AVERAGE(CC120:CC122)</f>
        <v/>
      </c>
      <c r="CD123" s="261">
        <f>AVERAGE(CD120:CD122)</f>
        <v/>
      </c>
      <c r="CG123" s="25" t="n"/>
      <c r="CH123" s="24" t="n"/>
      <c r="CI123" s="67" t="inlineStr">
        <is>
          <t>Average</t>
        </is>
      </c>
      <c r="CJ123" s="260">
        <f>AVERAGE(CJ120:CJ122)</f>
        <v/>
      </c>
      <c r="CK123" s="260">
        <f>AVERAGE(CK120:CK122)</f>
        <v/>
      </c>
      <c r="CL123" s="260">
        <f>AVERAGE(CL120:CL122)</f>
        <v/>
      </c>
      <c r="CM123" s="260">
        <f>AVERAGE(CM120:CM122)</f>
        <v/>
      </c>
      <c r="CN123" s="260">
        <f>AVERAGE(CN120:CN122)</f>
        <v/>
      </c>
      <c r="CO123" s="260">
        <f>AVERAGE(CO120:CO122)</f>
        <v/>
      </c>
      <c r="CP123" s="260">
        <f>AVERAGE(CP120:CP122)</f>
        <v/>
      </c>
      <c r="CQ123" s="260">
        <f>AVERAGE(CQ120:CQ122)</f>
        <v/>
      </c>
      <c r="CR123" s="260">
        <f>AVERAGE(CR120:CR122)</f>
        <v/>
      </c>
      <c r="CS123" s="260">
        <f>AVERAGE(CS120:CS122)</f>
        <v/>
      </c>
      <c r="CT123" s="260">
        <f>AVERAGE(CT120:CT122)</f>
        <v/>
      </c>
      <c r="CU123" s="260">
        <f>AVERAGE(CU120:CU122)</f>
        <v/>
      </c>
      <c r="CV123" s="260">
        <f>AVERAGE(CV120:CV122)</f>
        <v/>
      </c>
      <c r="CW123" s="260">
        <f>AVERAGE(CW120:CW122)</f>
        <v/>
      </c>
      <c r="CX123" s="260">
        <f>AVERAGE(CX120:CX122)</f>
        <v/>
      </c>
      <c r="CY123" s="261">
        <f>AVERAGE(CY120:CY122)</f>
        <v/>
      </c>
    </row>
    <row r="124" ht="14.45" customHeight="1" s="23">
      <c r="A124" s="25" t="n"/>
      <c r="B124" s="24" t="n"/>
      <c r="C124" s="68" t="inlineStr">
        <is>
          <t>Statistics</t>
        </is>
      </c>
      <c r="D124" s="35" t="inlineStr">
        <is>
          <t>Contact Time</t>
        </is>
      </c>
      <c r="E124" s="262" t="n"/>
      <c r="F124" s="35" t="inlineStr">
        <is>
          <t>Conversion %</t>
        </is>
      </c>
      <c r="G124" s="263" t="n"/>
      <c r="H124" s="262" t="n"/>
      <c r="I124" s="35" t="inlineStr">
        <is>
          <t>Selectivity %</t>
        </is>
      </c>
      <c r="J124" s="263" t="n"/>
      <c r="K124" s="263" t="n"/>
      <c r="L124" s="263" t="n"/>
      <c r="M124" s="263" t="n"/>
      <c r="N124" s="262" t="n"/>
      <c r="O124" s="35" t="inlineStr">
        <is>
          <t>Rate</t>
        </is>
      </c>
      <c r="P124" s="262" t="n"/>
      <c r="Q124" s="13" t="inlineStr">
        <is>
          <t>Carbon Balance</t>
        </is>
      </c>
      <c r="R124" s="263" t="n"/>
      <c r="S124" s="264" t="n"/>
      <c r="T124" s="25" t="n"/>
      <c r="V124" s="25" t="n"/>
      <c r="W124" s="24" t="n"/>
      <c r="X124" s="68" t="inlineStr">
        <is>
          <t>Statistics</t>
        </is>
      </c>
      <c r="Y124" s="35" t="inlineStr">
        <is>
          <t>Contact Time</t>
        </is>
      </c>
      <c r="Z124" s="262" t="n"/>
      <c r="AA124" s="35" t="inlineStr">
        <is>
          <t>Conversion %</t>
        </is>
      </c>
      <c r="AB124" s="263" t="n"/>
      <c r="AC124" s="262" t="n"/>
      <c r="AD124" s="35" t="inlineStr">
        <is>
          <t>Selectivity %</t>
        </is>
      </c>
      <c r="AE124" s="263" t="n"/>
      <c r="AF124" s="263" t="n"/>
      <c r="AG124" s="263" t="n"/>
      <c r="AH124" s="263" t="n"/>
      <c r="AI124" s="262" t="n"/>
      <c r="AJ124" s="35" t="inlineStr">
        <is>
          <t>Rate</t>
        </is>
      </c>
      <c r="AK124" s="262" t="n"/>
      <c r="AL124" s="13" t="inlineStr">
        <is>
          <t>Carbon Balance</t>
        </is>
      </c>
      <c r="AM124" s="263" t="n"/>
      <c r="AN124" s="264" t="n"/>
      <c r="AQ124" s="25" t="n"/>
      <c r="AR124" s="24" t="n"/>
      <c r="AS124" s="68" t="inlineStr">
        <is>
          <t>Statistics</t>
        </is>
      </c>
      <c r="AT124" s="35" t="inlineStr">
        <is>
          <t>Contact Time</t>
        </is>
      </c>
      <c r="AU124" s="262" t="n"/>
      <c r="AV124" s="35" t="inlineStr">
        <is>
          <t>Conversion %</t>
        </is>
      </c>
      <c r="AW124" s="263" t="n"/>
      <c r="AX124" s="262" t="n"/>
      <c r="AY124" s="35" t="inlineStr">
        <is>
          <t>Selectivity %</t>
        </is>
      </c>
      <c r="AZ124" s="263" t="n"/>
      <c r="BA124" s="263" t="n"/>
      <c r="BB124" s="263" t="n"/>
      <c r="BC124" s="263" t="n"/>
      <c r="BD124" s="262" t="n"/>
      <c r="BE124" s="35" t="inlineStr">
        <is>
          <t>Rate</t>
        </is>
      </c>
      <c r="BF124" s="262" t="n"/>
      <c r="BG124" s="13" t="inlineStr">
        <is>
          <t>Carbon Balance</t>
        </is>
      </c>
      <c r="BH124" s="263" t="n"/>
      <c r="BI124" s="264" t="n"/>
      <c r="BL124" s="25" t="n"/>
      <c r="BM124" s="24" t="n"/>
      <c r="BN124" s="171" t="inlineStr">
        <is>
          <t>Statistics</t>
        </is>
      </c>
      <c r="BO124" s="35" t="inlineStr">
        <is>
          <t>Contact Time</t>
        </is>
      </c>
      <c r="BP124" s="262" t="n"/>
      <c r="BQ124" s="35" t="inlineStr">
        <is>
          <t>Conversion %</t>
        </is>
      </c>
      <c r="BR124" s="263" t="n"/>
      <c r="BS124" s="262" t="n"/>
      <c r="BT124" s="193" t="inlineStr">
        <is>
          <t>Selectivity %</t>
        </is>
      </c>
      <c r="BU124" s="263" t="n"/>
      <c r="BV124" s="263" t="n"/>
      <c r="BW124" s="263" t="n"/>
      <c r="BX124" s="263" t="n"/>
      <c r="BY124" s="263" t="n"/>
      <c r="BZ124" s="35" t="inlineStr">
        <is>
          <t>Rate</t>
        </is>
      </c>
      <c r="CA124" s="262" t="n"/>
      <c r="CB124" s="13" t="inlineStr">
        <is>
          <t>Carbon Balance</t>
        </is>
      </c>
      <c r="CC124" s="263" t="n"/>
      <c r="CD124" s="264" t="n"/>
      <c r="CG124" s="25" t="n"/>
      <c r="CH124" s="24" t="n"/>
      <c r="CI124" s="171" t="inlineStr">
        <is>
          <t>Statistics</t>
        </is>
      </c>
      <c r="CJ124" s="35" t="inlineStr">
        <is>
          <t>Contact Time</t>
        </is>
      </c>
      <c r="CK124" s="262" t="n"/>
      <c r="CL124" s="35" t="inlineStr">
        <is>
          <t>Conversion %</t>
        </is>
      </c>
      <c r="CM124" s="263" t="n"/>
      <c r="CN124" s="262" t="n"/>
      <c r="CO124" s="193" t="inlineStr">
        <is>
          <t>Selectivity %</t>
        </is>
      </c>
      <c r="CP124" s="263" t="n"/>
      <c r="CQ124" s="263" t="n"/>
      <c r="CR124" s="263" t="n"/>
      <c r="CS124" s="263" t="n"/>
      <c r="CT124" s="263" t="n"/>
      <c r="CU124" s="35" t="inlineStr">
        <is>
          <t>Rate</t>
        </is>
      </c>
      <c r="CV124" s="262" t="n"/>
      <c r="CW124" s="13" t="inlineStr">
        <is>
          <t>Carbon Balance</t>
        </is>
      </c>
      <c r="CX124" s="263" t="n"/>
      <c r="CY124" s="264" t="n"/>
    </row>
    <row r="125" ht="14.45" customHeight="1" s="23">
      <c r="A125" s="25" t="n"/>
      <c r="B125" s="24" t="n"/>
      <c r="C125" s="69" t="n"/>
      <c r="D125" s="35" t="inlineStr">
        <is>
          <t>Rate COx</t>
        </is>
      </c>
      <c r="E125" s="35" t="inlineStr">
        <is>
          <t>Space Time (min) @ 298K, 1.07bar</t>
        </is>
      </c>
      <c r="F125" s="35" t="inlineStr">
        <is>
          <t>C3H8 Reactant</t>
        </is>
      </c>
      <c r="G125" s="35" t="inlineStr">
        <is>
          <t>C3H8 Product</t>
        </is>
      </c>
      <c r="H125" s="35" t="inlineStr">
        <is>
          <t>O2</t>
        </is>
      </c>
      <c r="I125" s="35" t="inlineStr">
        <is>
          <t>Total Olefin</t>
        </is>
      </c>
      <c r="J125" s="35" t="inlineStr">
        <is>
          <t>Propylene</t>
        </is>
      </c>
      <c r="K125" s="35" t="inlineStr">
        <is>
          <t>Ethylene</t>
        </is>
      </c>
      <c r="L125" s="35" t="inlineStr">
        <is>
          <t>CO</t>
        </is>
      </c>
      <c r="M125" s="35" t="inlineStr">
        <is>
          <t>CO2</t>
        </is>
      </c>
      <c r="N125" s="35" t="inlineStr">
        <is>
          <t>COx</t>
        </is>
      </c>
      <c r="O125" s="35" t="inlineStr">
        <is>
          <t>Rate Propylene (L-standard/hr/L)</t>
        </is>
      </c>
      <c r="P125" s="35" t="inlineStr">
        <is>
          <t>Rate Ethylene (L-standard/hr/L)</t>
        </is>
      </c>
      <c r="Q125" s="35" t="inlineStr">
        <is>
          <t>C In</t>
        </is>
      </c>
      <c r="R125" s="35" t="inlineStr">
        <is>
          <t>C Out</t>
        </is>
      </c>
      <c r="S125" s="13" t="inlineStr">
        <is>
          <t>C Bal</t>
        </is>
      </c>
      <c r="T125" s="25" t="n"/>
      <c r="V125" s="25" t="n"/>
      <c r="W125" s="24" t="n"/>
      <c r="X125" s="69" t="n"/>
      <c r="Y125" s="35" t="n"/>
      <c r="Z125" s="35" t="inlineStr">
        <is>
          <t>Space Time (min) @ 298K, 1.07bar</t>
        </is>
      </c>
      <c r="AA125" s="35" t="inlineStr">
        <is>
          <t>C3H8 Reactant</t>
        </is>
      </c>
      <c r="AB125" s="35" t="inlineStr">
        <is>
          <t>C3H8 Product</t>
        </is>
      </c>
      <c r="AC125" s="35" t="inlineStr">
        <is>
          <t>O2</t>
        </is>
      </c>
      <c r="AD125" s="35" t="inlineStr">
        <is>
          <t>Total Olefin</t>
        </is>
      </c>
      <c r="AE125" s="35" t="inlineStr">
        <is>
          <t>Propylene</t>
        </is>
      </c>
      <c r="AF125" s="35" t="inlineStr">
        <is>
          <t>Ethylene</t>
        </is>
      </c>
      <c r="AG125" s="35" t="inlineStr">
        <is>
          <t>CO</t>
        </is>
      </c>
      <c r="AH125" s="35" t="inlineStr">
        <is>
          <t>CO2</t>
        </is>
      </c>
      <c r="AI125" s="35" t="inlineStr">
        <is>
          <t>COx</t>
        </is>
      </c>
      <c r="AJ125" s="35" t="inlineStr">
        <is>
          <t>Rate Propylene (L-standard/hr/L)</t>
        </is>
      </c>
      <c r="AK125" s="35" t="inlineStr">
        <is>
          <t>Rate Ethylene (L-standard/hr/L)</t>
        </is>
      </c>
      <c r="AL125" s="35" t="inlineStr">
        <is>
          <t>C In</t>
        </is>
      </c>
      <c r="AM125" s="35" t="inlineStr">
        <is>
          <t>C Out</t>
        </is>
      </c>
      <c r="AN125" s="13" t="inlineStr">
        <is>
          <t>C Bal</t>
        </is>
      </c>
      <c r="AQ125" s="25" t="n"/>
      <c r="AR125" s="24" t="n"/>
      <c r="AS125" s="69" t="n"/>
      <c r="AT125" s="35" t="n"/>
      <c r="AU125" s="35" t="inlineStr">
        <is>
          <t>Space Time (min) @ 298K, 1.07bar</t>
        </is>
      </c>
      <c r="AV125" s="35" t="inlineStr">
        <is>
          <t>C3H8 Reactant</t>
        </is>
      </c>
      <c r="AW125" s="35" t="inlineStr">
        <is>
          <t>C3H8 Product</t>
        </is>
      </c>
      <c r="AX125" s="35" t="inlineStr">
        <is>
          <t>O2</t>
        </is>
      </c>
      <c r="AY125" s="35" t="inlineStr">
        <is>
          <t>Total Olefin</t>
        </is>
      </c>
      <c r="AZ125" s="35" t="inlineStr">
        <is>
          <t>Propylene</t>
        </is>
      </c>
      <c r="BA125" s="35" t="inlineStr">
        <is>
          <t>Ethylene</t>
        </is>
      </c>
      <c r="BB125" s="35" t="inlineStr">
        <is>
          <t>CO</t>
        </is>
      </c>
      <c r="BC125" s="35" t="inlineStr">
        <is>
          <t>CO2</t>
        </is>
      </c>
      <c r="BD125" s="35" t="inlineStr">
        <is>
          <t>COx</t>
        </is>
      </c>
      <c r="BE125" s="35" t="inlineStr">
        <is>
          <t>Rate Propylene (L-standard/hr/L)</t>
        </is>
      </c>
      <c r="BF125" s="35" t="inlineStr">
        <is>
          <t>Rate Ethylene (L-standard/hr/L)</t>
        </is>
      </c>
      <c r="BG125" s="35" t="inlineStr">
        <is>
          <t>C In</t>
        </is>
      </c>
      <c r="BH125" s="35" t="inlineStr">
        <is>
          <t>C Out</t>
        </is>
      </c>
      <c r="BI125" s="13" t="inlineStr">
        <is>
          <t>C Bal</t>
        </is>
      </c>
      <c r="BL125" s="25" t="n"/>
      <c r="BM125" s="24" t="n"/>
      <c r="BN125" s="172" t="n"/>
      <c r="BO125" s="35" t="n"/>
      <c r="BP125" s="35" t="inlineStr">
        <is>
          <t>Space Time (min) @ 298K, 1.07 bar</t>
        </is>
      </c>
      <c r="BQ125" s="35" t="inlineStr">
        <is>
          <t>C3H8 Reactant</t>
        </is>
      </c>
      <c r="BR125" s="35" t="inlineStr">
        <is>
          <t>C3H8 Product</t>
        </is>
      </c>
      <c r="BS125" s="35" t="inlineStr">
        <is>
          <t>O2</t>
        </is>
      </c>
      <c r="BT125" s="35" t="inlineStr">
        <is>
          <t>Total Olefin</t>
        </is>
      </c>
      <c r="BU125" s="35" t="inlineStr">
        <is>
          <t>Propylene</t>
        </is>
      </c>
      <c r="BV125" s="35" t="inlineStr">
        <is>
          <t>Ethylene</t>
        </is>
      </c>
      <c r="BW125" s="35" t="inlineStr">
        <is>
          <t>CO</t>
        </is>
      </c>
      <c r="BX125" s="35" t="inlineStr">
        <is>
          <t>CO2</t>
        </is>
      </c>
      <c r="BY125" s="35" t="inlineStr">
        <is>
          <t>COx</t>
        </is>
      </c>
      <c r="BZ125" s="35" t="inlineStr">
        <is>
          <t>Rate Propylene (L-standard/hr/L)</t>
        </is>
      </c>
      <c r="CA125" s="35" t="inlineStr">
        <is>
          <t>Rate Ethylene (L-standard/hr/L)</t>
        </is>
      </c>
      <c r="CB125" s="35" t="inlineStr">
        <is>
          <t>C In</t>
        </is>
      </c>
      <c r="CC125" s="35" t="inlineStr">
        <is>
          <t>C Out</t>
        </is>
      </c>
      <c r="CD125" s="13" t="inlineStr">
        <is>
          <t>C Bal</t>
        </is>
      </c>
      <c r="CG125" s="25" t="n"/>
      <c r="CH125" s="24" t="n"/>
      <c r="CI125" s="172" t="n"/>
      <c r="CJ125" s="35" t="n"/>
      <c r="CK125" s="35" t="inlineStr">
        <is>
          <t>Space Time (min) @ 298K, 1.07 bar</t>
        </is>
      </c>
      <c r="CL125" s="35" t="inlineStr">
        <is>
          <t>C3H8 Reactant</t>
        </is>
      </c>
      <c r="CM125" s="35" t="inlineStr">
        <is>
          <t>C3H8 Product</t>
        </is>
      </c>
      <c r="CN125" s="35" t="inlineStr">
        <is>
          <t>O2</t>
        </is>
      </c>
      <c r="CO125" s="35" t="inlineStr">
        <is>
          <t>Total Olefin</t>
        </is>
      </c>
      <c r="CP125" s="35" t="inlineStr">
        <is>
          <t>Propylene</t>
        </is>
      </c>
      <c r="CQ125" s="35" t="inlineStr">
        <is>
          <t>Ethylene</t>
        </is>
      </c>
      <c r="CR125" s="35" t="inlineStr">
        <is>
          <t>CO</t>
        </is>
      </c>
      <c r="CS125" s="35" t="inlineStr">
        <is>
          <t>CO2</t>
        </is>
      </c>
      <c r="CT125" s="35" t="inlineStr">
        <is>
          <t>COx</t>
        </is>
      </c>
      <c r="CU125" s="35" t="inlineStr">
        <is>
          <t>Rate Propylene (L-standard/hr/L)</t>
        </is>
      </c>
      <c r="CV125" s="35" t="inlineStr">
        <is>
          <t>Rate Ethylene (L-standard/hr/L)</t>
        </is>
      </c>
      <c r="CW125" s="35" t="inlineStr">
        <is>
          <t>C In</t>
        </is>
      </c>
      <c r="CX125" s="35" t="inlineStr">
        <is>
          <t>C Out</t>
        </is>
      </c>
      <c r="CY125" s="13" t="inlineStr">
        <is>
          <t>C Bal</t>
        </is>
      </c>
    </row>
    <row r="126" ht="14.45" customHeight="1" s="23">
      <c r="A126" s="25" t="n"/>
      <c r="B126" s="24" t="n"/>
      <c r="C126" s="70" t="inlineStr">
        <is>
          <t>N2 Factor</t>
        </is>
      </c>
      <c r="D126" s="176">
        <f>((G120+H120)*G111/1000) *60 /(H111/1000)</f>
        <v/>
      </c>
      <c r="E126" s="10">
        <f>(G111*(298/273)*(1/1.07)/H111)^-1</f>
        <v/>
      </c>
      <c r="F126" s="9">
        <f>(K111-K116*C127)/K111</f>
        <v/>
      </c>
      <c r="G126" s="9">
        <f>(F120+G120+H120+2*I120+2*J120+3*L120+4*M120+4*N120+4*O120+4*P120+4*Q120+4*R120+4*S120)/(F120+G120+H120+2*I120+2*J120+3*L120+4*M120+4*N120+4*O120+4*P120+4*Q120+4*R120+4*S120+3*K120)</f>
        <v/>
      </c>
      <c r="H126" s="9">
        <f>(O111-D120)/O111</f>
        <v/>
      </c>
      <c r="I126" s="9">
        <f>(2*J120+3*L120)/(F120+G120+H120+2*I120+2*J120+3*L120+4*M120+4*N120+4*O120+4*P120+4*Q120+4*R120+4*S120)</f>
        <v/>
      </c>
      <c r="J126" s="9">
        <f>3*L120/(F120+G120+H120+2*I120+2*J120+3*L120+4*M120+4*N120+4*O120+4*P120+4*Q120+4*R120+4*S120)</f>
        <v/>
      </c>
      <c r="K126" s="9">
        <f>2*J120/(F120+G120+H120+2*I120+2*J120+3*L120+4*M120+4*N120+4*O120+4*P120+4*Q120+4*R120+4*S120)</f>
        <v/>
      </c>
      <c r="L126" s="9">
        <f>G120/(F120+G120+H120+2*I120+2*J120+3*L120+4*M120+4*N120+4*O120+4*P120+4*Q120+4*R120+4*S120)</f>
        <v/>
      </c>
      <c r="M126" s="9">
        <f>H120/(F120+G120+H120+2*I120+2*J120+3*L120+4*M120+4*N120+4*O120+4*P120+4*Q120+4*R120+4*S120)</f>
        <v/>
      </c>
      <c r="N126" s="9">
        <f>(G120+H120)/(F120+G120+H120+2*I120+2*J120+3*L120+4*M120+4*N120+4*O120+4*P120+4*Q120+4*R120+4*S120)</f>
        <v/>
      </c>
      <c r="O126" s="162">
        <f>(L120*G111/1000) *60 /(H111/1000)</f>
        <v/>
      </c>
      <c r="P126" s="162">
        <f>(J120*G111/1000) *60 / (H111/1000)</f>
        <v/>
      </c>
      <c r="Q126" s="265">
        <f>3*Q111</f>
        <v/>
      </c>
      <c r="R126" s="265">
        <f>(F120+G120+H120+2*I120+2*J120+3*L120+3*K120+4*M120+4*N120+4*O120+4*P120+4*Q120+4*R120+4*S120)</f>
        <v/>
      </c>
      <c r="S126" s="14">
        <f>(Q126-R126)/R126</f>
        <v/>
      </c>
      <c r="T126" s="25" t="n"/>
      <c r="V126" s="25" t="n"/>
      <c r="W126" s="24" t="n"/>
      <c r="X126" s="70" t="inlineStr">
        <is>
          <t>N2 Factor</t>
        </is>
      </c>
      <c r="Y126" s="176" t="n"/>
      <c r="Z126" s="10">
        <f>(AB111*(298/273)*(1/1.07)/AC111)^-1</f>
        <v/>
      </c>
      <c r="AA126" s="9">
        <f>(AF111-AF116*X127)/AF111</f>
        <v/>
      </c>
      <c r="AB126" s="9">
        <f>(AA120+AB120+AC120+2*AD120+2*AE120+3*AG120+4*AH120+4*AI120+4*AJ120+4*AK120+4*AL120+4*AM120+4*AN120)/(AA120+AB120+AC120+2*AD120+2*AE120+3*AG120+4*AH120+4*AI120+4*AJ120+4*AK120+4*AL120+4*AM120+4*AN120+3*AF120)</f>
        <v/>
      </c>
      <c r="AC126" s="9">
        <f>(AJ111-Y120)/AJ111</f>
        <v/>
      </c>
      <c r="AD126" s="9">
        <f>(2*AE120+3*AG120)/(AA120+AB120+AC120+2*AD120+2*AE120+3*AG120+4*AH120+4*AI120+4*AJ120+4*AK120+4*AL120+4*AM120+4*AN120)</f>
        <v/>
      </c>
      <c r="AE126" s="9">
        <f>3*AG120/(AA120+AB120+AC120+2*AD120+2*AE120+3*AG120+4*AH120+4*AI120+4*AJ120+4*AK120+4*AL120+4*AM120+4*AN120)</f>
        <v/>
      </c>
      <c r="AF126" s="9">
        <f>2*AE120/(AA120+AB120+AC120+2*AD120+2*AE120+3*AG120+4*AH120+4*AI120+4*AJ120+4*AK120+4*AL120+4*AM120+4*AN120)</f>
        <v/>
      </c>
      <c r="AG126" s="9">
        <f>AB120/(AA120+AB120+AC120+2*AD120+2*AE120+3*AG120+4*AH120+4*AI120+4*AJ120+4*AK120+4*AL120+4*AM120+4*AN120)</f>
        <v/>
      </c>
      <c r="AH126" s="9">
        <f>AC120/(AA120+AB120+AC120+2*AD120+2*AE120+3*AG120+4*AH120+4*AI120+4*AJ120+4*AK120+4*AL120+4*AM120+4*AN120)</f>
        <v/>
      </c>
      <c r="AI126" s="9">
        <f>(AB120+AC120)/(AA120+AB120+AC120+2*AD120+2*AE120+3*AG120+4*AH120+4*AI120+4*AJ120+4*AK120+4*AL120+4*AM120+4*AN120)</f>
        <v/>
      </c>
      <c r="AJ126" s="162">
        <f>(AG120*AB111/1000) *60 /(AC111/1000)</f>
        <v/>
      </c>
      <c r="AK126" s="162">
        <f>(AE120*AB111/1000) *60 / (AC111/1000)</f>
        <v/>
      </c>
      <c r="AL126" s="265">
        <f>3*AL111</f>
        <v/>
      </c>
      <c r="AM126" s="265">
        <f>(AA120+AB120+AC120+2*AD120+2*AE120+3*AG120+3*AF120+4*AH120+4*AI120+4*AJ120+4*AK120+4*AL120+4*AM120+4*AN120)</f>
        <v/>
      </c>
      <c r="AN126" s="14">
        <f>(AL126-AM126)/AM126</f>
        <v/>
      </c>
      <c r="AQ126" s="25" t="n"/>
      <c r="AR126" s="24" t="n"/>
      <c r="AS126" s="70" t="inlineStr">
        <is>
          <t>N2 Factor</t>
        </is>
      </c>
      <c r="AT126" s="176" t="n"/>
      <c r="AU126" s="10">
        <f>(AW111*(298/273)*(1/1.07)/AX111)^-1</f>
        <v/>
      </c>
      <c r="AV126" s="9">
        <f>(BA111-BA116*AS127)/BA111</f>
        <v/>
      </c>
      <c r="AW126" s="9">
        <f>(AV120+AW120+AX120+2*AY120+2*AZ120+3*BB120+4*BC120+4*BD120+4*BE120+4*BF120+4*BG120+4*BH120+4*BI120)/(AV120+AW120+AX120+2*AY120+2*AZ120+3*BB120+4*BC120+4*BD120+4*BE120+4*BF120+4*BG120+4*BH120+4*BI120+3*BA120)</f>
        <v/>
      </c>
      <c r="AX126" s="9">
        <f>(BE111-AT120)/BE111</f>
        <v/>
      </c>
      <c r="AY126" s="9">
        <f>(2*AZ120+3*BB120)/(AV120+AW120+AX120+2*AY120+2*AZ120+3*BB120+4*BC120+4*BD120+4*BE120+4*BF120+4*BG120+4*BH120+4*BI120)</f>
        <v/>
      </c>
      <c r="AZ126" s="9">
        <f>3*BB120/(AV120+AW120+AX120+2*AY120+2*AZ120+3*BB120+4*BC120+4*BD120+4*BE120+4*BF120+4*BG120+4*BH120+4*BI120)</f>
        <v/>
      </c>
      <c r="BA126" s="9">
        <f>2*AZ120/(AV120+AW120+AX120+2*AY120+2*AZ120+3*BB120+4*BC120+4*BD120+4*BE120+4*BF120+4*BG120+4*BH120+4*BI120)</f>
        <v/>
      </c>
      <c r="BB126" s="9">
        <f>AW120/(AV120+AW120+AX120+2*AY120+2*AZ120+3*BB120+4*BC120+4*BD120+4*BE120+4*BF120+4*BG120+4*BH120+4*BI120)</f>
        <v/>
      </c>
      <c r="BC126" s="9">
        <f>AX120/(AV120+AW120+AX120+2*AY120+2*AZ120+3*BB120+4*BC120+4*BD120+4*BE120+4*BF120+4*BG120+4*BH120+4*BI120)</f>
        <v/>
      </c>
      <c r="BD126" s="9">
        <f>(AW120+AX120)/(AV120+AW120+AX120+2*AY120+2*AZ120+3*BB120+4*BC120+4*BD120+4*BE120+4*BF120+4*BG120+4*BH120+4*BI120)</f>
        <v/>
      </c>
      <c r="BE126" s="162">
        <f>(BB120*AW111/1000) *60 /(AX111/1000)</f>
        <v/>
      </c>
      <c r="BF126" s="162">
        <f>(AZ120*AW111/1000) *60 / (AX111/1000)</f>
        <v/>
      </c>
      <c r="BG126" s="265">
        <f>3*BG111</f>
        <v/>
      </c>
      <c r="BH126" s="265">
        <f>(AV120+AW120+AX120+2*AY120+2*AZ120+3*BB120+3*BA120+4*BC120+4*BD120+4*BE120+4*BF120+4*BG120+4*BH120+4*BI120)</f>
        <v/>
      </c>
      <c r="BI126" s="14">
        <f>(BG126-BH126)/BH126</f>
        <v/>
      </c>
      <c r="BL126" s="25" t="n"/>
      <c r="BM126" s="24" t="n"/>
      <c r="BN126" s="177" t="inlineStr">
        <is>
          <t>N2 Factor</t>
        </is>
      </c>
      <c r="BO126" s="176" t="n"/>
      <c r="BP126" s="10">
        <f>(BR111*(298/273)*(1/1.07)/BS111)^-1</f>
        <v/>
      </c>
      <c r="BQ126" s="9">
        <f>(BV111-BV116*BN127)/BV111</f>
        <v/>
      </c>
      <c r="BR126" s="9">
        <f>(BQ120+BR120+BS120+2*BT120+2*BU120+3*BW120+4*BX120+4*BY120+4*BZ120+4*CA120+4*CB120+4*CC120+4*CD120)/(BQ120+BR120+BS120+2*BT120+2*BU120+3*BW120+4*BX120+4*BY120+4*BZ120+4*CA120+4*CB120+4*CC120+4*CD120+3*BV120)</f>
        <v/>
      </c>
      <c r="BS126" s="9">
        <f>(BZ111-BO120)/BZ111</f>
        <v/>
      </c>
      <c r="BT126" s="9">
        <f>(2*BU120+3*BW120)/(BQ120+BR120+BS120+2*BT120+2*BU120+3*BW120+4*BX120+4*BY120+4*BZ120+4*CA120+4*CB120+4*CC120+4*CD120)</f>
        <v/>
      </c>
      <c r="BU126" s="9">
        <f>3*BW120/(BQ120+BR120+BS120+2*BT120+2*BU120+3*BW120+4*BX120+4*BY120+4*BZ120+4*CA120+4*CB120+4*CC120+4*CD120)</f>
        <v/>
      </c>
      <c r="BV126" s="9">
        <f>2*BU120/(BQ120+BR120+BS120+2*BT120+2*BU120+3*BW120+4*BX120+4*BY120+4*BZ120+4*CA120+4*CB120+4*CC120+4*CD120)</f>
        <v/>
      </c>
      <c r="BW126" s="9">
        <f>BR120/(BQ120+BR120+BS120+2*BT120+2*BU120+3*BW120+4*BX120+4*BY120+4*BZ120+4*CA120+4*CB120+4*CC120+4*CD120)</f>
        <v/>
      </c>
      <c r="BX126" s="9">
        <f>BS120/(BQ120+BR120+BS120+2*BT120+2*BU120+3*BW120+4*BX120+4*BY120+4*BZ120+4*CA120+4*CB120+4*CC120+4*CD120)</f>
        <v/>
      </c>
      <c r="BY126" s="9">
        <f>(BR120+BS120)/(BQ120+BR120+BS120+2*BT120+2*BU120+3*BW120+4*BX120+4*BY120+4*BZ120+4*CA120+4*CB120+4*CC120+4*CD120)</f>
        <v/>
      </c>
      <c r="BZ126" s="162">
        <f>(BW120*BR111/1000) *60 /(BS111/1000)</f>
        <v/>
      </c>
      <c r="CA126" s="162">
        <f>(BU120*BR111/1000) *60 / (BS111/1000)</f>
        <v/>
      </c>
      <c r="CB126" s="265">
        <f>3*CB111</f>
        <v/>
      </c>
      <c r="CC126" s="265">
        <f>(BQ120+BR120+BS120+2*BT120+2*BU120+3*BW120+3*BV120+4*BX120+4*BY120+4*BZ120+4*CA120+4*CB120+4*CC120+4*CD120)</f>
        <v/>
      </c>
      <c r="CD126" s="14">
        <f>(CB126-CC126)/CC126</f>
        <v/>
      </c>
      <c r="CG126" s="25" t="n"/>
      <c r="CH126" s="24" t="n"/>
      <c r="CI126" s="177" t="inlineStr">
        <is>
          <t>N2 Factor</t>
        </is>
      </c>
      <c r="CJ126" s="176" t="n"/>
      <c r="CK126" s="10">
        <f>(CM111*(298/273)*(1/1.07)/CN111)^-1</f>
        <v/>
      </c>
      <c r="CL126" s="9">
        <f>(CQ111-CQ116*CI127)/CQ111</f>
        <v/>
      </c>
      <c r="CM126" s="9">
        <f>(CL120+CM120+CN120+2*CO120+2*CP120+3*CR120+4*CS120+4*CT120+4*CU120+4*CV120+4*CW120+4*CX120+4*CY120)/(CL120+CM120+CN120+2*CO120+2*CP120+3*CR120+4*CS120+4*CT120+4*CU120+4*CV120+4*CW120+4*CX120+4*CY120+3*CQ120)</f>
        <v/>
      </c>
      <c r="CN126" s="9">
        <f>(CU111-CJ120)/CU111</f>
        <v/>
      </c>
      <c r="CO126" s="9">
        <f>(2*CP120+3*CR120)/(CL120+CM120+CN120+2*CO120+2*CP120+3*CR120+4*CS120+4*CT120+4*CU120+4*CV120+4*CW120+4*CX120+4*CY120)</f>
        <v/>
      </c>
      <c r="CP126" s="9">
        <f>3*CR120/(CL120+CM120+CN120+2*CO120+2*CP120+3*CR120+4*CS120+4*CT120+4*CU120+4*CV120+4*CW120+4*CX120+4*CY120)</f>
        <v/>
      </c>
      <c r="CQ126" s="9">
        <f>2*CP120/(CL120+CM120+CN120+2*CO120+2*CP120+3*CR120+4*CS120+4*CT120+4*CU120+4*CV120+4*CW120+4*CX120+4*CY120)</f>
        <v/>
      </c>
      <c r="CR126" s="9">
        <f>CM120/(CL120+CM120+CN120+2*CO120+2*CP120+3*CR120+4*CS120+4*CT120+4*CU120+4*CV120+4*CW120+4*CX120+4*CY120)</f>
        <v/>
      </c>
      <c r="CS126" s="9">
        <f>CN120/(CL120+CM120+CN120+2*CO120+2*CP120+3*CR120+4*CS120+4*CT120+4*CU120+4*CV120+4*CW120+4*CX120+4*CY120)</f>
        <v/>
      </c>
      <c r="CT126" s="9">
        <f>(CM120+CN120)/(CL120+CM120+CN120+2*CO120+2*CP120+3*CR120+4*CS120+4*CT120+4*CU120+4*CV120+4*CW120+4*CX120+4*CY120)</f>
        <v/>
      </c>
      <c r="CU126" s="162">
        <f>(CR120*CM111/1000) *60 /(CN111/1000)</f>
        <v/>
      </c>
      <c r="CV126" s="162">
        <f>(CP120*CM111/1000) *60 / (CN111/1000)</f>
        <v/>
      </c>
      <c r="CW126" s="265">
        <f>3*CW111</f>
        <v/>
      </c>
      <c r="CX126" s="265">
        <f>(CL120+CM120+CN120+2*CO120+2*CP120+3*CR120+3*CQ120+4*CS120+4*CT120+4*CU120+4*CV120+4*CW120+4*CX120+4*CY120)</f>
        <v/>
      </c>
      <c r="CY126" s="14">
        <f>(CW126-CX126)/CX126</f>
        <v/>
      </c>
    </row>
    <row r="127" ht="14.45" customHeight="1" s="23">
      <c r="A127" s="25" t="n"/>
      <c r="B127" s="24" t="n"/>
      <c r="C127" s="175">
        <f>J114/E119</f>
        <v/>
      </c>
      <c r="D127" s="176">
        <f>((G121+H121)*G112/1000) *60 /(H112/1000)</f>
        <v/>
      </c>
      <c r="E127" s="10">
        <f>(G112*(298/273)*(1/1.07)/H112)^-1</f>
        <v/>
      </c>
      <c r="F127" s="9">
        <f>(K112-K117*C127)/K112</f>
        <v/>
      </c>
      <c r="G127" s="9">
        <f>(F121+G121+H121+2*I121+2*J121+3*L121+4*M121+4*N121+4*O121+4*P121+4*Q121+4*R121+4*S121)/(F121+G121+H121+2*I121+2*J121+3*L121+4*M121+4*N121+4*O121+4*P121+4*Q121+4*R121+4*S121+3*K121)</f>
        <v/>
      </c>
      <c r="H127" s="9">
        <f>(O112-D121)/O112</f>
        <v/>
      </c>
      <c r="I127" s="9">
        <f>(2*J121+3*L121)/(F121+G121+H121+2*I121+2*J121+3*L121+4*M121+4*N121+4*O121+4*P121+4*Q121+4*R121+4*S121)</f>
        <v/>
      </c>
      <c r="J127" s="9">
        <f>3*L121/(F121+G121+H121+2*I121+2*J121+3*L121+4*M121+4*N121+4*O121+4*P121+4*Q121+4*R121+4*S121)</f>
        <v/>
      </c>
      <c r="K127" s="9">
        <f>2*J121/(F121+G121+H121+2*I121+2*J121+3*L121+4*M121+4*N121+4*O121+4*P121+4*Q121+4*R121+4*S121)</f>
        <v/>
      </c>
      <c r="L127" s="9">
        <f>G121/(F121+G121+H121+2*I121+2*J121+3*L121+4*M121+4*N121+4*O121+4*P121+4*Q121+4*R121+4*S121)</f>
        <v/>
      </c>
      <c r="M127" s="9">
        <f>H121/(F121+G121+H121+2*I121+2*J121+3*L121+4*M121+4*N121+4*O121+4*P121+4*Q121+4*R121+4*S121)</f>
        <v/>
      </c>
      <c r="N127" s="9">
        <f>(G121+H121)/(F121+G121+H121+2*I121+2*J121+3*L121+4*M121+4*N121+4*O121+4*P121+4*Q121+4*R121+4*S121)</f>
        <v/>
      </c>
      <c r="O127" s="162">
        <f>(L121*G112/1000) *60 /(H112/1000)</f>
        <v/>
      </c>
      <c r="P127" s="162">
        <f>(J121*G112/1000) *60 / (H112/1000)</f>
        <v/>
      </c>
      <c r="Q127" s="265">
        <f>3*Q112</f>
        <v/>
      </c>
      <c r="R127" s="265">
        <f>(F121+G121+H121+2*I121+2*J121+3*L121+3*K121+4*M121+4*N121+4*O121+4*P121+4*Q121+4*R121+4*S121)</f>
        <v/>
      </c>
      <c r="S127" s="14">
        <f>(Q127-R127)/R127</f>
        <v/>
      </c>
      <c r="T127" s="25" t="n"/>
      <c r="V127" s="25" t="n"/>
      <c r="W127" s="24" t="n"/>
      <c r="X127" s="175">
        <f>AE114/Z119</f>
        <v/>
      </c>
      <c r="Y127" s="10" t="n"/>
      <c r="Z127" s="10">
        <f>(AB112*(298/273)*(1/1.07)/AC112)^-1</f>
        <v/>
      </c>
      <c r="AA127" s="9">
        <f>(AF112-AF117*X127)/AF112</f>
        <v/>
      </c>
      <c r="AB127" s="9">
        <f>(AA121+AB121+AC121+2*AD121+2*AE121+3*AG121+4*AH121+4*AI121+4*AJ121+4*AK121+4*AL121+4*AM121+4*AN121)/(AA121+AB121+AC121+2*AD121+2*AE121+3*AG121+4*AH121+4*AI121+4*AJ121+4*AK121+4*AL121+4*AM121+4*AN121+3*AF121)</f>
        <v/>
      </c>
      <c r="AC127" s="9">
        <f>(AJ112-Y121)/AJ112</f>
        <v/>
      </c>
      <c r="AD127" s="9">
        <f>(2*AE121+3*AG121)/(AA121+AB121+AC121+2*AD121+2*AE121+3*AG121+4*AH121+4*AI121+4*AJ121+4*AK121+4*AL121+4*AM121+4*AN121)</f>
        <v/>
      </c>
      <c r="AE127" s="9">
        <f>3*AG121/(AA121+AB121+AC121+2*AD121+2*AE121+3*AG121+4*AH121+4*AI121+4*AJ121+4*AK121+4*AL121+4*AM121+4*AN121)</f>
        <v/>
      </c>
      <c r="AF127" s="9">
        <f>2*AE121/(AA121+AB121+AC121+2*AD121+2*AE121+3*AG121+4*AH121+4*AI121+4*AJ121+4*AK121+4*AL121+4*AM121+4*AN121)</f>
        <v/>
      </c>
      <c r="AG127" s="9">
        <f>AB121/(AA121+AB121+AC121+2*AD121+2*AE121+3*AG121+4*AH121+4*AI121+4*AJ121+4*AK121+4*AL121+4*AM121+4*AN121)</f>
        <v/>
      </c>
      <c r="AH127" s="9">
        <f>AC121/(AA121+AB121+AC121+2*AD121+2*AE121+3*AG121+4*AH121+4*AI121+4*AJ121+4*AK121+4*AL121+4*AM121+4*AN121)</f>
        <v/>
      </c>
      <c r="AI127" s="9">
        <f>(AB121+AC121)/(AA121+AB121+AC121+2*AD121+2*AE121+3*AG121+4*AH121+4*AI121+4*AJ121+4*AK121+4*AL121+4*AM121+4*AN121)</f>
        <v/>
      </c>
      <c r="AJ127" s="162">
        <f>(AG121*AB112/1000) *60 /(AC112/1000)</f>
        <v/>
      </c>
      <c r="AK127" s="162">
        <f>(AE121*AB112/1000) *60 / (AC112/1000)</f>
        <v/>
      </c>
      <c r="AL127" s="265">
        <f>3*AL112</f>
        <v/>
      </c>
      <c r="AM127" s="265">
        <f>(AA121+AB121+AC121+2*AD121+2*AE121+3*AG121+3*AF121+4*AH121+4*AI121+4*AJ121+4*AK121+4*AL121+4*AM121+4*AN121)</f>
        <v/>
      </c>
      <c r="AN127" s="14">
        <f>(AL127-AM127)/AM127</f>
        <v/>
      </c>
      <c r="AQ127" s="25" t="n"/>
      <c r="AR127" s="24" t="n"/>
      <c r="AS127" s="175">
        <f>AZ114/AU119</f>
        <v/>
      </c>
      <c r="AT127" s="10" t="n"/>
      <c r="AU127" s="10">
        <f>(AW112*(298/273)*(1/1.07)/AX112)^-1</f>
        <v/>
      </c>
      <c r="AV127" s="9">
        <f>(BA112-BA117*AS127)/BA112</f>
        <v/>
      </c>
      <c r="AW127" s="9">
        <f>(AV121+AW121+AX121+2*AY121+2*AZ121+3*BB121+4*BC121+4*BD121+4*BE121+4*BF121+4*BG121+4*BH121+4*BI121)/(AV121+AW121+AX121+2*AY121+2*AZ121+3*BB121+4*BC121+4*BD121+4*BE121+4*BF121+4*BG121+4*BH121+4*BI121+3*BA121)</f>
        <v/>
      </c>
      <c r="AX127" s="9">
        <f>(BE112-AT121)/BE112</f>
        <v/>
      </c>
      <c r="AY127" s="9">
        <f>(2*AZ121+3*BB121)/(AV121+AW121+AX121+2*AY121+2*AZ121+3*BB121+4*BC121+4*BD121+4*BE121+4*BF121+4*BG121+4*BH121+4*BI121)</f>
        <v/>
      </c>
      <c r="AZ127" s="9">
        <f>3*BB121/(AV121+AW121+AX121+2*AY121+2*AZ121+3*BB121+4*BC121+4*BD121+4*BE121+4*BF121+4*BG121+4*BH121+4*BI121)</f>
        <v/>
      </c>
      <c r="BA127" s="9">
        <f>2*AZ121/(AV121+AW121+AX121+2*AY121+2*AZ121+3*BB121+4*BC121+4*BD121+4*BE121+4*BF121+4*BG121+4*BH121+4*BI121)</f>
        <v/>
      </c>
      <c r="BB127" s="9">
        <f>AW121/(AV121+AW121+AX121+2*AY121+2*AZ121+3*BB121+4*BC121+4*BD121+4*BE121+4*BF121+4*BG121+4*BH121+4*BI121)</f>
        <v/>
      </c>
      <c r="BC127" s="9">
        <f>AX121/(AV121+AW121+AX121+2*AY121+2*AZ121+3*BB121+4*BC121+4*BD121+4*BE121+4*BF121+4*BG121+4*BH121+4*BI121)</f>
        <v/>
      </c>
      <c r="BD127" s="9">
        <f>(AW121+AX121)/(AV121+AW121+AX121+2*AY121+2*AZ121+3*BB121+4*BC121+4*BD121+4*BE121+4*BF121+4*BG121+4*BH121+4*BI121)</f>
        <v/>
      </c>
      <c r="BE127" s="162">
        <f>(BB121*AW112/1000) *60 /(AX112/1000)</f>
        <v/>
      </c>
      <c r="BF127" s="162">
        <f>(AZ121*AW112/1000) *60 / (AX112/1000)</f>
        <v/>
      </c>
      <c r="BG127" s="265">
        <f>3*BG112</f>
        <v/>
      </c>
      <c r="BH127" s="265">
        <f>(AV121+AW121+AX121+2*AY121+2*AZ121+3*BB121+3*BA121+4*BC121+4*BD121+4*BE121+4*BF121+4*BG121+4*BH121+4*BI121)</f>
        <v/>
      </c>
      <c r="BI127" s="14">
        <f>(BG127-BH127)/BH127</f>
        <v/>
      </c>
      <c r="BL127" s="25" t="n"/>
      <c r="BM127" s="24" t="n"/>
      <c r="BN127" s="175">
        <f>BU114/BP119</f>
        <v/>
      </c>
      <c r="BO127" s="10" t="n"/>
      <c r="BP127" s="10">
        <f>(BR112*(298/273)*(1/1.07)/BS112)^-1</f>
        <v/>
      </c>
      <c r="BQ127" s="9">
        <f>(BV112-BV117*BN127)/BV112</f>
        <v/>
      </c>
      <c r="BR127" s="9">
        <f>(BQ121+BR121+BS121+2*BT121+2*BU121+3*BW121+4*BX121+4*BY121+4*BZ121+4*CA121+4*CB121+4*CC121+4*CD121)/(BQ121+BR121+BS121+2*BT121+2*BU121+3*BW121+4*BX121+4*BY121+4*BZ121+4*CA121+4*CB121+4*CC121+4*CD121+3*BV121)</f>
        <v/>
      </c>
      <c r="BS127" s="9">
        <f>(BZ112-BO121)/BZ112</f>
        <v/>
      </c>
      <c r="BT127" s="9">
        <f>(2*BU121+3*BW121)/(BQ121+BR121+BS121+2*BT121+2*BU121+3*BW121+4*BX121+4*BY121+4*BZ121+4*CA121+4*CB121+4*CC121+4*CD121)</f>
        <v/>
      </c>
      <c r="BU127" s="9">
        <f>3*BW121/(BQ121+BR121+BS121+2*BT121+2*BU121+3*BW121+4*BX121+4*BY121+4*BZ121+4*CA121+4*CB121+4*CC121+4*CD121)</f>
        <v/>
      </c>
      <c r="BV127" s="9">
        <f>2*BU121/(BQ121+BR121+BS121+2*BT121+2*BU121+3*BW121+4*BX121+4*BY121+4*BZ121+4*CA121+4*CB121+4*CC121+4*CD121)</f>
        <v/>
      </c>
      <c r="BW127" s="9">
        <f>BR121/(BQ121+BR121+BS121+2*BT121+2*BU121+3*BW121+4*BX121+4*BY121+4*BZ121+4*CA121+4*CB121+4*CC121+4*CD121)</f>
        <v/>
      </c>
      <c r="BX127" s="9">
        <f>BS121/(BQ121+BR121+BS121+2*BT121+2*BU121+3*BW121+4*BX121+4*BY121+4*BZ121+4*CA121+4*CB121+4*CC121+4*CD121)</f>
        <v/>
      </c>
      <c r="BY127" s="9">
        <f>(BR121+BS121)/(BQ121+BR121+BS121+2*BT121+2*BU121+3*BW121+4*BX121+4*BY121+4*BZ121+4*CA121+4*CB121+4*CC121+4*CD121)</f>
        <v/>
      </c>
      <c r="BZ127" s="162">
        <f>(BW121*BR112/1000) *60 /(BS112/1000)</f>
        <v/>
      </c>
      <c r="CA127" s="162">
        <f>(BU121*BR112/1000) *60 / (BS112/1000)</f>
        <v/>
      </c>
      <c r="CB127" s="265">
        <f>3*CB112</f>
        <v/>
      </c>
      <c r="CC127" s="265">
        <f>(BQ121+BR121+BS121+2*BT121+2*BU121+3*BW121+3*BV121+4*BX121+4*BY121+4*BZ121+4*CA121+4*CB121+4*CC121+4*CD121)</f>
        <v/>
      </c>
      <c r="CD127" s="14">
        <f>(CB127-CC127)/CC127</f>
        <v/>
      </c>
      <c r="CG127" s="25" t="n"/>
      <c r="CH127" s="24" t="n"/>
      <c r="CI127" s="175">
        <f>CP114/CK119</f>
        <v/>
      </c>
      <c r="CJ127" s="10" t="n"/>
      <c r="CK127" s="10">
        <f>(CM112*(298/273)*(1/1.07)/CN112)^-1</f>
        <v/>
      </c>
      <c r="CL127" s="9">
        <f>(CQ112-CQ117*CI127)/CQ112</f>
        <v/>
      </c>
      <c r="CM127" s="9">
        <f>(CL121+CM121+CN121+2*CO121+2*CP121+3*CR121+4*CS121+4*CT121+4*CU121+4*CV121+4*CW121+4*CX121+4*CY121)/(CL121+CM121+CN121+2*CO121+2*CP121+3*CR121+4*CS121+4*CT121+4*CU121+4*CV121+4*CW121+4*CX121+4*CY121+3*CQ121)</f>
        <v/>
      </c>
      <c r="CN127" s="9">
        <f>(CU112-CJ121)/CU112</f>
        <v/>
      </c>
      <c r="CO127" s="9">
        <f>(2*CP121+3*CR121)/(CL121+CM121+CN121+2*CO121+2*CP121+3*CR121+4*CS121+4*CT121+4*CU121+4*CV121+4*CW121+4*CX121+4*CY121)</f>
        <v/>
      </c>
      <c r="CP127" s="9">
        <f>3*CR121/(CL121+CM121+CN121+2*CO121+2*CP121+3*CR121+4*CS121+4*CT121+4*CU121+4*CV121+4*CW121+4*CX121+4*CY121)</f>
        <v/>
      </c>
      <c r="CQ127" s="9">
        <f>2*CP121/(CL121+CM121+CN121+2*CO121+2*CP121+3*CR121+4*CS121+4*CT121+4*CU121+4*CV121+4*CW121+4*CX121+4*CY121)</f>
        <v/>
      </c>
      <c r="CR127" s="9">
        <f>CM121/(CL121+CM121+CN121+2*CO121+2*CP121+3*CR121+4*CS121+4*CT121+4*CU121+4*CV121+4*CW121+4*CX121+4*CY121)</f>
        <v/>
      </c>
      <c r="CS127" s="9">
        <f>CN121/(CL121+CM121+CN121+2*CO121+2*CP121+3*CR121+4*CS121+4*CT121+4*CU121+4*CV121+4*CW121+4*CX121+4*CY121)</f>
        <v/>
      </c>
      <c r="CT127" s="9">
        <f>(CM121+CN121)/(CL121+CM121+CN121+2*CO121+2*CP121+3*CR121+4*CS121+4*CT121+4*CU121+4*CV121+4*CW121+4*CX121+4*CY121)</f>
        <v/>
      </c>
      <c r="CU127" s="162">
        <f>(CR121*CM112/1000) *60 /(CN112/1000)</f>
        <v/>
      </c>
      <c r="CV127" s="162">
        <f>(CP121*CM112/1000) *60 / (CN112/1000)</f>
        <v/>
      </c>
      <c r="CW127" s="265">
        <f>3*CW112</f>
        <v/>
      </c>
      <c r="CX127" s="265">
        <f>(CL121+CM121+CN121+2*CO121+2*CP121+3*CR121+3*CQ121+4*CS121+4*CT121+4*CU121+4*CV121+4*CW121+4*CX121+4*CY121)</f>
        <v/>
      </c>
      <c r="CY127" s="14">
        <f>(CW127-CX127)/CX127</f>
        <v/>
      </c>
    </row>
    <row r="128" ht="14.45" customHeight="1" s="23">
      <c r="A128" s="25" t="n"/>
      <c r="B128" s="24" t="n"/>
      <c r="C128" s="69" t="n"/>
      <c r="D128" s="176">
        <f>((G122+H122)*G113/1000) *60 /(H113/1000)</f>
        <v/>
      </c>
      <c r="E128" s="10">
        <f>(G113*(298/273)*(1/1.07)/H113)^-1</f>
        <v/>
      </c>
      <c r="F128" s="9">
        <f>(K113-K118*C127)/K113</f>
        <v/>
      </c>
      <c r="G128" s="9">
        <f>(F122+G122+H122+2*I122+2*J122+3*L122+4*M122+4*N122+4*O122+4*P122+4*Q122+4*R122+4*S122)/(F122+G122+H122+2*I122+2*J122+3*L122+4*M122+4*N122+4*O122+4*P122+4*Q122+4*R122+4*S122+3*K122)</f>
        <v/>
      </c>
      <c r="H128" s="9">
        <f>(O113-D122)/O113</f>
        <v/>
      </c>
      <c r="I128" s="9">
        <f>(2*J122+3*L122)/(F122+G122+H122+2*I122+2*J122+3*L122+4*M122+4*N122+4*O122+4*P122+4*Q122+4*R122+4*S122)</f>
        <v/>
      </c>
      <c r="J128" s="9">
        <f>3*L122/(F122+G122+H122+2*I122+2*J122+3*L122+4*M122+4*N122+4*O122+4*P122+4*Q122+4*R122+4*S122)</f>
        <v/>
      </c>
      <c r="K128" s="9">
        <f>2*J122/(F122+G122+H122+2*I122+2*J122+3*L122+4*M122+4*N122+4*O122+4*P122+4*Q122+4*R122+4*S122)</f>
        <v/>
      </c>
      <c r="L128" s="9">
        <f>G122/(F122+G122+H122+2*I122+2*J122+3*L122+4*M122+4*N122+4*O122+4*P122+4*Q122+4*R122+4*S122)</f>
        <v/>
      </c>
      <c r="M128" s="9">
        <f>H122/(F122+G122+H122+2*I122+2*J122+3*L122+4*M122+4*N122+4*O122+4*P122+4*Q122+4*R122+4*S122)</f>
        <v/>
      </c>
      <c r="N128" s="9">
        <f>(G122+H122)/(F122+G122+H122+2*I122+2*J122+3*L122+4*M122+4*N122+4*O122+4*P122+4*Q122+4*R122+4*S122)</f>
        <v/>
      </c>
      <c r="O128" s="162">
        <f>(L122*G113/1000) *60 /(H113/1000)</f>
        <v/>
      </c>
      <c r="P128" s="162">
        <f>(J122*G113/1000) *60 / (H113/1000)</f>
        <v/>
      </c>
      <c r="Q128" s="265">
        <f>3*Q113</f>
        <v/>
      </c>
      <c r="R128" s="265">
        <f>(F122+G122+H122+2*I122+2*J122+3*L122+3*K122+4*M122+4*N122+4*O122+4*P122+4*Q122+4*R122+4*S122)</f>
        <v/>
      </c>
      <c r="S128" s="14">
        <f>(Q128-R128)/R128</f>
        <v/>
      </c>
      <c r="T128" s="25" t="n"/>
      <c r="V128" s="25" t="n"/>
      <c r="W128" s="24" t="n"/>
      <c r="X128" s="69" t="n"/>
      <c r="Y128" s="10" t="n"/>
      <c r="Z128" s="10">
        <f>(AB113*(298/273)*(1/1.07)/AC113)^-1</f>
        <v/>
      </c>
      <c r="AA128" s="9">
        <f>(AF113-AF118*X127)/AF113</f>
        <v/>
      </c>
      <c r="AB128" s="9">
        <f>(AA122+AB122+AC122+2*AD122+2*AE122+3*AG122+4*AH122+4*AI122+4*AJ122+4*AK122+4*AL122+4*AM122+4*AN122)/(AA122+AB122+AC122+2*AD122+2*AE122+3*AG122+4*AH122+4*AI122+4*AJ122+4*AK122+4*AL122+4*AM122+4*AN122+3*AF122)</f>
        <v/>
      </c>
      <c r="AC128" s="9">
        <f>(AJ113-Y122)/AJ113</f>
        <v/>
      </c>
      <c r="AD128" s="9">
        <f>(2*AE122+3*AG122)/(AA122+AB122+AC122+2*AD122+2*AE122+3*AG122+4*AH122+4*AI122+4*AJ122+4*AK122+4*AL122+4*AM122+4*AN122)</f>
        <v/>
      </c>
      <c r="AE128" s="9">
        <f>3*AG122/(AA122+AB122+AC122+2*AD122+2*AE122+3*AG122+4*AH122+4*AI122+4*AJ122+4*AK122+4*AL122+4*AM122+4*AN122)</f>
        <v/>
      </c>
      <c r="AF128" s="9">
        <f>2*AE122/(AA122+AB122+AC122+2*AD122+2*AE122+3*AG122+4*AH122+4*AI122+4*AJ122+4*AK122+4*AL122+4*AM122+4*AN122)</f>
        <v/>
      </c>
      <c r="AG128" s="9">
        <f>AB122/(AA122+AB122+AC122+2*AD122+2*AE122+3*AG122+4*AH122+4*AI122+4*AJ122+4*AK122+4*AL122+4*AM122+4*AN122)</f>
        <v/>
      </c>
      <c r="AH128" s="9">
        <f>AC122/(AA122+AB122+AC122+2*AD122+2*AE122+3*AG122+4*AH122+4*AI122+4*AJ122+4*AK122+4*AL122+4*AM122+4*AN122)</f>
        <v/>
      </c>
      <c r="AI128" s="9">
        <f>(AB122+AC122)/(AA122+AB122+AC122+2*AD122+2*AE122+3*AG122+4*AH122+4*AI122+4*AJ122+4*AK122+4*AL122+4*AM122+4*AN122)</f>
        <v/>
      </c>
      <c r="AJ128" s="162">
        <f>(AG122*AB113/1000) *60 /(AC113/1000)</f>
        <v/>
      </c>
      <c r="AK128" s="162">
        <f>(AE122*AB113/1000) *60 / (AC113/1000)</f>
        <v/>
      </c>
      <c r="AL128" s="265">
        <f>3*AL113</f>
        <v/>
      </c>
      <c r="AM128" s="265">
        <f>(AA122+AB122+AC122+2*AD122+2*AE122+3*AG122+3*AF122+4*AH122+4*AI122+4*AJ122+4*AK122+4*AL122+4*AM122+4*AN122)</f>
        <v/>
      </c>
      <c r="AN128" s="14">
        <f>(AL128-AM128)/AM128</f>
        <v/>
      </c>
      <c r="AQ128" s="25" t="n"/>
      <c r="AR128" s="24" t="n"/>
      <c r="AS128" s="69" t="n"/>
      <c r="AT128" s="10" t="n"/>
      <c r="AU128" s="10">
        <f>(AW113*(298/273)*(1/1.07)/AX113)^-1</f>
        <v/>
      </c>
      <c r="AV128" s="9">
        <f>(BA113-BA118*AS127)/BA113</f>
        <v/>
      </c>
      <c r="AW128" s="9">
        <f>(AV122+AW122+AX122+2*AY122+2*AZ122+3*BB122+4*BC122+4*BD122+4*BE122+4*BF122+4*BG122+4*BH122+4*BI122)/(AV122+AW122+AX122+2*AY122+2*AZ122+3*BB122+4*BC122+4*BD122+4*BE122+4*BF122+4*BG122+4*BH122+4*BI122+3*BA122)</f>
        <v/>
      </c>
      <c r="AX128" s="9">
        <f>(BE113-AT122)/BE113</f>
        <v/>
      </c>
      <c r="AY128" s="9">
        <f>(2*AZ122+3*BB122)/(AV122+AW122+AX122+2*AY122+2*AZ122+3*BB122+4*BC122+4*BD122+4*BE122+4*BF122+4*BG122+4*BH122+4*BI122)</f>
        <v/>
      </c>
      <c r="AZ128" s="9">
        <f>3*BB122/(AV122+AW122+AX122+2*AY122+2*AZ122+3*BB122+4*BC122+4*BD122+4*BE122+4*BF122+4*BG122+4*BH122+4*BI122)</f>
        <v/>
      </c>
      <c r="BA128" s="9">
        <f>2*AZ122/(AV122+AW122+AX122+2*AY122+2*AZ122+3*BB122+4*BC122+4*BD122+4*BE122+4*BF122+4*BG122+4*BH122+4*BI122)</f>
        <v/>
      </c>
      <c r="BB128" s="9">
        <f>AW122/(AV122+AW122+AX122+2*AY122+2*AZ122+3*BB122+4*BC122+4*BD122+4*BE122+4*BF122+4*BG122+4*BH122+4*BI122)</f>
        <v/>
      </c>
      <c r="BC128" s="9">
        <f>AX122/(AV122+AW122+AX122+2*AY122+2*AZ122+3*BB122+4*BC122+4*BD122+4*BE122+4*BF122+4*BG122+4*BH122+4*BI122)</f>
        <v/>
      </c>
      <c r="BD128" s="9">
        <f>(AW122+AX122)/(AV122+AW122+AX122+2*AY122+2*AZ122+3*BB122+4*BC122+4*BD122+4*BE122+4*BF122+4*BG122+4*BH122+4*BI122)</f>
        <v/>
      </c>
      <c r="BE128" s="162">
        <f>(BB122*AW113/1000) *60 /(AX113/1000)</f>
        <v/>
      </c>
      <c r="BF128" s="162">
        <f>(AZ122*AW113/1000) *60 / (AX113/1000)</f>
        <v/>
      </c>
      <c r="BG128" s="265">
        <f>3*BG113</f>
        <v/>
      </c>
      <c r="BH128" s="265">
        <f>(AV122+AW122+AX122+2*AY122+2*AZ122+3*BB122+3*BA122+4*BC122+4*BD122+4*BE122+4*BF122+4*BG122+4*BH122+4*BI122)</f>
        <v/>
      </c>
      <c r="BI128" s="14">
        <f>(BG128-BH128)/BH128</f>
        <v/>
      </c>
      <c r="BL128" s="25" t="n"/>
      <c r="BM128" s="24" t="n"/>
      <c r="BN128" s="173" t="n"/>
      <c r="BO128" s="10" t="n"/>
      <c r="BP128" s="10">
        <f>(BR113*(298/273)*(1/1.07)/BS113)^-1</f>
        <v/>
      </c>
      <c r="BQ128" s="9">
        <f>(BV113-BV118*BN127)/BV113</f>
        <v/>
      </c>
      <c r="BR128" s="9">
        <f>(BQ122+BR122+BS122+2*BT122+2*BU122+3*BW122+4*BX122+4*BY122+4*BZ122+4*CA122+4*CB122+4*CC122+4*CD122)/(BQ122+BR122+BS122+2*BT122+2*BU122+3*BW122+4*BX122+4*BY122+4*BZ122+4*CA122+4*CB122+4*CC122+4*CD122+3*BV122)</f>
        <v/>
      </c>
      <c r="BS128" s="9">
        <f>(BZ113-BO122)/BZ113</f>
        <v/>
      </c>
      <c r="BT128" s="9">
        <f>(2*BU122+3*BW122)/(BQ122+BR122+BS122+2*BT122+2*BU122+3*BW122+4*BX122+4*BY122+4*BZ122+4*CA122+4*CB122+4*CC122+4*CD122)</f>
        <v/>
      </c>
      <c r="BU128" s="9">
        <f>3*BW122/(BQ122+BR122+BS122+2*BT122+2*BU122+3*BW122+4*BX122+4*BY122+4*BZ122+4*CA122+4*CB122+4*CC122+4*CD122)</f>
        <v/>
      </c>
      <c r="BV128" s="9">
        <f>2*BU122/(BQ122+BR122+BS122+2*BT122+2*BU122+3*BW122+4*BX122+4*BY122+4*BZ122+4*CA122+4*CB122+4*CC122+4*CD122)</f>
        <v/>
      </c>
      <c r="BW128" s="9">
        <f>BR122/(BQ122+BR122+BS122+2*BT122+2*BU122+3*BW122+4*BX122+4*BY122+4*BZ122+4*CA122+4*CB122+4*CC122+4*CD122)</f>
        <v/>
      </c>
      <c r="BX128" s="9">
        <f>BS122/(BQ122+BR122+BS122+2*BT122+2*BU122+3*BW122+4*BX122+4*BY122+4*BZ122+4*CA122+4*CB122+4*CC122+4*CD122)</f>
        <v/>
      </c>
      <c r="BY128" s="9">
        <f>(BR122+BS122)/(BQ122+BR122+BS122+2*BT122+2*BU122+3*BW122+4*BX122+4*BY122+4*BZ122+4*CA122+4*CB122+4*CC122+4*CD122)</f>
        <v/>
      </c>
      <c r="BZ128" s="162">
        <f>(BW122*BR113/1000) *60 /(BS113/1000)</f>
        <v/>
      </c>
      <c r="CA128" s="162">
        <f>(BU122*BR113/1000) *60 / (BS113/1000)</f>
        <v/>
      </c>
      <c r="CB128" s="265">
        <f>3*CB113</f>
        <v/>
      </c>
      <c r="CC128" s="265">
        <f>(BQ122+BR122+BS122+2*BT122+2*BU122+3*BW122+3*BV122+4*BX122+4*BY122+4*BZ122+4*CA122+4*CB122+4*CC122+4*CD122)</f>
        <v/>
      </c>
      <c r="CD128" s="14">
        <f>(CB128-CC128)/CC128</f>
        <v/>
      </c>
      <c r="CG128" s="25" t="n"/>
      <c r="CH128" s="24" t="n"/>
      <c r="CI128" s="173" t="n"/>
      <c r="CJ128" s="10" t="n"/>
      <c r="CK128" s="10">
        <f>(CM113*(298/273)*(1/1.07)/CN113)^-1</f>
        <v/>
      </c>
      <c r="CL128" s="9">
        <f>(CQ113-CQ118*CI127)/CQ113</f>
        <v/>
      </c>
      <c r="CM128" s="9">
        <f>(CL122+CM122+CN122+2*CO122+2*CP122+3*CR122+4*CS122+4*CT122+4*CU122+4*CV122+4*CW122+4*CX122+4*CY122)/(CL122+CM122+CN122+2*CO122+2*CP122+3*CR122+4*CS122+4*CT122+4*CU122+4*CV122+4*CW122+4*CX122+4*CY122+3*CQ122)</f>
        <v/>
      </c>
      <c r="CN128" s="9">
        <f>(CU113-CJ122)/CU113</f>
        <v/>
      </c>
      <c r="CO128" s="9">
        <f>(2*CP122+3*CR122)/(CL122+CM122+CN122+2*CO122+2*CP122+3*CR122+4*CS122+4*CT122+4*CU122+4*CV122+4*CW122+4*CX122+4*CY122)</f>
        <v/>
      </c>
      <c r="CP128" s="9">
        <f>3*CR122/(CL122+CM122+CN122+2*CO122+2*CP122+3*CR122+4*CS122+4*CT122+4*CU122+4*CV122+4*CW122+4*CX122+4*CY122)</f>
        <v/>
      </c>
      <c r="CQ128" s="9">
        <f>2*CP122/(CL122+CM122+CN122+2*CO122+2*CP122+3*CR122+4*CS122+4*CT122+4*CU122+4*CV122+4*CW122+4*CX122+4*CY122)</f>
        <v/>
      </c>
      <c r="CR128" s="9">
        <f>CM122/(CL122+CM122+CN122+2*CO122+2*CP122+3*CR122+4*CS122+4*CT122+4*CU122+4*CV122+4*CW122+4*CX122+4*CY122)</f>
        <v/>
      </c>
      <c r="CS128" s="9">
        <f>CN122/(CL122+CM122+CN122+2*CO122+2*CP122+3*CR122+4*CS122+4*CT122+4*CU122+4*CV122+4*CW122+4*CX122+4*CY122)</f>
        <v/>
      </c>
      <c r="CT128" s="9">
        <f>(CM122+CN122)/(CL122+CM122+CN122+2*CO122+2*CP122+3*CR122+4*CS122+4*CT122+4*CU122+4*CV122+4*CW122+4*CX122+4*CY122)</f>
        <v/>
      </c>
      <c r="CU128" s="162">
        <f>(CR122*CM113/1000) *60 /(CN113/1000)</f>
        <v/>
      </c>
      <c r="CV128" s="162">
        <f>(CP122*CM113/1000) *60 / (CN113/1000)</f>
        <v/>
      </c>
      <c r="CW128" s="265">
        <f>3*CW113</f>
        <v/>
      </c>
      <c r="CX128" s="265">
        <f>(CL122+CM122+CN122+2*CO122+2*CP122+3*CR122+3*CQ122+4*CS122+4*CT122+4*CU122+4*CV122+4*CW122+4*CX122+4*CY122)</f>
        <v/>
      </c>
      <c r="CY128" s="14">
        <f>(CW128-CX128)/CX128</f>
        <v/>
      </c>
    </row>
    <row r="129" ht="15" customHeight="1" s="23" thickBot="1">
      <c r="A129" s="25" t="n"/>
      <c r="B129" s="24" t="n"/>
      <c r="C129" s="70" t="inlineStr">
        <is>
          <t>Average</t>
        </is>
      </c>
      <c r="D129" s="72">
        <f>AVERAGE(D126:D128)</f>
        <v/>
      </c>
      <c r="E129" s="72">
        <f>AVERAGE(E126:E128)</f>
        <v/>
      </c>
      <c r="F129" s="73">
        <f>AVERAGE(F126:F128)</f>
        <v/>
      </c>
      <c r="G129" s="73">
        <f>AVERAGE(G126:G128)</f>
        <v/>
      </c>
      <c r="H129" s="73">
        <f>AVERAGE(H126:H128)</f>
        <v/>
      </c>
      <c r="I129" s="73">
        <f>AVERAGE(I126:I128)</f>
        <v/>
      </c>
      <c r="J129" s="73">
        <f>AVERAGE(J126:J128)</f>
        <v/>
      </c>
      <c r="K129" s="73">
        <f>AVERAGE(K126:K128)</f>
        <v/>
      </c>
      <c r="L129" s="73">
        <f>AVERAGE(L126:L128)</f>
        <v/>
      </c>
      <c r="M129" s="73">
        <f>AVERAGE(M126:M128)</f>
        <v/>
      </c>
      <c r="N129" s="73">
        <f>AVERAGE(N126:N128)</f>
        <v/>
      </c>
      <c r="O129" s="163">
        <f>AVERAGE(O126:O128)</f>
        <v/>
      </c>
      <c r="P129" s="163">
        <f>AVERAGE(P126:P128)</f>
        <v/>
      </c>
      <c r="Q129" s="72">
        <f>AVERAGE(Q126:Q128)</f>
        <v/>
      </c>
      <c r="R129" s="72">
        <f>AVERAGE(R126:R128)</f>
        <v/>
      </c>
      <c r="S129" s="74">
        <f>AVERAGE(S126:S128)</f>
        <v/>
      </c>
      <c r="T129" s="25" t="n"/>
      <c r="V129" s="25" t="n"/>
      <c r="W129" s="24" t="n"/>
      <c r="X129" s="70" t="inlineStr">
        <is>
          <t>Average</t>
        </is>
      </c>
      <c r="Y129" s="72" t="n"/>
      <c r="Z129" s="72">
        <f>AVERAGE(Z126:Z128)</f>
        <v/>
      </c>
      <c r="AA129" s="73">
        <f>AVERAGE(AA126:AA128)</f>
        <v/>
      </c>
      <c r="AB129" s="73">
        <f>AVERAGE(AB126:AB128)</f>
        <v/>
      </c>
      <c r="AC129" s="73">
        <f>AVERAGE(AC126:AC128)</f>
        <v/>
      </c>
      <c r="AD129" s="73">
        <f>AVERAGE(AD126:AD128)</f>
        <v/>
      </c>
      <c r="AE129" s="73">
        <f>AVERAGE(AE126:AE128)</f>
        <v/>
      </c>
      <c r="AF129" s="73">
        <f>AVERAGE(AF126:AF128)</f>
        <v/>
      </c>
      <c r="AG129" s="73">
        <f>AVERAGE(AG126:AG128)</f>
        <v/>
      </c>
      <c r="AH129" s="73">
        <f>AVERAGE(AH126:AH128)</f>
        <v/>
      </c>
      <c r="AI129" s="73">
        <f>AVERAGE(AI126:AI128)</f>
        <v/>
      </c>
      <c r="AJ129" s="163">
        <f>AVERAGE(AJ126:AJ128)</f>
        <v/>
      </c>
      <c r="AK129" s="163">
        <f>AVERAGE(AK126:AK128)</f>
        <v/>
      </c>
      <c r="AL129" s="72">
        <f>AVERAGE(AL126:AL128)</f>
        <v/>
      </c>
      <c r="AM129" s="72">
        <f>AVERAGE(AM126:AM128)</f>
        <v/>
      </c>
      <c r="AN129" s="74">
        <f>AVERAGE(AN126:AN128)</f>
        <v/>
      </c>
      <c r="AQ129" s="25" t="n"/>
      <c r="AR129" s="24" t="n"/>
      <c r="AS129" s="70" t="inlineStr">
        <is>
          <t>Average</t>
        </is>
      </c>
      <c r="AT129" s="72" t="n"/>
      <c r="AU129" s="72">
        <f>AVERAGE(AU126:AU128)</f>
        <v/>
      </c>
      <c r="AV129" s="73">
        <f>AVERAGE(AV126:AV128)</f>
        <v/>
      </c>
      <c r="AW129" s="73">
        <f>AVERAGE(AW126:AW128)</f>
        <v/>
      </c>
      <c r="AX129" s="73">
        <f>AVERAGE(AX126:AX128)</f>
        <v/>
      </c>
      <c r="AY129" s="73">
        <f>AVERAGE(AY126:AY128)</f>
        <v/>
      </c>
      <c r="AZ129" s="73">
        <f>AVERAGE(AZ126:AZ128)</f>
        <v/>
      </c>
      <c r="BA129" s="73">
        <f>AVERAGE(BA126:BA128)</f>
        <v/>
      </c>
      <c r="BB129" s="73">
        <f>AVERAGE(BB126:BB128)</f>
        <v/>
      </c>
      <c r="BC129" s="73">
        <f>AVERAGE(BC126:BC128)</f>
        <v/>
      </c>
      <c r="BD129" s="73">
        <f>AVERAGE(BD126:BD128)</f>
        <v/>
      </c>
      <c r="BE129" s="163">
        <f>AVERAGE(BE126:BE128)</f>
        <v/>
      </c>
      <c r="BF129" s="163">
        <f>AVERAGE(BF126:BF128)</f>
        <v/>
      </c>
      <c r="BG129" s="72">
        <f>AVERAGE(BG126:BG128)</f>
        <v/>
      </c>
      <c r="BH129" s="72">
        <f>AVERAGE(BH126:BH128)</f>
        <v/>
      </c>
      <c r="BI129" s="74">
        <f>AVERAGE(BI126:BI128)</f>
        <v/>
      </c>
      <c r="BL129" s="25" t="n"/>
      <c r="BM129" s="24" t="n"/>
      <c r="BN129" s="174" t="inlineStr">
        <is>
          <t>Average</t>
        </is>
      </c>
      <c r="BO129" s="72" t="n"/>
      <c r="BP129" s="72">
        <f>AVERAGE(BP126:BP128)</f>
        <v/>
      </c>
      <c r="BQ129" s="73">
        <f>AVERAGE(BQ126:BQ128)</f>
        <v/>
      </c>
      <c r="BR129" s="73">
        <f>AVERAGE(BR126:BR128)</f>
        <v/>
      </c>
      <c r="BS129" s="73">
        <f>AVERAGE(BS126:BS128)</f>
        <v/>
      </c>
      <c r="BT129" s="73">
        <f>AVERAGE(BT126:BT128)</f>
        <v/>
      </c>
      <c r="BU129" s="73">
        <f>AVERAGE(BU126:BU128)</f>
        <v/>
      </c>
      <c r="BV129" s="73">
        <f>AVERAGE(BV126:BV128)</f>
        <v/>
      </c>
      <c r="BW129" s="73">
        <f>AVERAGE(BW126:BW128)</f>
        <v/>
      </c>
      <c r="BX129" s="73">
        <f>AVERAGE(BX126:BX128)</f>
        <v/>
      </c>
      <c r="BY129" s="73">
        <f>AVERAGE(BY126:BY128)</f>
        <v/>
      </c>
      <c r="BZ129" s="163">
        <f>AVERAGE(BZ126:BZ128)</f>
        <v/>
      </c>
      <c r="CA129" s="163">
        <f>AVERAGE(CA126:CA128)</f>
        <v/>
      </c>
      <c r="CB129" s="72">
        <f>AVERAGE(CB126:CB128)</f>
        <v/>
      </c>
      <c r="CC129" s="72">
        <f>AVERAGE(CC126:CC128)</f>
        <v/>
      </c>
      <c r="CD129" s="74">
        <f>AVERAGE(CD126:CD128)</f>
        <v/>
      </c>
      <c r="CG129" s="25" t="n"/>
      <c r="CH129" s="24" t="n"/>
      <c r="CI129" s="174" t="inlineStr">
        <is>
          <t>Average</t>
        </is>
      </c>
      <c r="CJ129" s="72" t="n"/>
      <c r="CK129" s="72">
        <f>AVERAGE(CK126:CK128)</f>
        <v/>
      </c>
      <c r="CL129" s="73">
        <f>AVERAGE(CL126:CL128)</f>
        <v/>
      </c>
      <c r="CM129" s="73">
        <f>AVERAGE(CM126:CM128)</f>
        <v/>
      </c>
      <c r="CN129" s="73">
        <f>AVERAGE(CN126:CN128)</f>
        <v/>
      </c>
      <c r="CO129" s="73">
        <f>AVERAGE(CO126:CO128)</f>
        <v/>
      </c>
      <c r="CP129" s="73">
        <f>AVERAGE(CP126:CP128)</f>
        <v/>
      </c>
      <c r="CQ129" s="73">
        <f>AVERAGE(CQ126:CQ128)</f>
        <v/>
      </c>
      <c r="CR129" s="73">
        <f>AVERAGE(CR126:CR128)</f>
        <v/>
      </c>
      <c r="CS129" s="73">
        <f>AVERAGE(CS126:CS128)</f>
        <v/>
      </c>
      <c r="CT129" s="73">
        <f>AVERAGE(CT126:CT128)</f>
        <v/>
      </c>
      <c r="CU129" s="163">
        <f>AVERAGE(CU126:CU128)</f>
        <v/>
      </c>
      <c r="CV129" s="163">
        <f>AVERAGE(CV126:CV128)</f>
        <v/>
      </c>
      <c r="CW129" s="72">
        <f>AVERAGE(CW126:CW128)</f>
        <v/>
      </c>
      <c r="CX129" s="72">
        <f>AVERAGE(CX126:CX128)</f>
        <v/>
      </c>
      <c r="CY129" s="74">
        <f>AVERAGE(CY126:CY128)</f>
        <v/>
      </c>
    </row>
    <row r="130">
      <c r="A130" s="78" t="n"/>
      <c r="B130" s="88" t="inlineStr">
        <is>
          <t>Date/Time</t>
        </is>
      </c>
      <c r="C130" s="88" t="inlineStr">
        <is>
          <t>GC File Name</t>
        </is>
      </c>
      <c r="D130" s="88" t="inlineStr">
        <is>
          <t>oxygen</t>
        </is>
      </c>
      <c r="E130" s="88" t="inlineStr">
        <is>
          <t>nitrogen</t>
        </is>
      </c>
      <c r="F130" s="88" t="inlineStr">
        <is>
          <t>methane</t>
        </is>
      </c>
      <c r="G130" s="88" t="inlineStr">
        <is>
          <t>carbon monoxide</t>
        </is>
      </c>
      <c r="H130" s="88" t="inlineStr">
        <is>
          <t>carbon dioxide</t>
        </is>
      </c>
      <c r="I130" s="88" t="inlineStr">
        <is>
          <t>ethane</t>
        </is>
      </c>
      <c r="J130" s="88" t="inlineStr">
        <is>
          <t>ethylene</t>
        </is>
      </c>
      <c r="K130" s="88" t="inlineStr">
        <is>
          <t>propane</t>
        </is>
      </c>
      <c r="L130" s="88" t="inlineStr">
        <is>
          <t>propylene</t>
        </is>
      </c>
      <c r="M130" s="88" t="inlineStr">
        <is>
          <t>isobutane</t>
        </is>
      </c>
      <c r="N130" s="88" t="inlineStr">
        <is>
          <t>n-butane</t>
        </is>
      </c>
      <c r="O130" s="88" t="inlineStr">
        <is>
          <t>trans-2-butene</t>
        </is>
      </c>
      <c r="P130" s="88" t="inlineStr">
        <is>
          <t>1-butene</t>
        </is>
      </c>
      <c r="Q130" s="88" t="inlineStr">
        <is>
          <t>isobutene</t>
        </is>
      </c>
      <c r="R130" s="88" t="inlineStr">
        <is>
          <t>cis-2-butene</t>
        </is>
      </c>
      <c r="S130" s="89" t="inlineStr">
        <is>
          <t>1,3-butadiene</t>
        </is>
      </c>
      <c r="T130" s="25" t="n"/>
      <c r="V130" s="78" t="n"/>
      <c r="W130" s="88" t="inlineStr">
        <is>
          <t>Date/Time</t>
        </is>
      </c>
      <c r="X130" s="88" t="inlineStr">
        <is>
          <t>GC File Name</t>
        </is>
      </c>
      <c r="Y130" s="88" t="inlineStr">
        <is>
          <t>oxygen</t>
        </is>
      </c>
      <c r="Z130" s="88" t="inlineStr">
        <is>
          <t>nitrogen</t>
        </is>
      </c>
      <c r="AA130" s="88" t="inlineStr">
        <is>
          <t>methane</t>
        </is>
      </c>
      <c r="AB130" s="88" t="inlineStr">
        <is>
          <t>carbon monoxide</t>
        </is>
      </c>
      <c r="AC130" s="88" t="inlineStr">
        <is>
          <t>carbon dioxide</t>
        </is>
      </c>
      <c r="AD130" s="88" t="inlineStr">
        <is>
          <t>ethane</t>
        </is>
      </c>
      <c r="AE130" s="88" t="inlineStr">
        <is>
          <t>ethylene</t>
        </is>
      </c>
      <c r="AF130" s="88" t="inlineStr">
        <is>
          <t>propane</t>
        </is>
      </c>
      <c r="AG130" s="88" t="inlineStr">
        <is>
          <t>propylene</t>
        </is>
      </c>
      <c r="AH130" s="88" t="inlineStr">
        <is>
          <t>isobutane</t>
        </is>
      </c>
      <c r="AI130" s="88" t="inlineStr">
        <is>
          <t>n-butane</t>
        </is>
      </c>
      <c r="AJ130" s="88" t="inlineStr">
        <is>
          <t>trans-2-butene</t>
        </is>
      </c>
      <c r="AK130" s="88" t="inlineStr">
        <is>
          <t>1-butene</t>
        </is>
      </c>
      <c r="AL130" s="88" t="inlineStr">
        <is>
          <t>isobutene</t>
        </is>
      </c>
      <c r="AM130" s="88" t="inlineStr">
        <is>
          <t>cis-2-butene</t>
        </is>
      </c>
      <c r="AN130" s="89" t="inlineStr">
        <is>
          <t>1,3-butadiene</t>
        </is>
      </c>
      <c r="AQ130" s="78" t="n"/>
      <c r="AR130" s="88" t="inlineStr">
        <is>
          <t>Date/Time</t>
        </is>
      </c>
      <c r="AS130" s="88" t="inlineStr">
        <is>
          <t>GC File Name</t>
        </is>
      </c>
      <c r="AT130" s="88" t="inlineStr">
        <is>
          <t>oxygen</t>
        </is>
      </c>
      <c r="AU130" s="88" t="inlineStr">
        <is>
          <t>nitrogen</t>
        </is>
      </c>
      <c r="AV130" s="88" t="inlineStr">
        <is>
          <t>methane</t>
        </is>
      </c>
      <c r="AW130" s="88" t="inlineStr">
        <is>
          <t>carbon monoxide</t>
        </is>
      </c>
      <c r="AX130" s="88" t="inlineStr">
        <is>
          <t>carbon dioxide</t>
        </is>
      </c>
      <c r="AY130" s="88" t="inlineStr">
        <is>
          <t>ethane</t>
        </is>
      </c>
      <c r="AZ130" s="88" t="inlineStr">
        <is>
          <t>ethylene</t>
        </is>
      </c>
      <c r="BA130" s="88" t="inlineStr">
        <is>
          <t>propane</t>
        </is>
      </c>
      <c r="BB130" s="88" t="inlineStr">
        <is>
          <t>propylene</t>
        </is>
      </c>
      <c r="BC130" s="88" t="inlineStr">
        <is>
          <t>isobutane</t>
        </is>
      </c>
      <c r="BD130" s="88" t="inlineStr">
        <is>
          <t>n-butane</t>
        </is>
      </c>
      <c r="BE130" s="88" t="inlineStr">
        <is>
          <t>trans-2-butene</t>
        </is>
      </c>
      <c r="BF130" s="88" t="inlineStr">
        <is>
          <t>1-butene</t>
        </is>
      </c>
      <c r="BG130" s="88" t="inlineStr">
        <is>
          <t>isobutene</t>
        </is>
      </c>
      <c r="BH130" s="88" t="inlineStr">
        <is>
          <t>cis-2-butene</t>
        </is>
      </c>
      <c r="BI130" s="89" t="inlineStr">
        <is>
          <t>1,3-butadiene</t>
        </is>
      </c>
      <c r="BL130" s="78" t="n"/>
      <c r="BM130" s="88" t="inlineStr">
        <is>
          <t>Date/Time</t>
        </is>
      </c>
      <c r="BN130" s="88" t="inlineStr">
        <is>
          <t>GC File Name</t>
        </is>
      </c>
      <c r="BO130" s="88" t="inlineStr">
        <is>
          <t>oxygen</t>
        </is>
      </c>
      <c r="BP130" s="88" t="inlineStr">
        <is>
          <t>nitrogen</t>
        </is>
      </c>
      <c r="BQ130" s="88" t="inlineStr">
        <is>
          <t>methane</t>
        </is>
      </c>
      <c r="BR130" s="88" t="inlineStr">
        <is>
          <t>carbon monoxide</t>
        </is>
      </c>
      <c r="BS130" s="88" t="inlineStr">
        <is>
          <t>carbon dioxide</t>
        </is>
      </c>
      <c r="BT130" s="88" t="inlineStr">
        <is>
          <t>ethane</t>
        </is>
      </c>
      <c r="BU130" s="88" t="inlineStr">
        <is>
          <t>ethylene</t>
        </is>
      </c>
      <c r="BV130" s="88" t="inlineStr">
        <is>
          <t>propane</t>
        </is>
      </c>
      <c r="BW130" s="88" t="inlineStr">
        <is>
          <t>propylene</t>
        </is>
      </c>
      <c r="BX130" s="88" t="inlineStr">
        <is>
          <t>isobutane</t>
        </is>
      </c>
      <c r="BY130" s="88" t="inlineStr">
        <is>
          <t>n-butane</t>
        </is>
      </c>
      <c r="BZ130" s="88" t="inlineStr">
        <is>
          <t>trans-2-butene</t>
        </is>
      </c>
      <c r="CA130" s="88" t="inlineStr">
        <is>
          <t>1-butene</t>
        </is>
      </c>
      <c r="CB130" s="88" t="inlineStr">
        <is>
          <t>isobutene</t>
        </is>
      </c>
      <c r="CC130" s="88" t="inlineStr">
        <is>
          <t>cis-2-butene</t>
        </is>
      </c>
      <c r="CD130" s="89" t="inlineStr">
        <is>
          <t>1,3-butadiene</t>
        </is>
      </c>
      <c r="CG130" s="78" t="n"/>
      <c r="CH130" s="88" t="inlineStr">
        <is>
          <t>Date/Time</t>
        </is>
      </c>
      <c r="CI130" s="88" t="inlineStr">
        <is>
          <t>GC File Name</t>
        </is>
      </c>
      <c r="CJ130" s="88" t="inlineStr">
        <is>
          <t>oxygen</t>
        </is>
      </c>
      <c r="CK130" s="88" t="inlineStr">
        <is>
          <t>nitrogen</t>
        </is>
      </c>
      <c r="CL130" s="88" t="inlineStr">
        <is>
          <t>methane</t>
        </is>
      </c>
      <c r="CM130" s="88" t="inlineStr">
        <is>
          <t>carbon monoxide</t>
        </is>
      </c>
      <c r="CN130" s="88" t="inlineStr">
        <is>
          <t>carbon dioxide</t>
        </is>
      </c>
      <c r="CO130" s="88" t="inlineStr">
        <is>
          <t>ethane</t>
        </is>
      </c>
      <c r="CP130" s="88" t="inlineStr">
        <is>
          <t>ethylene</t>
        </is>
      </c>
      <c r="CQ130" s="88" t="inlineStr">
        <is>
          <t>propane</t>
        </is>
      </c>
      <c r="CR130" s="88" t="inlineStr">
        <is>
          <t>propylene</t>
        </is>
      </c>
      <c r="CS130" s="88" t="inlineStr">
        <is>
          <t>isobutane</t>
        </is>
      </c>
      <c r="CT130" s="88" t="inlineStr">
        <is>
          <t>n-butane</t>
        </is>
      </c>
      <c r="CU130" s="88" t="inlineStr">
        <is>
          <t>trans-2-butene</t>
        </is>
      </c>
      <c r="CV130" s="88" t="inlineStr">
        <is>
          <t>1-butene</t>
        </is>
      </c>
      <c r="CW130" s="88" t="inlineStr">
        <is>
          <t>isobutene</t>
        </is>
      </c>
      <c r="CX130" s="88" t="inlineStr">
        <is>
          <t>cis-2-butene</t>
        </is>
      </c>
      <c r="CY130" s="89" t="inlineStr">
        <is>
          <t>1,3-butadiene</t>
        </is>
      </c>
    </row>
    <row r="131">
      <c r="A131" s="79" t="inlineStr">
        <is>
          <t>bp</t>
        </is>
      </c>
      <c r="B131" s="41">
        <f>'Data In'!G10</f>
        <v/>
      </c>
      <c r="C131" s="42">
        <f>'Data In'!H10</f>
        <v/>
      </c>
      <c r="D131" s="42">
        <f>'Data In'!I10</f>
        <v/>
      </c>
      <c r="E131" s="42">
        <f>'Data In'!J10</f>
        <v/>
      </c>
      <c r="F131" s="42">
        <f>'Data In'!K10</f>
        <v/>
      </c>
      <c r="G131" s="42">
        <f>'Data In'!L10</f>
        <v/>
      </c>
      <c r="H131" s="42">
        <f>'Data In'!M10</f>
        <v/>
      </c>
      <c r="I131" s="42">
        <f>'Data In'!N10</f>
        <v/>
      </c>
      <c r="J131" s="42">
        <f>'Data In'!O10</f>
        <v/>
      </c>
      <c r="K131" s="42">
        <f>'Data In'!P10</f>
        <v/>
      </c>
      <c r="L131" s="42">
        <f>'Data In'!Q10</f>
        <v/>
      </c>
      <c r="M131" s="42">
        <f>'Data In'!R10</f>
        <v/>
      </c>
      <c r="N131" s="42">
        <f>'Data In'!S10</f>
        <v/>
      </c>
      <c r="O131" s="42">
        <f>'Data In'!T10</f>
        <v/>
      </c>
      <c r="P131" s="42">
        <f>'Data In'!U10</f>
        <v/>
      </c>
      <c r="Q131" s="42">
        <f>'Data In'!V10</f>
        <v/>
      </c>
      <c r="R131" s="42">
        <f>'Data In'!W10</f>
        <v/>
      </c>
      <c r="S131" s="42">
        <f>'Data In'!X10</f>
        <v/>
      </c>
      <c r="T131" s="25" t="n"/>
      <c r="V131" s="79" t="inlineStr">
        <is>
          <t>bp</t>
        </is>
      </c>
      <c r="W131" s="41">
        <f>B131</f>
        <v/>
      </c>
      <c r="X131" s="42">
        <f>C131</f>
        <v/>
      </c>
      <c r="Y131" s="42">
        <f>D131</f>
        <v/>
      </c>
      <c r="Z131" s="42">
        <f>E131</f>
        <v/>
      </c>
      <c r="AA131" s="42">
        <f>F131</f>
        <v/>
      </c>
      <c r="AB131" s="42">
        <f>G131</f>
        <v/>
      </c>
      <c r="AC131" s="42">
        <f>H131</f>
        <v/>
      </c>
      <c r="AD131" s="42">
        <f>I131</f>
        <v/>
      </c>
      <c r="AE131" s="42">
        <f>J131</f>
        <v/>
      </c>
      <c r="AF131" s="42">
        <f>K131</f>
        <v/>
      </c>
      <c r="AG131" s="42">
        <f>L131</f>
        <v/>
      </c>
      <c r="AH131" s="42">
        <f>M131</f>
        <v/>
      </c>
      <c r="AI131" s="42">
        <f>N131</f>
        <v/>
      </c>
      <c r="AJ131" s="42">
        <f>O131</f>
        <v/>
      </c>
      <c r="AK131" s="42">
        <f>P131</f>
        <v/>
      </c>
      <c r="AL131" s="42">
        <f>Q131</f>
        <v/>
      </c>
      <c r="AM131" s="42">
        <f>R131</f>
        <v/>
      </c>
      <c r="AN131" s="42">
        <f>S131</f>
        <v/>
      </c>
      <c r="AQ131" s="79" t="inlineStr">
        <is>
          <t>bp</t>
        </is>
      </c>
      <c r="AR131" s="41">
        <f>W131</f>
        <v/>
      </c>
      <c r="AS131" s="42">
        <f>X131</f>
        <v/>
      </c>
      <c r="AT131" s="42">
        <f>Y131</f>
        <v/>
      </c>
      <c r="AU131" s="42">
        <f>Z131</f>
        <v/>
      </c>
      <c r="AV131" s="42">
        <f>AA131</f>
        <v/>
      </c>
      <c r="AW131" s="42">
        <f>AB131</f>
        <v/>
      </c>
      <c r="AX131" s="42">
        <f>AC131</f>
        <v/>
      </c>
      <c r="AY131" s="42">
        <f>AD131</f>
        <v/>
      </c>
      <c r="AZ131" s="42">
        <f>AE131</f>
        <v/>
      </c>
      <c r="BA131" s="42">
        <f>AF131</f>
        <v/>
      </c>
      <c r="BB131" s="42">
        <f>AG131</f>
        <v/>
      </c>
      <c r="BC131" s="42">
        <f>AH131</f>
        <v/>
      </c>
      <c r="BD131" s="42">
        <f>AI131</f>
        <v/>
      </c>
      <c r="BE131" s="42">
        <f>AJ131</f>
        <v/>
      </c>
      <c r="BF131" s="42">
        <f>AK131</f>
        <v/>
      </c>
      <c r="BG131" s="42">
        <f>AL131</f>
        <v/>
      </c>
      <c r="BH131" s="42">
        <f>AM131</f>
        <v/>
      </c>
      <c r="BI131" s="42">
        <f>AN131</f>
        <v/>
      </c>
      <c r="BL131" s="79" t="inlineStr">
        <is>
          <t>bp</t>
        </is>
      </c>
      <c r="BM131" s="41">
        <f>AR131</f>
        <v/>
      </c>
      <c r="BN131" s="42">
        <f>AS131</f>
        <v/>
      </c>
      <c r="BO131" s="42">
        <f>AT131</f>
        <v/>
      </c>
      <c r="BP131" s="42">
        <f>AU131</f>
        <v/>
      </c>
      <c r="BQ131" s="42">
        <f>AV131</f>
        <v/>
      </c>
      <c r="BR131" s="42">
        <f>AW131</f>
        <v/>
      </c>
      <c r="BS131" s="42">
        <f>AX131</f>
        <v/>
      </c>
      <c r="BT131" s="42">
        <f>AY131</f>
        <v/>
      </c>
      <c r="BU131" s="42">
        <f>AZ131</f>
        <v/>
      </c>
      <c r="BV131" s="42">
        <f>BA131</f>
        <v/>
      </c>
      <c r="BW131" s="42">
        <f>BB131</f>
        <v/>
      </c>
      <c r="BX131" s="42">
        <f>BC131</f>
        <v/>
      </c>
      <c r="BY131" s="42">
        <f>BD131</f>
        <v/>
      </c>
      <c r="BZ131" s="42">
        <f>BE131</f>
        <v/>
      </c>
      <c r="CA131" s="42">
        <f>BF131</f>
        <v/>
      </c>
      <c r="CB131" s="42">
        <f>BG131</f>
        <v/>
      </c>
      <c r="CC131" s="42">
        <f>BH131</f>
        <v/>
      </c>
      <c r="CD131" s="42">
        <f>BI131</f>
        <v/>
      </c>
      <c r="CG131" s="79" t="inlineStr">
        <is>
          <t>bp</t>
        </is>
      </c>
      <c r="CH131" s="109">
        <f>BM131</f>
        <v/>
      </c>
      <c r="CI131" s="110">
        <f>BN131</f>
        <v/>
      </c>
      <c r="CJ131" s="110">
        <f>BO131</f>
        <v/>
      </c>
      <c r="CK131" s="110">
        <f>BP131</f>
        <v/>
      </c>
      <c r="CL131" s="110">
        <f>BQ131</f>
        <v/>
      </c>
      <c r="CM131" s="110">
        <f>BR131</f>
        <v/>
      </c>
      <c r="CN131" s="110">
        <f>BS131</f>
        <v/>
      </c>
      <c r="CO131" s="110">
        <f>BT131</f>
        <v/>
      </c>
      <c r="CP131" s="110">
        <f>BU131</f>
        <v/>
      </c>
      <c r="CQ131" s="110">
        <f>BV131</f>
        <v/>
      </c>
      <c r="CR131" s="110">
        <f>BW131</f>
        <v/>
      </c>
      <c r="CS131" s="110">
        <f>BX131</f>
        <v/>
      </c>
      <c r="CT131" s="110">
        <f>BY131</f>
        <v/>
      </c>
      <c r="CU131" s="110">
        <f>BZ131</f>
        <v/>
      </c>
      <c r="CV131" s="110">
        <f>CA131</f>
        <v/>
      </c>
      <c r="CW131" s="110">
        <f>CB131</f>
        <v/>
      </c>
      <c r="CX131" s="110">
        <f>CC131</f>
        <v/>
      </c>
      <c r="CY131" s="111">
        <f>CD131</f>
        <v/>
      </c>
    </row>
    <row r="132">
      <c r="A132" s="79" t="n"/>
      <c r="B132" s="41">
        <f>'Data In'!G11</f>
        <v/>
      </c>
      <c r="C132" s="42">
        <f>'Data In'!H11</f>
        <v/>
      </c>
      <c r="D132" s="42">
        <f>'Data In'!I11</f>
        <v/>
      </c>
      <c r="E132" s="42">
        <f>'Data In'!J11</f>
        <v/>
      </c>
      <c r="F132" s="42">
        <f>'Data In'!K11</f>
        <v/>
      </c>
      <c r="G132" s="42">
        <f>'Data In'!L11</f>
        <v/>
      </c>
      <c r="H132" s="42">
        <f>'Data In'!M11</f>
        <v/>
      </c>
      <c r="I132" s="42">
        <f>'Data In'!N11</f>
        <v/>
      </c>
      <c r="J132" s="42">
        <f>'Data In'!O11</f>
        <v/>
      </c>
      <c r="K132" s="42">
        <f>'Data In'!P11</f>
        <v/>
      </c>
      <c r="L132" s="42">
        <f>'Data In'!Q11</f>
        <v/>
      </c>
      <c r="M132" s="42">
        <f>'Data In'!R11</f>
        <v/>
      </c>
      <c r="N132" s="42">
        <f>'Data In'!S11</f>
        <v/>
      </c>
      <c r="O132" s="42">
        <f>'Data In'!T11</f>
        <v/>
      </c>
      <c r="P132" s="42">
        <f>'Data In'!U11</f>
        <v/>
      </c>
      <c r="Q132" s="42">
        <f>'Data In'!V11</f>
        <v/>
      </c>
      <c r="R132" s="42">
        <f>'Data In'!W11</f>
        <v/>
      </c>
      <c r="S132" s="42">
        <f>'Data In'!X11</f>
        <v/>
      </c>
      <c r="T132" s="25" t="n"/>
      <c r="V132" s="79" t="n"/>
      <c r="W132" s="41">
        <f>B132</f>
        <v/>
      </c>
      <c r="X132" s="42">
        <f>C132</f>
        <v/>
      </c>
      <c r="Y132" s="42">
        <f>D132</f>
        <v/>
      </c>
      <c r="Z132" s="42">
        <f>E132</f>
        <v/>
      </c>
      <c r="AA132" s="42">
        <f>F132</f>
        <v/>
      </c>
      <c r="AB132" s="42">
        <f>G132</f>
        <v/>
      </c>
      <c r="AC132" s="42">
        <f>H132</f>
        <v/>
      </c>
      <c r="AD132" s="42">
        <f>I132</f>
        <v/>
      </c>
      <c r="AE132" s="42">
        <f>J132</f>
        <v/>
      </c>
      <c r="AF132" s="42">
        <f>K132</f>
        <v/>
      </c>
      <c r="AG132" s="42">
        <f>L132</f>
        <v/>
      </c>
      <c r="AH132" s="42">
        <f>M132</f>
        <v/>
      </c>
      <c r="AI132" s="42">
        <f>N132</f>
        <v/>
      </c>
      <c r="AJ132" s="42">
        <f>O132</f>
        <v/>
      </c>
      <c r="AK132" s="42">
        <f>P132</f>
        <v/>
      </c>
      <c r="AL132" s="42">
        <f>Q132</f>
        <v/>
      </c>
      <c r="AM132" s="42">
        <f>R132</f>
        <v/>
      </c>
      <c r="AN132" s="42">
        <f>S132</f>
        <v/>
      </c>
      <c r="AQ132" s="79" t="n"/>
      <c r="AR132" s="41">
        <f>W132</f>
        <v/>
      </c>
      <c r="AS132" s="42">
        <f>X132</f>
        <v/>
      </c>
      <c r="AT132" s="42">
        <f>Y132</f>
        <v/>
      </c>
      <c r="AU132" s="42">
        <f>Z132</f>
        <v/>
      </c>
      <c r="AV132" s="42">
        <f>AA132</f>
        <v/>
      </c>
      <c r="AW132" s="42">
        <f>AB132</f>
        <v/>
      </c>
      <c r="AX132" s="42">
        <f>AC132</f>
        <v/>
      </c>
      <c r="AY132" s="42">
        <f>AD132</f>
        <v/>
      </c>
      <c r="AZ132" s="42">
        <f>AE132</f>
        <v/>
      </c>
      <c r="BA132" s="42">
        <f>AF132</f>
        <v/>
      </c>
      <c r="BB132" s="42">
        <f>AG132</f>
        <v/>
      </c>
      <c r="BC132" s="42">
        <f>AH132</f>
        <v/>
      </c>
      <c r="BD132" s="42">
        <f>AI132</f>
        <v/>
      </c>
      <c r="BE132" s="42">
        <f>AJ132</f>
        <v/>
      </c>
      <c r="BF132" s="42">
        <f>AK132</f>
        <v/>
      </c>
      <c r="BG132" s="42">
        <f>AL132</f>
        <v/>
      </c>
      <c r="BH132" s="42">
        <f>AM132</f>
        <v/>
      </c>
      <c r="BI132" s="42">
        <f>AN132</f>
        <v/>
      </c>
      <c r="BL132" s="79" t="n"/>
      <c r="BM132" s="41">
        <f>AR132</f>
        <v/>
      </c>
      <c r="BN132" s="42">
        <f>AS132</f>
        <v/>
      </c>
      <c r="BO132" s="42">
        <f>AT132</f>
        <v/>
      </c>
      <c r="BP132" s="42">
        <f>AU132</f>
        <v/>
      </c>
      <c r="BQ132" s="42">
        <f>AV132</f>
        <v/>
      </c>
      <c r="BR132" s="42">
        <f>AW132</f>
        <v/>
      </c>
      <c r="BS132" s="42">
        <f>AX132</f>
        <v/>
      </c>
      <c r="BT132" s="42">
        <f>AY132</f>
        <v/>
      </c>
      <c r="BU132" s="42">
        <f>AZ132</f>
        <v/>
      </c>
      <c r="BV132" s="42">
        <f>BA132</f>
        <v/>
      </c>
      <c r="BW132" s="42">
        <f>BB132</f>
        <v/>
      </c>
      <c r="BX132" s="42">
        <f>BC132</f>
        <v/>
      </c>
      <c r="BY132" s="42">
        <f>BD132</f>
        <v/>
      </c>
      <c r="BZ132" s="42">
        <f>BE132</f>
        <v/>
      </c>
      <c r="CA132" s="42">
        <f>BF132</f>
        <v/>
      </c>
      <c r="CB132" s="42">
        <f>BG132</f>
        <v/>
      </c>
      <c r="CC132" s="42">
        <f>BH132</f>
        <v/>
      </c>
      <c r="CD132" s="42">
        <f>BI132</f>
        <v/>
      </c>
      <c r="CG132" s="79" t="n"/>
      <c r="CH132" s="109">
        <f>BM132</f>
        <v/>
      </c>
      <c r="CI132" s="110">
        <f>BN132</f>
        <v/>
      </c>
      <c r="CJ132" s="110">
        <f>BO132</f>
        <v/>
      </c>
      <c r="CK132" s="110">
        <f>BP132</f>
        <v/>
      </c>
      <c r="CL132" s="110">
        <f>BQ132</f>
        <v/>
      </c>
      <c r="CM132" s="110">
        <f>BR132</f>
        <v/>
      </c>
      <c r="CN132" s="110">
        <f>BS132</f>
        <v/>
      </c>
      <c r="CO132" s="110">
        <f>BT132</f>
        <v/>
      </c>
      <c r="CP132" s="110">
        <f>BU132</f>
        <v/>
      </c>
      <c r="CQ132" s="110">
        <f>BV132</f>
        <v/>
      </c>
      <c r="CR132" s="110">
        <f>BW132</f>
        <v/>
      </c>
      <c r="CS132" s="110">
        <f>BX132</f>
        <v/>
      </c>
      <c r="CT132" s="110">
        <f>BY132</f>
        <v/>
      </c>
      <c r="CU132" s="110">
        <f>BZ132</f>
        <v/>
      </c>
      <c r="CV132" s="110">
        <f>CA132</f>
        <v/>
      </c>
      <c r="CW132" s="110">
        <f>CB132</f>
        <v/>
      </c>
      <c r="CX132" s="110">
        <f>CC132</f>
        <v/>
      </c>
      <c r="CY132" s="111">
        <f>CD132</f>
        <v/>
      </c>
    </row>
    <row r="133">
      <c r="A133" s="79" t="n"/>
      <c r="B133" s="41">
        <f>'Data In'!G12</f>
        <v/>
      </c>
      <c r="C133" s="42">
        <f>'Data In'!H12</f>
        <v/>
      </c>
      <c r="D133" s="42">
        <f>'Data In'!I12</f>
        <v/>
      </c>
      <c r="E133" s="42">
        <f>'Data In'!J12</f>
        <v/>
      </c>
      <c r="F133" s="42">
        <f>'Data In'!K12</f>
        <v/>
      </c>
      <c r="G133" s="42">
        <f>'Data In'!L12</f>
        <v/>
      </c>
      <c r="H133" s="42">
        <f>'Data In'!M12</f>
        <v/>
      </c>
      <c r="I133" s="42">
        <f>'Data In'!N12</f>
        <v/>
      </c>
      <c r="J133" s="42">
        <f>'Data In'!O12</f>
        <v/>
      </c>
      <c r="K133" s="42">
        <f>'Data In'!P12</f>
        <v/>
      </c>
      <c r="L133" s="42">
        <f>'Data In'!Q12</f>
        <v/>
      </c>
      <c r="M133" s="42">
        <f>'Data In'!R12</f>
        <v/>
      </c>
      <c r="N133" s="42">
        <f>'Data In'!S12</f>
        <v/>
      </c>
      <c r="O133" s="42">
        <f>'Data In'!T12</f>
        <v/>
      </c>
      <c r="P133" s="42">
        <f>'Data In'!U12</f>
        <v/>
      </c>
      <c r="Q133" s="42">
        <f>'Data In'!V12</f>
        <v/>
      </c>
      <c r="R133" s="42">
        <f>'Data In'!W12</f>
        <v/>
      </c>
      <c r="S133" s="42">
        <f>'Data In'!X12</f>
        <v/>
      </c>
      <c r="T133" s="25" t="n"/>
      <c r="V133" s="79" t="n"/>
      <c r="W133" s="41">
        <f>B133</f>
        <v/>
      </c>
      <c r="X133" s="42">
        <f>C133</f>
        <v/>
      </c>
      <c r="Y133" s="42">
        <f>D133</f>
        <v/>
      </c>
      <c r="Z133" s="42">
        <f>E133</f>
        <v/>
      </c>
      <c r="AA133" s="42">
        <f>F133</f>
        <v/>
      </c>
      <c r="AB133" s="42">
        <f>G133</f>
        <v/>
      </c>
      <c r="AC133" s="42">
        <f>H133</f>
        <v/>
      </c>
      <c r="AD133" s="42">
        <f>I133</f>
        <v/>
      </c>
      <c r="AE133" s="42">
        <f>J133</f>
        <v/>
      </c>
      <c r="AF133" s="42">
        <f>K133</f>
        <v/>
      </c>
      <c r="AG133" s="42">
        <f>L133</f>
        <v/>
      </c>
      <c r="AH133" s="42">
        <f>M133</f>
        <v/>
      </c>
      <c r="AI133" s="42">
        <f>N133</f>
        <v/>
      </c>
      <c r="AJ133" s="42">
        <f>O133</f>
        <v/>
      </c>
      <c r="AK133" s="42">
        <f>P133</f>
        <v/>
      </c>
      <c r="AL133" s="42">
        <f>Q133</f>
        <v/>
      </c>
      <c r="AM133" s="42">
        <f>R133</f>
        <v/>
      </c>
      <c r="AN133" s="42">
        <f>S133</f>
        <v/>
      </c>
      <c r="AQ133" s="79" t="n"/>
      <c r="AR133" s="41">
        <f>W133</f>
        <v/>
      </c>
      <c r="AS133" s="42">
        <f>X133</f>
        <v/>
      </c>
      <c r="AT133" s="42">
        <f>Y133</f>
        <v/>
      </c>
      <c r="AU133" s="42">
        <f>Z133</f>
        <v/>
      </c>
      <c r="AV133" s="42">
        <f>AA133</f>
        <v/>
      </c>
      <c r="AW133" s="42">
        <f>AB133</f>
        <v/>
      </c>
      <c r="AX133" s="42">
        <f>AC133</f>
        <v/>
      </c>
      <c r="AY133" s="42">
        <f>AD133</f>
        <v/>
      </c>
      <c r="AZ133" s="42">
        <f>AE133</f>
        <v/>
      </c>
      <c r="BA133" s="42">
        <f>AF133</f>
        <v/>
      </c>
      <c r="BB133" s="42">
        <f>AG133</f>
        <v/>
      </c>
      <c r="BC133" s="42">
        <f>AH133</f>
        <v/>
      </c>
      <c r="BD133" s="42">
        <f>AI133</f>
        <v/>
      </c>
      <c r="BE133" s="42">
        <f>AJ133</f>
        <v/>
      </c>
      <c r="BF133" s="42">
        <f>AK133</f>
        <v/>
      </c>
      <c r="BG133" s="42">
        <f>AL133</f>
        <v/>
      </c>
      <c r="BH133" s="42">
        <f>AM133</f>
        <v/>
      </c>
      <c r="BI133" s="42">
        <f>AN133</f>
        <v/>
      </c>
      <c r="BL133" s="79" t="n"/>
      <c r="BM133" s="41">
        <f>AR133</f>
        <v/>
      </c>
      <c r="BN133" s="42">
        <f>AS133</f>
        <v/>
      </c>
      <c r="BO133" s="42">
        <f>AT133</f>
        <v/>
      </c>
      <c r="BP133" s="42">
        <f>AU133</f>
        <v/>
      </c>
      <c r="BQ133" s="42">
        <f>AV133</f>
        <v/>
      </c>
      <c r="BR133" s="42">
        <f>AW133</f>
        <v/>
      </c>
      <c r="BS133" s="42">
        <f>AX133</f>
        <v/>
      </c>
      <c r="BT133" s="42">
        <f>AY133</f>
        <v/>
      </c>
      <c r="BU133" s="42">
        <f>AZ133</f>
        <v/>
      </c>
      <c r="BV133" s="42">
        <f>BA133</f>
        <v/>
      </c>
      <c r="BW133" s="42">
        <f>BB133</f>
        <v/>
      </c>
      <c r="BX133" s="42">
        <f>BC133</f>
        <v/>
      </c>
      <c r="BY133" s="42">
        <f>BD133</f>
        <v/>
      </c>
      <c r="BZ133" s="42">
        <f>BE133</f>
        <v/>
      </c>
      <c r="CA133" s="42">
        <f>BF133</f>
        <v/>
      </c>
      <c r="CB133" s="42">
        <f>BG133</f>
        <v/>
      </c>
      <c r="CC133" s="42">
        <f>BH133</f>
        <v/>
      </c>
      <c r="CD133" s="42">
        <f>BI133</f>
        <v/>
      </c>
      <c r="CG133" s="79" t="n"/>
      <c r="CH133" s="109">
        <f>BM133</f>
        <v/>
      </c>
      <c r="CI133" s="110">
        <f>BN133</f>
        <v/>
      </c>
      <c r="CJ133" s="110">
        <f>BO133</f>
        <v/>
      </c>
      <c r="CK133" s="110">
        <f>BP133</f>
        <v/>
      </c>
      <c r="CL133" s="110">
        <f>BQ133</f>
        <v/>
      </c>
      <c r="CM133" s="110">
        <f>BR133</f>
        <v/>
      </c>
      <c r="CN133" s="110">
        <f>BS133</f>
        <v/>
      </c>
      <c r="CO133" s="110">
        <f>BT133</f>
        <v/>
      </c>
      <c r="CP133" s="110">
        <f>BU133</f>
        <v/>
      </c>
      <c r="CQ133" s="110">
        <f>BV133</f>
        <v/>
      </c>
      <c r="CR133" s="110">
        <f>BW133</f>
        <v/>
      </c>
      <c r="CS133" s="110">
        <f>BX133</f>
        <v/>
      </c>
      <c r="CT133" s="110">
        <f>BY133</f>
        <v/>
      </c>
      <c r="CU133" s="110">
        <f>BZ133</f>
        <v/>
      </c>
      <c r="CV133" s="110">
        <f>CA133</f>
        <v/>
      </c>
      <c r="CW133" s="110">
        <f>CB133</f>
        <v/>
      </c>
      <c r="CX133" s="110">
        <f>CC133</f>
        <v/>
      </c>
      <c r="CY133" s="111">
        <f>CD133</f>
        <v/>
      </c>
    </row>
    <row r="134">
      <c r="A134" s="79" t="n"/>
      <c r="B134" s="91" t="n"/>
      <c r="C134" s="91" t="n"/>
      <c r="D134" s="91" t="n"/>
      <c r="E134" s="91" t="n"/>
      <c r="F134" s="91" t="n"/>
      <c r="G134" s="91" t="n"/>
      <c r="H134" s="91" t="n"/>
      <c r="I134" s="91" t="n"/>
      <c r="J134" s="91" t="n"/>
      <c r="K134" s="91" t="n"/>
      <c r="L134" s="91" t="n"/>
      <c r="M134" s="91" t="n"/>
      <c r="N134" s="91" t="n"/>
      <c r="O134" s="91" t="n"/>
      <c r="P134" s="91" t="n"/>
      <c r="Q134" s="91" t="n"/>
      <c r="R134" s="91" t="n"/>
      <c r="S134" s="92" t="n"/>
      <c r="T134" s="25" t="n"/>
      <c r="V134" s="79" t="n"/>
      <c r="W134" s="91" t="n"/>
      <c r="X134" s="91" t="n"/>
      <c r="Y134" s="91" t="n"/>
      <c r="Z134" s="91" t="n"/>
      <c r="AA134" s="91" t="n"/>
      <c r="AB134" s="91" t="n"/>
      <c r="AC134" s="91" t="n"/>
      <c r="AD134" s="91" t="n"/>
      <c r="AE134" s="91" t="n"/>
      <c r="AF134" s="91" t="n"/>
      <c r="AG134" s="91" t="n"/>
      <c r="AH134" s="91" t="n"/>
      <c r="AI134" s="91" t="n"/>
      <c r="AJ134" s="91" t="n"/>
      <c r="AK134" s="91" t="n"/>
      <c r="AL134" s="91" t="n"/>
      <c r="AM134" s="91" t="n"/>
      <c r="AN134" s="92" t="n"/>
      <c r="AQ134" s="79" t="n"/>
      <c r="AR134" s="91" t="n"/>
      <c r="AS134" s="91" t="n"/>
      <c r="AT134" s="91" t="n"/>
      <c r="AU134" s="91" t="n"/>
      <c r="AV134" s="91" t="n"/>
      <c r="AW134" s="91" t="n"/>
      <c r="AX134" s="91" t="n"/>
      <c r="AY134" s="91" t="n"/>
      <c r="AZ134" s="91" t="n"/>
      <c r="BA134" s="91" t="n"/>
      <c r="BB134" s="91" t="n"/>
      <c r="BC134" s="91" t="n"/>
      <c r="BD134" s="91" t="n"/>
      <c r="BE134" s="91" t="n"/>
      <c r="BF134" s="91" t="n"/>
      <c r="BG134" s="91" t="n"/>
      <c r="BH134" s="91" t="n"/>
      <c r="BI134" s="92" t="n"/>
      <c r="BL134" s="79" t="n"/>
      <c r="BM134" s="91" t="n"/>
      <c r="BN134" s="91" t="n"/>
      <c r="BO134" s="91" t="n"/>
      <c r="BP134" s="91" t="n"/>
      <c r="BQ134" s="91" t="n"/>
      <c r="BR134" s="91" t="n"/>
      <c r="BS134" s="91" t="n"/>
      <c r="BT134" s="91" t="n"/>
      <c r="BU134" s="91" t="n"/>
      <c r="BV134" s="91" t="n"/>
      <c r="BW134" s="91" t="n"/>
      <c r="BX134" s="91" t="n"/>
      <c r="BY134" s="91" t="n"/>
      <c r="BZ134" s="91" t="n"/>
      <c r="CA134" s="91" t="n"/>
      <c r="CB134" s="91" t="n"/>
      <c r="CC134" s="91" t="n"/>
      <c r="CD134" s="92" t="n"/>
      <c r="CG134" s="79" t="n"/>
      <c r="CH134" s="91" t="n"/>
      <c r="CI134" s="91" t="n"/>
      <c r="CJ134" s="91" t="n"/>
      <c r="CK134" s="91" t="n"/>
      <c r="CL134" s="91" t="n"/>
      <c r="CM134" s="91" t="n"/>
      <c r="CN134" s="91" t="n"/>
      <c r="CO134" s="91" t="n"/>
      <c r="CP134" s="91" t="n"/>
      <c r="CQ134" s="91" t="n"/>
      <c r="CR134" s="91" t="n"/>
      <c r="CS134" s="91" t="n"/>
      <c r="CT134" s="91" t="n"/>
      <c r="CU134" s="91" t="n"/>
      <c r="CV134" s="91" t="n"/>
      <c r="CW134" s="91" t="n"/>
      <c r="CX134" s="91" t="n"/>
      <c r="CY134" s="92" t="n"/>
    </row>
    <row r="135">
      <c r="A135" s="79" t="inlineStr">
        <is>
          <t>rxn data</t>
        </is>
      </c>
      <c r="B135" s="273">
        <f>'Data In'!G41</f>
        <v/>
      </c>
      <c r="C135" s="42">
        <f>'Data In'!H41</f>
        <v/>
      </c>
      <c r="D135" s="42">
        <f>'Data In'!I41</f>
        <v/>
      </c>
      <c r="E135" s="42">
        <f>'Data In'!J41</f>
        <v/>
      </c>
      <c r="F135" s="42">
        <f>'Data In'!K41</f>
        <v/>
      </c>
      <c r="G135" s="42">
        <f>'Data In'!L41</f>
        <v/>
      </c>
      <c r="H135" s="42">
        <f>'Data In'!M41</f>
        <v/>
      </c>
      <c r="I135" s="42">
        <f>'Data In'!N41</f>
        <v/>
      </c>
      <c r="J135" s="42">
        <f>'Data In'!O41</f>
        <v/>
      </c>
      <c r="K135" s="42">
        <f>'Data In'!P41</f>
        <v/>
      </c>
      <c r="L135" s="42">
        <f>'Data In'!Q41</f>
        <v/>
      </c>
      <c r="M135" s="42">
        <f>'Data In'!R41</f>
        <v/>
      </c>
      <c r="N135" s="42">
        <f>'Data In'!S41</f>
        <v/>
      </c>
      <c r="O135" s="42">
        <f>'Data In'!T41</f>
        <v/>
      </c>
      <c r="P135" s="42">
        <f>'Data In'!U41</f>
        <v/>
      </c>
      <c r="Q135" s="42">
        <f>'Data In'!V41</f>
        <v/>
      </c>
      <c r="R135" s="42">
        <f>'Data In'!W41</f>
        <v/>
      </c>
      <c r="S135" s="42">
        <f>'Data In'!X41</f>
        <v/>
      </c>
      <c r="T135" s="25" t="n"/>
      <c r="V135" s="79" t="inlineStr">
        <is>
          <t>rxn data</t>
        </is>
      </c>
      <c r="W135" s="273">
        <f>'Data In'!G70</f>
        <v/>
      </c>
      <c r="X135" s="42">
        <f>'Data In'!H70</f>
        <v/>
      </c>
      <c r="Y135" s="42">
        <f>'Data In'!I70</f>
        <v/>
      </c>
      <c r="Z135" s="42">
        <f>'Data In'!J70</f>
        <v/>
      </c>
      <c r="AA135" s="42">
        <f>'Data In'!K70</f>
        <v/>
      </c>
      <c r="AB135" s="42">
        <f>'Data In'!L70</f>
        <v/>
      </c>
      <c r="AC135" s="42">
        <f>'Data In'!M70</f>
        <v/>
      </c>
      <c r="AD135" s="42">
        <f>'Data In'!N70</f>
        <v/>
      </c>
      <c r="AE135" s="42">
        <f>'Data In'!O70</f>
        <v/>
      </c>
      <c r="AF135" s="42">
        <f>'Data In'!P70</f>
        <v/>
      </c>
      <c r="AG135" s="42">
        <f>'Data In'!Q70</f>
        <v/>
      </c>
      <c r="AH135" s="42">
        <f>'Data In'!R70</f>
        <v/>
      </c>
      <c r="AI135" s="42">
        <f>'Data In'!S70</f>
        <v/>
      </c>
      <c r="AJ135" s="42">
        <f>'Data In'!T70</f>
        <v/>
      </c>
      <c r="AK135" s="42">
        <f>'Data In'!U70</f>
        <v/>
      </c>
      <c r="AL135" s="42">
        <f>'Data In'!V70</f>
        <v/>
      </c>
      <c r="AM135" s="42">
        <f>'Data In'!W70</f>
        <v/>
      </c>
      <c r="AN135" s="42">
        <f>'Data In'!X70</f>
        <v/>
      </c>
      <c r="AQ135" s="79" t="inlineStr">
        <is>
          <t>rxn data</t>
        </is>
      </c>
      <c r="AR135" s="273">
        <f>'Data In'!G99</f>
        <v/>
      </c>
      <c r="AS135" s="42">
        <f>'Data In'!H99</f>
        <v/>
      </c>
      <c r="AT135" s="42">
        <f>'Data In'!I99</f>
        <v/>
      </c>
      <c r="AU135" s="42">
        <f>'Data In'!J99</f>
        <v/>
      </c>
      <c r="AV135" s="42">
        <f>'Data In'!K99</f>
        <v/>
      </c>
      <c r="AW135" s="42">
        <f>'Data In'!L99</f>
        <v/>
      </c>
      <c r="AX135" s="42">
        <f>'Data In'!M99</f>
        <v/>
      </c>
      <c r="AY135" s="42">
        <f>'Data In'!N99</f>
        <v/>
      </c>
      <c r="AZ135" s="42">
        <f>'Data In'!O99</f>
        <v/>
      </c>
      <c r="BA135" s="42">
        <f>'Data In'!P99</f>
        <v/>
      </c>
      <c r="BB135" s="42">
        <f>'Data In'!Q99</f>
        <v/>
      </c>
      <c r="BC135" s="42">
        <f>'Data In'!R99</f>
        <v/>
      </c>
      <c r="BD135" s="42">
        <f>'Data In'!S99</f>
        <v/>
      </c>
      <c r="BE135" s="42">
        <f>'Data In'!T99</f>
        <v/>
      </c>
      <c r="BF135" s="42">
        <f>'Data In'!U99</f>
        <v/>
      </c>
      <c r="BG135" s="42">
        <f>'Data In'!V99</f>
        <v/>
      </c>
      <c r="BH135" s="42">
        <f>'Data In'!W99</f>
        <v/>
      </c>
      <c r="BI135" s="42">
        <f>'Data In'!X99</f>
        <v/>
      </c>
      <c r="BL135" s="79" t="inlineStr">
        <is>
          <t>rxn data</t>
        </is>
      </c>
      <c r="BM135" s="273">
        <f>'Data In'!G128</f>
        <v/>
      </c>
      <c r="BN135" s="42">
        <f>'Data In'!H128</f>
        <v/>
      </c>
      <c r="BO135" s="42">
        <f>'Data In'!I128</f>
        <v/>
      </c>
      <c r="BP135" s="42">
        <f>'Data In'!J128</f>
        <v/>
      </c>
      <c r="BQ135" s="42">
        <f>'Data In'!K128</f>
        <v/>
      </c>
      <c r="BR135" s="42">
        <f>'Data In'!L128</f>
        <v/>
      </c>
      <c r="BS135" s="42">
        <f>'Data In'!M128</f>
        <v/>
      </c>
      <c r="BT135" s="42">
        <f>'Data In'!N128</f>
        <v/>
      </c>
      <c r="BU135" s="42">
        <f>'Data In'!O128</f>
        <v/>
      </c>
      <c r="BV135" s="42">
        <f>'Data In'!P128</f>
        <v/>
      </c>
      <c r="BW135" s="42">
        <f>'Data In'!Q128</f>
        <v/>
      </c>
      <c r="BX135" s="42">
        <f>'Data In'!R128</f>
        <v/>
      </c>
      <c r="BY135" s="42">
        <f>'Data In'!S128</f>
        <v/>
      </c>
      <c r="BZ135" s="42">
        <f>'Data In'!T128</f>
        <v/>
      </c>
      <c r="CA135" s="42">
        <f>'Data In'!U128</f>
        <v/>
      </c>
      <c r="CB135" s="42">
        <f>'Data In'!V128</f>
        <v/>
      </c>
      <c r="CC135" s="42">
        <f>'Data In'!W128</f>
        <v/>
      </c>
      <c r="CD135" s="42">
        <f>'Data In'!X128</f>
        <v/>
      </c>
      <c r="CG135" s="79" t="inlineStr">
        <is>
          <t>rxn data</t>
        </is>
      </c>
      <c r="CH135" s="109">
        <f>'Data In'!G157</f>
        <v/>
      </c>
      <c r="CI135" s="110">
        <f>'Data In'!H157</f>
        <v/>
      </c>
      <c r="CJ135" s="110">
        <f>'Data In'!I157</f>
        <v/>
      </c>
      <c r="CK135" s="110">
        <f>'Data In'!J157</f>
        <v/>
      </c>
      <c r="CL135" s="110">
        <f>'Data In'!K157</f>
        <v/>
      </c>
      <c r="CM135" s="110">
        <f>'Data In'!L157</f>
        <v/>
      </c>
      <c r="CN135" s="110">
        <f>'Data In'!M157</f>
        <v/>
      </c>
      <c r="CO135" s="110">
        <f>'Data In'!N157</f>
        <v/>
      </c>
      <c r="CP135" s="110">
        <f>'Data In'!O157</f>
        <v/>
      </c>
      <c r="CQ135" s="110">
        <f>'Data In'!P157</f>
        <v/>
      </c>
      <c r="CR135" s="110">
        <f>'Data In'!Q157</f>
        <v/>
      </c>
      <c r="CS135" s="110">
        <f>'Data In'!R157</f>
        <v/>
      </c>
      <c r="CT135" s="110">
        <f>'Data In'!S157</f>
        <v/>
      </c>
      <c r="CU135" s="110">
        <f>'Data In'!T157</f>
        <v/>
      </c>
      <c r="CV135" s="110">
        <f>'Data In'!U157</f>
        <v/>
      </c>
      <c r="CW135" s="110">
        <f>'Data In'!V157</f>
        <v/>
      </c>
      <c r="CX135" s="110">
        <f>'Data In'!W157</f>
        <v/>
      </c>
      <c r="CY135" s="110">
        <f>'Data In'!X157</f>
        <v/>
      </c>
    </row>
    <row r="136">
      <c r="A136" s="79" t="n"/>
      <c r="B136" s="273">
        <f>'Data In'!G42</f>
        <v/>
      </c>
      <c r="C136" s="42">
        <f>'Data In'!H42</f>
        <v/>
      </c>
      <c r="D136" s="42">
        <f>'Data In'!I42</f>
        <v/>
      </c>
      <c r="E136" s="42">
        <f>'Data In'!J42</f>
        <v/>
      </c>
      <c r="F136" s="42">
        <f>'Data In'!K42</f>
        <v/>
      </c>
      <c r="G136" s="42">
        <f>'Data In'!L42</f>
        <v/>
      </c>
      <c r="H136" s="42">
        <f>'Data In'!M42</f>
        <v/>
      </c>
      <c r="I136" s="42">
        <f>'Data In'!N42</f>
        <v/>
      </c>
      <c r="J136" s="42">
        <f>'Data In'!O42</f>
        <v/>
      </c>
      <c r="K136" s="42">
        <f>'Data In'!P42</f>
        <v/>
      </c>
      <c r="L136" s="42">
        <f>'Data In'!Q42</f>
        <v/>
      </c>
      <c r="M136" s="42">
        <f>'Data In'!R42</f>
        <v/>
      </c>
      <c r="N136" s="42">
        <f>'Data In'!S42</f>
        <v/>
      </c>
      <c r="O136" s="42">
        <f>'Data In'!T42</f>
        <v/>
      </c>
      <c r="P136" s="42">
        <f>'Data In'!U42</f>
        <v/>
      </c>
      <c r="Q136" s="42">
        <f>'Data In'!V42</f>
        <v/>
      </c>
      <c r="R136" s="42">
        <f>'Data In'!W42</f>
        <v/>
      </c>
      <c r="S136" s="42">
        <f>'Data In'!X42</f>
        <v/>
      </c>
      <c r="T136" s="25" t="n"/>
      <c r="V136" s="79" t="n"/>
      <c r="W136" s="273">
        <f>'Data In'!G71</f>
        <v/>
      </c>
      <c r="X136" s="42">
        <f>'Data In'!H71</f>
        <v/>
      </c>
      <c r="Y136" s="42">
        <f>'Data In'!I71</f>
        <v/>
      </c>
      <c r="Z136" s="42">
        <f>'Data In'!J71</f>
        <v/>
      </c>
      <c r="AA136" s="42">
        <f>'Data In'!K71</f>
        <v/>
      </c>
      <c r="AB136" s="42">
        <f>'Data In'!L71</f>
        <v/>
      </c>
      <c r="AC136" s="42">
        <f>'Data In'!M71</f>
        <v/>
      </c>
      <c r="AD136" s="42">
        <f>'Data In'!N71</f>
        <v/>
      </c>
      <c r="AE136" s="42">
        <f>'Data In'!O71</f>
        <v/>
      </c>
      <c r="AF136" s="42">
        <f>'Data In'!P71</f>
        <v/>
      </c>
      <c r="AG136" s="42">
        <f>'Data In'!Q71</f>
        <v/>
      </c>
      <c r="AH136" s="42">
        <f>'Data In'!R71</f>
        <v/>
      </c>
      <c r="AI136" s="42">
        <f>'Data In'!S71</f>
        <v/>
      </c>
      <c r="AJ136" s="42">
        <f>'Data In'!T71</f>
        <v/>
      </c>
      <c r="AK136" s="42">
        <f>'Data In'!U71</f>
        <v/>
      </c>
      <c r="AL136" s="42">
        <f>'Data In'!V71</f>
        <v/>
      </c>
      <c r="AM136" s="42">
        <f>'Data In'!W71</f>
        <v/>
      </c>
      <c r="AN136" s="42">
        <f>'Data In'!X71</f>
        <v/>
      </c>
      <c r="AQ136" s="79" t="n"/>
      <c r="AR136" s="273">
        <f>'Data In'!G100</f>
        <v/>
      </c>
      <c r="AS136" s="42">
        <f>'Data In'!H100</f>
        <v/>
      </c>
      <c r="AT136" s="42">
        <f>'Data In'!I100</f>
        <v/>
      </c>
      <c r="AU136" s="42">
        <f>'Data In'!J100</f>
        <v/>
      </c>
      <c r="AV136" s="42">
        <f>'Data In'!K100</f>
        <v/>
      </c>
      <c r="AW136" s="42">
        <f>'Data In'!L100</f>
        <v/>
      </c>
      <c r="AX136" s="42">
        <f>'Data In'!M100</f>
        <v/>
      </c>
      <c r="AY136" s="42">
        <f>'Data In'!N100</f>
        <v/>
      </c>
      <c r="AZ136" s="42">
        <f>'Data In'!O100</f>
        <v/>
      </c>
      <c r="BA136" s="42">
        <f>'Data In'!P100</f>
        <v/>
      </c>
      <c r="BB136" s="42">
        <f>'Data In'!Q100</f>
        <v/>
      </c>
      <c r="BC136" s="42">
        <f>'Data In'!R100</f>
        <v/>
      </c>
      <c r="BD136" s="42">
        <f>'Data In'!S100</f>
        <v/>
      </c>
      <c r="BE136" s="42">
        <f>'Data In'!T100</f>
        <v/>
      </c>
      <c r="BF136" s="42">
        <f>'Data In'!U100</f>
        <v/>
      </c>
      <c r="BG136" s="42">
        <f>'Data In'!V100</f>
        <v/>
      </c>
      <c r="BH136" s="42">
        <f>'Data In'!W100</f>
        <v/>
      </c>
      <c r="BI136" s="42">
        <f>'Data In'!X100</f>
        <v/>
      </c>
      <c r="BL136" s="79" t="n"/>
      <c r="BM136" s="273">
        <f>'Data In'!G129</f>
        <v/>
      </c>
      <c r="BN136" s="42">
        <f>'Data In'!H129</f>
        <v/>
      </c>
      <c r="BO136" s="42">
        <f>'Data In'!I129</f>
        <v/>
      </c>
      <c r="BP136" s="42">
        <f>'Data In'!J129</f>
        <v/>
      </c>
      <c r="BQ136" s="42">
        <f>'Data In'!K129</f>
        <v/>
      </c>
      <c r="BR136" s="42">
        <f>'Data In'!L129</f>
        <v/>
      </c>
      <c r="BS136" s="42">
        <f>'Data In'!M129</f>
        <v/>
      </c>
      <c r="BT136" s="42">
        <f>'Data In'!N129</f>
        <v/>
      </c>
      <c r="BU136" s="42">
        <f>'Data In'!O129</f>
        <v/>
      </c>
      <c r="BV136" s="42">
        <f>'Data In'!P129</f>
        <v/>
      </c>
      <c r="BW136" s="42">
        <f>'Data In'!Q129</f>
        <v/>
      </c>
      <c r="BX136" s="42">
        <f>'Data In'!R129</f>
        <v/>
      </c>
      <c r="BY136" s="42">
        <f>'Data In'!S129</f>
        <v/>
      </c>
      <c r="BZ136" s="42">
        <f>'Data In'!T129</f>
        <v/>
      </c>
      <c r="CA136" s="42">
        <f>'Data In'!U129</f>
        <v/>
      </c>
      <c r="CB136" s="42">
        <f>'Data In'!V129</f>
        <v/>
      </c>
      <c r="CC136" s="42">
        <f>'Data In'!W129</f>
        <v/>
      </c>
      <c r="CD136" s="42">
        <f>'Data In'!X129</f>
        <v/>
      </c>
      <c r="CG136" s="79" t="n"/>
      <c r="CH136" s="109">
        <f>'Data In'!G158</f>
        <v/>
      </c>
      <c r="CI136" s="110">
        <f>'Data In'!H158</f>
        <v/>
      </c>
      <c r="CJ136" s="110">
        <f>'Data In'!I158</f>
        <v/>
      </c>
      <c r="CK136" s="110">
        <f>'Data In'!J158</f>
        <v/>
      </c>
      <c r="CL136" s="110">
        <f>'Data In'!K158</f>
        <v/>
      </c>
      <c r="CM136" s="110">
        <f>'Data In'!L158</f>
        <v/>
      </c>
      <c r="CN136" s="110">
        <f>'Data In'!M158</f>
        <v/>
      </c>
      <c r="CO136" s="110">
        <f>'Data In'!N158</f>
        <v/>
      </c>
      <c r="CP136" s="110">
        <f>'Data In'!O158</f>
        <v/>
      </c>
      <c r="CQ136" s="110">
        <f>'Data In'!P158</f>
        <v/>
      </c>
      <c r="CR136" s="110">
        <f>'Data In'!Q158</f>
        <v/>
      </c>
      <c r="CS136" s="110">
        <f>'Data In'!R158</f>
        <v/>
      </c>
      <c r="CT136" s="110">
        <f>'Data In'!S158</f>
        <v/>
      </c>
      <c r="CU136" s="110">
        <f>'Data In'!T158</f>
        <v/>
      </c>
      <c r="CV136" s="110">
        <f>'Data In'!U158</f>
        <v/>
      </c>
      <c r="CW136" s="110">
        <f>'Data In'!V158</f>
        <v/>
      </c>
      <c r="CX136" s="110">
        <f>'Data In'!W158</f>
        <v/>
      </c>
      <c r="CY136" s="110">
        <f>'Data In'!X158</f>
        <v/>
      </c>
    </row>
    <row r="137">
      <c r="A137" s="79" t="n"/>
      <c r="B137" s="273">
        <f>'Data In'!G43</f>
        <v/>
      </c>
      <c r="C137" s="42">
        <f>'Data In'!H43</f>
        <v/>
      </c>
      <c r="D137" s="42">
        <f>'Data In'!I43</f>
        <v/>
      </c>
      <c r="E137" s="42">
        <f>'Data In'!J43</f>
        <v/>
      </c>
      <c r="F137" s="42">
        <f>'Data In'!K43</f>
        <v/>
      </c>
      <c r="G137" s="42">
        <f>'Data In'!L43</f>
        <v/>
      </c>
      <c r="H137" s="42">
        <f>'Data In'!M43</f>
        <v/>
      </c>
      <c r="I137" s="42">
        <f>'Data In'!N43</f>
        <v/>
      </c>
      <c r="J137" s="42">
        <f>'Data In'!O43</f>
        <v/>
      </c>
      <c r="K137" s="42">
        <f>'Data In'!P43</f>
        <v/>
      </c>
      <c r="L137" s="42">
        <f>'Data In'!Q43</f>
        <v/>
      </c>
      <c r="M137" s="42">
        <f>'Data In'!R43</f>
        <v/>
      </c>
      <c r="N137" s="42">
        <f>'Data In'!S43</f>
        <v/>
      </c>
      <c r="O137" s="42">
        <f>'Data In'!T43</f>
        <v/>
      </c>
      <c r="P137" s="42">
        <f>'Data In'!U43</f>
        <v/>
      </c>
      <c r="Q137" s="42">
        <f>'Data In'!V43</f>
        <v/>
      </c>
      <c r="R137" s="42">
        <f>'Data In'!W43</f>
        <v/>
      </c>
      <c r="S137" s="42">
        <f>'Data In'!X43</f>
        <v/>
      </c>
      <c r="T137" s="25" t="n"/>
      <c r="V137" s="79" t="n"/>
      <c r="W137" s="273">
        <f>'Data In'!G72</f>
        <v/>
      </c>
      <c r="X137" s="42">
        <f>'Data In'!H72</f>
        <v/>
      </c>
      <c r="Y137" s="42">
        <f>'Data In'!I72</f>
        <v/>
      </c>
      <c r="Z137" s="42">
        <f>'Data In'!J72</f>
        <v/>
      </c>
      <c r="AA137" s="42">
        <f>'Data In'!K72</f>
        <v/>
      </c>
      <c r="AB137" s="42">
        <f>'Data In'!L72</f>
        <v/>
      </c>
      <c r="AC137" s="42">
        <f>'Data In'!M72</f>
        <v/>
      </c>
      <c r="AD137" s="42">
        <f>'Data In'!N72</f>
        <v/>
      </c>
      <c r="AE137" s="42">
        <f>'Data In'!O72</f>
        <v/>
      </c>
      <c r="AF137" s="42">
        <f>'Data In'!P72</f>
        <v/>
      </c>
      <c r="AG137" s="42">
        <f>'Data In'!Q72</f>
        <v/>
      </c>
      <c r="AH137" s="42">
        <f>'Data In'!R72</f>
        <v/>
      </c>
      <c r="AI137" s="42">
        <f>'Data In'!S72</f>
        <v/>
      </c>
      <c r="AJ137" s="42">
        <f>'Data In'!T72</f>
        <v/>
      </c>
      <c r="AK137" s="42">
        <f>'Data In'!U72</f>
        <v/>
      </c>
      <c r="AL137" s="42">
        <f>'Data In'!V72</f>
        <v/>
      </c>
      <c r="AM137" s="42">
        <f>'Data In'!W72</f>
        <v/>
      </c>
      <c r="AN137" s="42">
        <f>'Data In'!X72</f>
        <v/>
      </c>
      <c r="AQ137" s="79" t="n"/>
      <c r="AR137" s="273">
        <f>'Data In'!G101</f>
        <v/>
      </c>
      <c r="AS137" s="42">
        <f>'Data In'!H101</f>
        <v/>
      </c>
      <c r="AT137" s="42">
        <f>'Data In'!I101</f>
        <v/>
      </c>
      <c r="AU137" s="42">
        <f>'Data In'!J101</f>
        <v/>
      </c>
      <c r="AV137" s="42">
        <f>'Data In'!K101</f>
        <v/>
      </c>
      <c r="AW137" s="42">
        <f>'Data In'!L101</f>
        <v/>
      </c>
      <c r="AX137" s="42">
        <f>'Data In'!M101</f>
        <v/>
      </c>
      <c r="AY137" s="42">
        <f>'Data In'!N101</f>
        <v/>
      </c>
      <c r="AZ137" s="42">
        <f>'Data In'!O101</f>
        <v/>
      </c>
      <c r="BA137" s="42">
        <f>'Data In'!P101</f>
        <v/>
      </c>
      <c r="BB137" s="42">
        <f>'Data In'!Q101</f>
        <v/>
      </c>
      <c r="BC137" s="42">
        <f>'Data In'!R101</f>
        <v/>
      </c>
      <c r="BD137" s="42">
        <f>'Data In'!S101</f>
        <v/>
      </c>
      <c r="BE137" s="42">
        <f>'Data In'!T101</f>
        <v/>
      </c>
      <c r="BF137" s="42">
        <f>'Data In'!U101</f>
        <v/>
      </c>
      <c r="BG137" s="42">
        <f>'Data In'!V101</f>
        <v/>
      </c>
      <c r="BH137" s="42">
        <f>'Data In'!W101</f>
        <v/>
      </c>
      <c r="BI137" s="42">
        <f>'Data In'!X101</f>
        <v/>
      </c>
      <c r="BL137" s="79" t="n"/>
      <c r="BM137" s="273">
        <f>'Data In'!G130</f>
        <v/>
      </c>
      <c r="BN137" s="42">
        <f>'Data In'!H130</f>
        <v/>
      </c>
      <c r="BO137" s="42">
        <f>'Data In'!I130</f>
        <v/>
      </c>
      <c r="BP137" s="42">
        <f>'Data In'!J130</f>
        <v/>
      </c>
      <c r="BQ137" s="42">
        <f>'Data In'!K130</f>
        <v/>
      </c>
      <c r="BR137" s="42">
        <f>'Data In'!L130</f>
        <v/>
      </c>
      <c r="BS137" s="42">
        <f>'Data In'!M130</f>
        <v/>
      </c>
      <c r="BT137" s="42">
        <f>'Data In'!N130</f>
        <v/>
      </c>
      <c r="BU137" s="42">
        <f>'Data In'!O130</f>
        <v/>
      </c>
      <c r="BV137" s="42">
        <f>'Data In'!P130</f>
        <v/>
      </c>
      <c r="BW137" s="42">
        <f>'Data In'!Q130</f>
        <v/>
      </c>
      <c r="BX137" s="42">
        <f>'Data In'!R130</f>
        <v/>
      </c>
      <c r="BY137" s="42">
        <f>'Data In'!S130</f>
        <v/>
      </c>
      <c r="BZ137" s="42">
        <f>'Data In'!T130</f>
        <v/>
      </c>
      <c r="CA137" s="42">
        <f>'Data In'!U130</f>
        <v/>
      </c>
      <c r="CB137" s="42">
        <f>'Data In'!V130</f>
        <v/>
      </c>
      <c r="CC137" s="42">
        <f>'Data In'!W130</f>
        <v/>
      </c>
      <c r="CD137" s="42">
        <f>'Data In'!X130</f>
        <v/>
      </c>
      <c r="CG137" s="79" t="n"/>
      <c r="CH137" s="109">
        <f>'Data In'!G159</f>
        <v/>
      </c>
      <c r="CI137" s="110">
        <f>'Data In'!H159</f>
        <v/>
      </c>
      <c r="CJ137" s="110">
        <f>'Data In'!I159</f>
        <v/>
      </c>
      <c r="CK137" s="110">
        <f>'Data In'!J159</f>
        <v/>
      </c>
      <c r="CL137" s="110">
        <f>'Data In'!K159</f>
        <v/>
      </c>
      <c r="CM137" s="110">
        <f>'Data In'!L159</f>
        <v/>
      </c>
      <c r="CN137" s="110">
        <f>'Data In'!M159</f>
        <v/>
      </c>
      <c r="CO137" s="110">
        <f>'Data In'!N159</f>
        <v/>
      </c>
      <c r="CP137" s="110">
        <f>'Data In'!O159</f>
        <v/>
      </c>
      <c r="CQ137" s="110">
        <f>'Data In'!P159</f>
        <v/>
      </c>
      <c r="CR137" s="110">
        <f>'Data In'!Q159</f>
        <v/>
      </c>
      <c r="CS137" s="110">
        <f>'Data In'!R159</f>
        <v/>
      </c>
      <c r="CT137" s="110">
        <f>'Data In'!S159</f>
        <v/>
      </c>
      <c r="CU137" s="110">
        <f>'Data In'!T159</f>
        <v/>
      </c>
      <c r="CV137" s="110">
        <f>'Data In'!U159</f>
        <v/>
      </c>
      <c r="CW137" s="110">
        <f>'Data In'!V159</f>
        <v/>
      </c>
      <c r="CX137" s="110">
        <f>'Data In'!W159</f>
        <v/>
      </c>
      <c r="CY137" s="110">
        <f>'Data In'!X159</f>
        <v/>
      </c>
    </row>
    <row r="138" ht="15.75" customHeight="1" s="23" thickBot="1">
      <c r="A138" s="82" t="n"/>
      <c r="B138" s="93" t="n"/>
      <c r="C138" s="94" t="n"/>
      <c r="D138" s="94" t="n"/>
      <c r="E138" s="94" t="n"/>
      <c r="F138" s="94" t="n"/>
      <c r="G138" s="94" t="n"/>
      <c r="H138" s="94" t="n"/>
      <c r="I138" s="94" t="n"/>
      <c r="J138" s="94" t="n"/>
      <c r="K138" s="94" t="n"/>
      <c r="L138" s="94" t="n"/>
      <c r="M138" s="94" t="n"/>
      <c r="N138" s="94" t="n"/>
      <c r="O138" s="94" t="n"/>
      <c r="P138" s="94" t="n"/>
      <c r="Q138" s="94" t="n"/>
      <c r="R138" s="94" t="n"/>
      <c r="S138" s="95" t="n"/>
      <c r="T138" s="25" t="n"/>
      <c r="V138" s="82" t="n"/>
      <c r="W138" s="93" t="n"/>
      <c r="X138" s="94" t="n"/>
      <c r="Y138" s="94" t="n"/>
      <c r="Z138" s="94" t="n"/>
      <c r="AA138" s="94" t="n"/>
      <c r="AB138" s="94" t="n"/>
      <c r="AC138" s="94" t="n"/>
      <c r="AD138" s="94" t="n"/>
      <c r="AE138" s="94" t="n"/>
      <c r="AF138" s="94" t="n"/>
      <c r="AG138" s="94" t="n"/>
      <c r="AH138" s="94" t="n"/>
      <c r="AI138" s="94" t="n"/>
      <c r="AJ138" s="94" t="n"/>
      <c r="AK138" s="94" t="n"/>
      <c r="AL138" s="94" t="n"/>
      <c r="AM138" s="94" t="n"/>
      <c r="AN138" s="95" t="n"/>
      <c r="AQ138" s="82" t="n"/>
      <c r="AR138" s="93" t="n"/>
      <c r="AS138" s="94" t="n"/>
      <c r="AT138" s="94" t="n"/>
      <c r="AU138" s="94" t="n"/>
      <c r="AV138" s="94" t="n"/>
      <c r="AW138" s="94" t="n"/>
      <c r="AX138" s="94" t="n"/>
      <c r="AY138" s="94" t="n"/>
      <c r="AZ138" s="94" t="n"/>
      <c r="BA138" s="94" t="n"/>
      <c r="BB138" s="94" t="n"/>
      <c r="BC138" s="94" t="n"/>
      <c r="BD138" s="94" t="n"/>
      <c r="BE138" s="94" t="n"/>
      <c r="BF138" s="94" t="n"/>
      <c r="BG138" s="94" t="n"/>
      <c r="BH138" s="94" t="n"/>
      <c r="BI138" s="95" t="n"/>
      <c r="BL138" s="82" t="n"/>
      <c r="BM138" s="93" t="n"/>
      <c r="BN138" s="94" t="n"/>
      <c r="BO138" s="94" t="n"/>
      <c r="BP138" s="94" t="n"/>
      <c r="BQ138" s="94" t="n"/>
      <c r="BR138" s="94" t="n"/>
      <c r="BS138" s="94" t="n"/>
      <c r="BT138" s="94" t="n"/>
      <c r="BU138" s="94" t="n"/>
      <c r="BV138" s="94" t="n"/>
      <c r="BW138" s="94" t="n"/>
      <c r="BX138" s="94" t="n"/>
      <c r="BY138" s="94" t="n"/>
      <c r="BZ138" s="94" t="n"/>
      <c r="CA138" s="94" t="n"/>
      <c r="CB138" s="94" t="n"/>
      <c r="CC138" s="94" t="n"/>
      <c r="CD138" s="95" t="n"/>
      <c r="CG138" s="82" t="n"/>
      <c r="CH138" s="93" t="n"/>
      <c r="CI138" s="94" t="n"/>
      <c r="CJ138" s="94" t="n"/>
      <c r="CK138" s="94" t="n"/>
      <c r="CL138" s="94" t="n"/>
      <c r="CM138" s="94" t="n"/>
      <c r="CN138" s="94" t="n"/>
      <c r="CO138" s="94" t="n"/>
      <c r="CP138" s="94" t="n"/>
      <c r="CQ138" s="94" t="n"/>
      <c r="CR138" s="94" t="n"/>
      <c r="CS138" s="94" t="n"/>
      <c r="CT138" s="94" t="n"/>
      <c r="CU138" s="94" t="n"/>
      <c r="CV138" s="94" t="n"/>
      <c r="CW138" s="94" t="n"/>
      <c r="CX138" s="94" t="n"/>
      <c r="CY138" s="95" t="n"/>
    </row>
    <row r="139" ht="14.45" customHeight="1" s="23">
      <c r="A139" s="274">
        <f>F140&amp;"C " &amp; G140 &amp; "mL/min"</f>
        <v/>
      </c>
      <c r="B139" s="19" t="n"/>
      <c r="C139" s="167" t="inlineStr">
        <is>
          <t>C3 Start</t>
        </is>
      </c>
      <c r="D139" s="11" t="inlineStr">
        <is>
          <t>Run Code</t>
        </is>
      </c>
      <c r="E139" s="11" t="inlineStr">
        <is>
          <t>Catalyst</t>
        </is>
      </c>
      <c r="F139" s="11" t="inlineStr">
        <is>
          <t xml:space="preserve">Temp (C) </t>
        </is>
      </c>
      <c r="G139" s="11" t="inlineStr">
        <is>
          <t>Flow (mL/min)</t>
        </is>
      </c>
      <c r="H139" s="11" t="inlineStr">
        <is>
          <t>Reactor Vol (mL)</t>
        </is>
      </c>
      <c r="I139" s="12" t="inlineStr">
        <is>
          <t>oxygen</t>
        </is>
      </c>
      <c r="J139" s="12" t="inlineStr">
        <is>
          <t>nitrogen</t>
        </is>
      </c>
      <c r="K139" s="12" t="inlineStr">
        <is>
          <t>propane</t>
        </is>
      </c>
      <c r="L139" s="12" t="inlineStr">
        <is>
          <t>methane</t>
        </is>
      </c>
      <c r="M139" s="12" t="inlineStr">
        <is>
          <t>isobutane</t>
        </is>
      </c>
      <c r="N139" s="12" t="inlineStr">
        <is>
          <t>n-butane</t>
        </is>
      </c>
      <c r="O139" s="12" t="inlineStr">
        <is>
          <t>oxygen</t>
        </is>
      </c>
      <c r="P139" s="12" t="inlineStr">
        <is>
          <t>nitrogen</t>
        </is>
      </c>
      <c r="Q139" s="12" t="inlineStr">
        <is>
          <t>propane</t>
        </is>
      </c>
      <c r="R139" s="12" t="inlineStr">
        <is>
          <t>methane</t>
        </is>
      </c>
      <c r="S139" s="59" t="inlineStr">
        <is>
          <t>Sum</t>
        </is>
      </c>
      <c r="T139" s="25" t="n"/>
      <c r="V139" s="274">
        <f>AA140&amp;"C " &amp; AB140 &amp; "mL/min"</f>
        <v/>
      </c>
      <c r="W139" s="19" t="n"/>
      <c r="X139" s="167" t="inlineStr">
        <is>
          <t>C3 Start</t>
        </is>
      </c>
      <c r="Y139" s="11" t="inlineStr">
        <is>
          <t>Run Code</t>
        </is>
      </c>
      <c r="Z139" s="11" t="inlineStr">
        <is>
          <t>Catalyst</t>
        </is>
      </c>
      <c r="AA139" s="11" t="inlineStr">
        <is>
          <t xml:space="preserve">Temp (C) </t>
        </is>
      </c>
      <c r="AB139" s="11" t="inlineStr">
        <is>
          <t>Flow (mL/min)</t>
        </is>
      </c>
      <c r="AC139" s="11" t="inlineStr">
        <is>
          <t>Reactor Vol (mL)</t>
        </is>
      </c>
      <c r="AD139" s="12" t="inlineStr">
        <is>
          <t>oxygen</t>
        </is>
      </c>
      <c r="AE139" s="12" t="inlineStr">
        <is>
          <t>nitrogen</t>
        </is>
      </c>
      <c r="AF139" s="12" t="inlineStr">
        <is>
          <t>propane</t>
        </is>
      </c>
      <c r="AG139" s="12" t="inlineStr">
        <is>
          <t>methane</t>
        </is>
      </c>
      <c r="AH139" s="12" t="inlineStr">
        <is>
          <t>isobutane</t>
        </is>
      </c>
      <c r="AI139" s="12" t="inlineStr">
        <is>
          <t>n-butane</t>
        </is>
      </c>
      <c r="AJ139" s="12" t="inlineStr">
        <is>
          <t>oxygen</t>
        </is>
      </c>
      <c r="AK139" s="12" t="inlineStr">
        <is>
          <t>nitrogen</t>
        </is>
      </c>
      <c r="AL139" s="12" t="inlineStr">
        <is>
          <t>propane</t>
        </is>
      </c>
      <c r="AM139" s="12" t="inlineStr">
        <is>
          <t>methane</t>
        </is>
      </c>
      <c r="AN139" s="59" t="inlineStr">
        <is>
          <t>Sum</t>
        </is>
      </c>
      <c r="AQ139" s="274">
        <f>AV140&amp;"C " &amp; AW140 &amp; "mL/min"</f>
        <v/>
      </c>
      <c r="AR139" s="19" t="n"/>
      <c r="AS139" s="167" t="inlineStr">
        <is>
          <t>C3 Start</t>
        </is>
      </c>
      <c r="AT139" s="11" t="inlineStr">
        <is>
          <t>Run Code</t>
        </is>
      </c>
      <c r="AU139" s="11" t="inlineStr">
        <is>
          <t>Catalyst</t>
        </is>
      </c>
      <c r="AV139" s="11" t="inlineStr">
        <is>
          <t xml:space="preserve">Temp (C) </t>
        </is>
      </c>
      <c r="AW139" s="11" t="inlineStr">
        <is>
          <t>Flow (mL/min)</t>
        </is>
      </c>
      <c r="AX139" s="11" t="inlineStr">
        <is>
          <t>Reactor Vol (mL)</t>
        </is>
      </c>
      <c r="AY139" s="12" t="inlineStr">
        <is>
          <t>oxygen</t>
        </is>
      </c>
      <c r="AZ139" s="12" t="inlineStr">
        <is>
          <t>nitrogen</t>
        </is>
      </c>
      <c r="BA139" s="12" t="inlineStr">
        <is>
          <t>propane</t>
        </is>
      </c>
      <c r="BB139" s="12" t="inlineStr">
        <is>
          <t>methane</t>
        </is>
      </c>
      <c r="BC139" s="12" t="inlineStr">
        <is>
          <t>isobutane</t>
        </is>
      </c>
      <c r="BD139" s="12" t="inlineStr">
        <is>
          <t>n-butane</t>
        </is>
      </c>
      <c r="BE139" s="12" t="inlineStr">
        <is>
          <t>oxygen</t>
        </is>
      </c>
      <c r="BF139" s="12" t="inlineStr">
        <is>
          <t>nitrogen</t>
        </is>
      </c>
      <c r="BG139" s="12" t="inlineStr">
        <is>
          <t>propane</t>
        </is>
      </c>
      <c r="BH139" s="12" t="inlineStr">
        <is>
          <t>methane</t>
        </is>
      </c>
      <c r="BI139" s="59" t="inlineStr">
        <is>
          <t>Sum</t>
        </is>
      </c>
      <c r="BL139" s="274">
        <f>BQ140&amp;"C " &amp; BR140 &amp; "mL/min"</f>
        <v/>
      </c>
      <c r="BM139" s="19" t="n"/>
      <c r="BN139" s="167" t="inlineStr">
        <is>
          <t>C3 Start</t>
        </is>
      </c>
      <c r="BO139" s="11" t="inlineStr">
        <is>
          <t>Run Code</t>
        </is>
      </c>
      <c r="BP139" s="11" t="inlineStr">
        <is>
          <t>Catalyst</t>
        </is>
      </c>
      <c r="BQ139" s="11" t="inlineStr">
        <is>
          <t xml:space="preserve">Temp (C) </t>
        </is>
      </c>
      <c r="BR139" s="11" t="inlineStr">
        <is>
          <t>Flow (mL/min)</t>
        </is>
      </c>
      <c r="BS139" s="11" t="inlineStr">
        <is>
          <t>Reactor Vol (mL)</t>
        </is>
      </c>
      <c r="BT139" s="12" t="inlineStr">
        <is>
          <t>oxygen</t>
        </is>
      </c>
      <c r="BU139" s="12" t="inlineStr">
        <is>
          <t>nitrogen</t>
        </is>
      </c>
      <c r="BV139" s="12" t="inlineStr">
        <is>
          <t>propane</t>
        </is>
      </c>
      <c r="BW139" s="12" t="inlineStr">
        <is>
          <t>methane</t>
        </is>
      </c>
      <c r="BX139" s="12" t="inlineStr">
        <is>
          <t>isobutane</t>
        </is>
      </c>
      <c r="BY139" s="12" t="inlineStr">
        <is>
          <t>n-butane</t>
        </is>
      </c>
      <c r="BZ139" s="12" t="inlineStr">
        <is>
          <t>oxygen</t>
        </is>
      </c>
      <c r="CA139" s="12" t="inlineStr">
        <is>
          <t>nitrogen</t>
        </is>
      </c>
      <c r="CB139" s="12" t="inlineStr">
        <is>
          <t>propane</t>
        </is>
      </c>
      <c r="CC139" s="12" t="inlineStr">
        <is>
          <t>methane</t>
        </is>
      </c>
      <c r="CD139" s="59" t="inlineStr">
        <is>
          <t>Sum</t>
        </is>
      </c>
      <c r="CG139" s="274">
        <f>CL140&amp;"C " &amp; CM140 &amp; "mL/min"</f>
        <v/>
      </c>
      <c r="CH139" s="19" t="n"/>
      <c r="CI139" s="167" t="inlineStr">
        <is>
          <t>C3 Start</t>
        </is>
      </c>
      <c r="CJ139" s="11" t="inlineStr">
        <is>
          <t>Run Code</t>
        </is>
      </c>
      <c r="CK139" s="11" t="inlineStr">
        <is>
          <t>Catalyst</t>
        </is>
      </c>
      <c r="CL139" s="11" t="inlineStr">
        <is>
          <t xml:space="preserve">Temp (C) </t>
        </is>
      </c>
      <c r="CM139" s="11" t="inlineStr">
        <is>
          <t>Flow (mL/min)</t>
        </is>
      </c>
      <c r="CN139" s="11" t="inlineStr">
        <is>
          <t>Reactor Vol (mL)</t>
        </is>
      </c>
      <c r="CO139" s="12" t="inlineStr">
        <is>
          <t>oxygen</t>
        </is>
      </c>
      <c r="CP139" s="12" t="inlineStr">
        <is>
          <t>nitrogen</t>
        </is>
      </c>
      <c r="CQ139" s="12" t="inlineStr">
        <is>
          <t>propane</t>
        </is>
      </c>
      <c r="CR139" s="12" t="inlineStr">
        <is>
          <t>methane</t>
        </is>
      </c>
      <c r="CS139" s="12" t="inlineStr">
        <is>
          <t>isobutane</t>
        </is>
      </c>
      <c r="CT139" s="12" t="inlineStr">
        <is>
          <t>n-butane</t>
        </is>
      </c>
      <c r="CU139" s="12" t="inlineStr">
        <is>
          <t>oxygen</t>
        </is>
      </c>
      <c r="CV139" s="12" t="inlineStr">
        <is>
          <t>nitrogen</t>
        </is>
      </c>
      <c r="CW139" s="12" t="inlineStr">
        <is>
          <t>propane</t>
        </is>
      </c>
      <c r="CX139" s="12" t="inlineStr">
        <is>
          <t>methane</t>
        </is>
      </c>
      <c r="CY139" s="59" t="inlineStr">
        <is>
          <t>Sum</t>
        </is>
      </c>
    </row>
    <row r="140" ht="14.45" customHeight="1" s="23">
      <c r="A140" s="25" t="n"/>
      <c r="B140" s="24" t="n"/>
      <c r="C140" s="169" t="n">
        <v>0.3</v>
      </c>
      <c r="D140" s="5" t="inlineStr">
        <is>
          <t>c3odh</t>
        </is>
      </c>
      <c r="E140" s="5" t="inlineStr">
        <is>
          <t>hBN</t>
        </is>
      </c>
      <c r="F140" s="5">
        <f>F111</f>
        <v/>
      </c>
      <c r="G140" s="5">
        <f>'Data In'!E45</f>
        <v/>
      </c>
      <c r="H140" s="5">
        <f>H111</f>
        <v/>
      </c>
      <c r="I140" s="48">
        <f>D160</f>
        <v/>
      </c>
      <c r="J140" s="48">
        <f>E160</f>
        <v/>
      </c>
      <c r="K140" s="48">
        <f>K160</f>
        <v/>
      </c>
      <c r="L140" s="49">
        <f>F160</f>
        <v/>
      </c>
      <c r="M140" s="48">
        <f>M160</f>
        <v/>
      </c>
      <c r="N140" s="48">
        <f>N160</f>
        <v/>
      </c>
      <c r="O140" s="252">
        <f>I140/(HLOOKUP(O139,workup!$B$266:$Q$268,2,FALSE)*C140+(HLOOKUP(O139,workup!$B$266:$Q$268,3,FALSE)))</f>
        <v/>
      </c>
      <c r="P140" s="252">
        <f>J140/(HLOOKUP(P139,workup!$B$266:$Q$268,2,FALSE)*C140+(HLOOKUP(P139,workup!$B$266:$Q$268,3,FALSE)))</f>
        <v/>
      </c>
      <c r="Q140" s="252">
        <f>K140/(HLOOKUP(Q139,workup!$B$266:$Q$268,2,FALSE)*C140+(HLOOKUP(Q139,workup!$B$266:$Q$268,3,FALSE)))</f>
        <v/>
      </c>
      <c r="R140" s="252">
        <f>L140/(HLOOKUP(R139,workup!$B$266:$Q$268,2,FALSE)*C140+(HLOOKUP(R139,workup!$B$266:$Q$268,3,FALSE)))</f>
        <v/>
      </c>
      <c r="S140" s="253">
        <f>SUM(O140:R140)</f>
        <v/>
      </c>
      <c r="T140" s="25" t="n"/>
      <c r="V140" s="25" t="n"/>
      <c r="W140" s="24" t="n"/>
      <c r="X140" s="169">
        <f>X111</f>
        <v/>
      </c>
      <c r="Y140" s="5" t="inlineStr">
        <is>
          <t>c3odh</t>
        </is>
      </c>
      <c r="Z140" s="5" t="n"/>
      <c r="AA140" s="5">
        <f>AA111</f>
        <v/>
      </c>
      <c r="AB140" s="5">
        <f>'Data In'!E74</f>
        <v/>
      </c>
      <c r="AC140" s="5">
        <f>AC111</f>
        <v/>
      </c>
      <c r="AD140" s="48">
        <f>Y160</f>
        <v/>
      </c>
      <c r="AE140" s="48">
        <f>Z160</f>
        <v/>
      </c>
      <c r="AF140" s="48">
        <f>AF160</f>
        <v/>
      </c>
      <c r="AG140" s="49">
        <f>AA160</f>
        <v/>
      </c>
      <c r="AH140" s="48">
        <f>AH160</f>
        <v/>
      </c>
      <c r="AI140" s="48">
        <f>AI160</f>
        <v/>
      </c>
      <c r="AJ140" s="252">
        <f>AD140/(HLOOKUP(AJ139,workup!$B$266:$Q$268,2,FALSE)*X140+(HLOOKUP(AJ139,workup!$B$266:$Q$268,3,FALSE)))</f>
        <v/>
      </c>
      <c r="AK140" s="252">
        <f>AE140/(HLOOKUP(AK139,workup!$B$266:$Q$268,2,FALSE)*X140+(HLOOKUP(AK139,workup!$B$266:$Q$268,3,FALSE)))</f>
        <v/>
      </c>
      <c r="AL140" s="252">
        <f>AF140/(HLOOKUP(AL139,workup!$B$266:$Q$268,2,FALSE)*X140+(HLOOKUP(AL139,workup!$B$266:$Q$268,3,FALSE)))</f>
        <v/>
      </c>
      <c r="AM140" s="252">
        <f>AG140/(HLOOKUP(AM139,workup!$B$266:$Q$268,2,FALSE)*X140+(HLOOKUP(AM139,workup!$B$266:$Q$268,3,FALSE)))</f>
        <v/>
      </c>
      <c r="AN140" s="253">
        <f>SUM(AJ140:AM140)</f>
        <v/>
      </c>
      <c r="AQ140" s="25" t="n"/>
      <c r="AR140" s="24" t="n"/>
      <c r="AS140" s="169">
        <f>AS111</f>
        <v/>
      </c>
      <c r="AT140" s="5" t="inlineStr">
        <is>
          <t>c3odh</t>
        </is>
      </c>
      <c r="AU140" s="5" t="n"/>
      <c r="AV140" s="5">
        <f>AV111</f>
        <v/>
      </c>
      <c r="AW140" s="5">
        <f>'Data In'!E103</f>
        <v/>
      </c>
      <c r="AX140" s="5">
        <f>AX111</f>
        <v/>
      </c>
      <c r="AY140" s="48">
        <f>AT160</f>
        <v/>
      </c>
      <c r="AZ140" s="48">
        <f>AU160</f>
        <v/>
      </c>
      <c r="BA140" s="48">
        <f>BA160</f>
        <v/>
      </c>
      <c r="BB140" s="49">
        <f>AV160</f>
        <v/>
      </c>
      <c r="BC140" s="48">
        <f>BC160</f>
        <v/>
      </c>
      <c r="BD140" s="48">
        <f>BD160</f>
        <v/>
      </c>
      <c r="BE140" s="252">
        <f>AY140/(HLOOKUP(BE139,workup!$B$266:$Q$268,2,FALSE)*AS140+(HLOOKUP(BE139,workup!$B$266:$Q$268,3,FALSE)))</f>
        <v/>
      </c>
      <c r="BF140" s="252">
        <f>AZ140/(HLOOKUP(BF139,workup!$B$266:$Q$268,2,FALSE)*AS140+(HLOOKUP(BF139,workup!$B$266:$Q$268,3,FALSE)))</f>
        <v/>
      </c>
      <c r="BG140" s="252">
        <f>BA140/(HLOOKUP(BG139,workup!$B$266:$Q$268,2,FALSE)*AS140+(HLOOKUP(BG139,workup!$B$266:$Q$268,3,FALSE)))</f>
        <v/>
      </c>
      <c r="BH140" s="252">
        <f>BB140/(HLOOKUP(BH139,workup!$B$266:$Q$268,2,FALSE)*AS140+(HLOOKUP(BH139,workup!$B$266:$Q$268,3,FALSE)))</f>
        <v/>
      </c>
      <c r="BI140" s="253">
        <f>SUM(BE140:BH140)</f>
        <v/>
      </c>
      <c r="BL140" s="25" t="n"/>
      <c r="BM140" s="24" t="n"/>
      <c r="BN140" s="169">
        <f>BN111</f>
        <v/>
      </c>
      <c r="BO140" s="5" t="inlineStr">
        <is>
          <t>c3odh</t>
        </is>
      </c>
      <c r="BP140" s="5" t="n"/>
      <c r="BQ140" s="5">
        <f>BQ111</f>
        <v/>
      </c>
      <c r="BR140" s="5">
        <f>'Data In'!E132</f>
        <v/>
      </c>
      <c r="BS140" s="5">
        <f>BS111</f>
        <v/>
      </c>
      <c r="BT140" s="48">
        <f>BO160</f>
        <v/>
      </c>
      <c r="BU140" s="48">
        <f>BP160</f>
        <v/>
      </c>
      <c r="BV140" s="48">
        <f>BV160</f>
        <v/>
      </c>
      <c r="BW140" s="49">
        <f>BQ160</f>
        <v/>
      </c>
      <c r="BX140" s="48">
        <f>BX160</f>
        <v/>
      </c>
      <c r="BY140" s="48">
        <f>BY160</f>
        <v/>
      </c>
      <c r="BZ140" s="252">
        <f>BT140/(HLOOKUP(BZ139,workup!$B$266:$Q$268,2,FALSE)*BN140+(HLOOKUP(BZ139,workup!$B$266:$Q$268,3,FALSE)))</f>
        <v/>
      </c>
      <c r="CA140" s="252">
        <f>BU140/(HLOOKUP(CA139,workup!$B$266:$Q$268,2,FALSE)*BN140+(HLOOKUP(CA139,workup!$B$266:$Q$268,3,FALSE)))</f>
        <v/>
      </c>
      <c r="CB140" s="252">
        <f>BV140/(HLOOKUP(CB139,workup!$B$266:$Q$268,2,FALSE)*BN140+(HLOOKUP(CB139,workup!$B$266:$Q$268,3,FALSE)))</f>
        <v/>
      </c>
      <c r="CC140" s="252">
        <f>BW140/(HLOOKUP(CC139,workup!$B$266:$Q$268,2,FALSE)*BN140+(HLOOKUP(CC139,workup!$B$266:$Q$268,3,FALSE)))</f>
        <v/>
      </c>
      <c r="CD140" s="253">
        <f>SUM(BZ140:CC140)</f>
        <v/>
      </c>
      <c r="CG140" s="25" t="n"/>
      <c r="CH140" s="24" t="n"/>
      <c r="CI140" s="169">
        <f>CI111</f>
        <v/>
      </c>
      <c r="CJ140" s="5" t="inlineStr">
        <is>
          <t>c3odh</t>
        </is>
      </c>
      <c r="CK140" s="5" t="n"/>
      <c r="CL140" s="5">
        <f>CL111</f>
        <v/>
      </c>
      <c r="CM140" s="5">
        <f>'Data In'!E161</f>
        <v/>
      </c>
      <c r="CN140" s="5">
        <f>CN111</f>
        <v/>
      </c>
      <c r="CO140" s="48">
        <f>CJ160</f>
        <v/>
      </c>
      <c r="CP140" s="48">
        <f>CK160</f>
        <v/>
      </c>
      <c r="CQ140" s="48">
        <f>CQ160</f>
        <v/>
      </c>
      <c r="CR140" s="49">
        <f>CL160</f>
        <v/>
      </c>
      <c r="CS140" s="48">
        <f>CS160</f>
        <v/>
      </c>
      <c r="CT140" s="48">
        <f>CT160</f>
        <v/>
      </c>
      <c r="CU140" s="252">
        <f>CO140/(HLOOKUP(CU139,workup!$B$266:$Q$268,2,FALSE)*CI140+(HLOOKUP(CU139,workup!$B$266:$Q$268,3,FALSE)))</f>
        <v/>
      </c>
      <c r="CV140" s="252">
        <f>CP140/(HLOOKUP(CV139,workup!$B$266:$Q$268,2,FALSE)*CI140+(HLOOKUP(CV139,workup!$B$266:$Q$268,3,FALSE)))</f>
        <v/>
      </c>
      <c r="CW140" s="252">
        <f>CQ140/(HLOOKUP(CW139,workup!$B$266:$Q$268,2,FALSE)*CI140+(HLOOKUP(CW139,workup!$B$266:$Q$268,3,FALSE)))</f>
        <v/>
      </c>
      <c r="CX140" s="252">
        <f>CR140/(HLOOKUP(CX139,workup!$B$266:$Q$268,2,FALSE)*CI140+(HLOOKUP(CX139,workup!$B$266:$Q$268,3,FALSE)))</f>
        <v/>
      </c>
      <c r="CY140" s="253">
        <f>SUM(CU140:CX140)</f>
        <v/>
      </c>
    </row>
    <row r="141" ht="14.45" customHeight="1" s="23">
      <c r="A141" s="25" t="n"/>
      <c r="B141" s="24" t="n"/>
      <c r="C141" s="169">
        <f>C140</f>
        <v/>
      </c>
      <c r="D141" s="164" t="n"/>
      <c r="E141" s="164" t="n"/>
      <c r="F141" s="164" t="n"/>
      <c r="G141" s="5">
        <f>G140</f>
        <v/>
      </c>
      <c r="H141" s="5">
        <f>H140</f>
        <v/>
      </c>
      <c r="I141" s="48">
        <f>D161</f>
        <v/>
      </c>
      <c r="J141" s="48">
        <f>E161</f>
        <v/>
      </c>
      <c r="K141" s="48">
        <f>K161</f>
        <v/>
      </c>
      <c r="L141" s="49">
        <f>F161</f>
        <v/>
      </c>
      <c r="M141" s="48">
        <f>M161</f>
        <v/>
      </c>
      <c r="N141" s="48">
        <f>N161</f>
        <v/>
      </c>
      <c r="O141" s="252">
        <f>I141/(HLOOKUP(O139,workup!$B$266:$Q$268,2,FALSE)*C141+(HLOOKUP(O139,workup!$B$266:$Q$268,3,FALSE)))</f>
        <v/>
      </c>
      <c r="P141" s="252">
        <f>J141/(HLOOKUP(P139,workup!$B$266:$Q$268,2,FALSE)*C141+(HLOOKUP(P139,workup!$B$266:$Q$268,3,FALSE)))</f>
        <v/>
      </c>
      <c r="Q141" s="252">
        <f>K141/(HLOOKUP(Q139,workup!$B$266:$Q$268,2,FALSE)*C141+(HLOOKUP(Q139,workup!$B$266:$Q$268,3,FALSE)))</f>
        <v/>
      </c>
      <c r="R141" s="252">
        <f>L141/(HLOOKUP(R139,workup!$B$266:$Q$268,2,FALSE)*C141+(HLOOKUP(R139,workup!$B$266:$Q$268,3,FALSE)))</f>
        <v/>
      </c>
      <c r="S141" s="253">
        <f>SUM(O141:R141)</f>
        <v/>
      </c>
      <c r="T141" s="25" t="n"/>
      <c r="V141" s="25" t="n"/>
      <c r="W141" s="24" t="n"/>
      <c r="X141" s="169">
        <f>X140</f>
        <v/>
      </c>
      <c r="Y141" s="164" t="n"/>
      <c r="Z141" s="164" t="n"/>
      <c r="AA141" s="164" t="n"/>
      <c r="AB141" s="5">
        <f>AB140</f>
        <v/>
      </c>
      <c r="AC141" s="5">
        <f>AC140</f>
        <v/>
      </c>
      <c r="AD141" s="48">
        <f>Y161</f>
        <v/>
      </c>
      <c r="AE141" s="48">
        <f>Z161</f>
        <v/>
      </c>
      <c r="AF141" s="48">
        <f>AF161</f>
        <v/>
      </c>
      <c r="AG141" s="49">
        <f>AA161</f>
        <v/>
      </c>
      <c r="AH141" s="48">
        <f>AH161</f>
        <v/>
      </c>
      <c r="AI141" s="48">
        <f>AI161</f>
        <v/>
      </c>
      <c r="AJ141" s="252">
        <f>AD141/(HLOOKUP(AJ139,workup!$B$266:$Q$268,2,FALSE)*X141+(HLOOKUP(AJ139,workup!$B$266:$Q$268,3,FALSE)))</f>
        <v/>
      </c>
      <c r="AK141" s="252">
        <f>AE141/(HLOOKUP(AK139,workup!$B$266:$Q$268,2,FALSE)*X141+(HLOOKUP(AK139,workup!$B$266:$Q$268,3,FALSE)))</f>
        <v/>
      </c>
      <c r="AL141" s="252">
        <f>AF141/(HLOOKUP(AL139,workup!$B$266:$Q$268,2,FALSE)*X141+(HLOOKUP(AL139,workup!$B$266:$Q$268,3,FALSE)))</f>
        <v/>
      </c>
      <c r="AM141" s="252">
        <f>AG141/(HLOOKUP(AM139,workup!$B$266:$Q$268,2,FALSE)*X141+(HLOOKUP(AM139,workup!$B$266:$Q$268,3,FALSE)))</f>
        <v/>
      </c>
      <c r="AN141" s="253">
        <f>SUM(AJ141:AM141)</f>
        <v/>
      </c>
      <c r="AQ141" s="25" t="n"/>
      <c r="AR141" s="24" t="n"/>
      <c r="AS141" s="169">
        <f>AS140</f>
        <v/>
      </c>
      <c r="AT141" s="164" t="n"/>
      <c r="AU141" s="164" t="n"/>
      <c r="AV141" s="164" t="n"/>
      <c r="AW141" s="5">
        <f>AW140</f>
        <v/>
      </c>
      <c r="AX141" s="5">
        <f>AX140</f>
        <v/>
      </c>
      <c r="AY141" s="48">
        <f>AT161</f>
        <v/>
      </c>
      <c r="AZ141" s="48">
        <f>AU161</f>
        <v/>
      </c>
      <c r="BA141" s="48">
        <f>BA161</f>
        <v/>
      </c>
      <c r="BB141" s="49">
        <f>AV161</f>
        <v/>
      </c>
      <c r="BC141" s="48">
        <f>BC161</f>
        <v/>
      </c>
      <c r="BD141" s="48">
        <f>BD161</f>
        <v/>
      </c>
      <c r="BE141" s="252">
        <f>AY141/(HLOOKUP(BE139,workup!$B$266:$Q$268,2,FALSE)*AS141+(HLOOKUP(BE139,workup!$B$266:$Q$268,3,FALSE)))</f>
        <v/>
      </c>
      <c r="BF141" s="252">
        <f>AZ141/(HLOOKUP(BF139,workup!$B$266:$Q$268,2,FALSE)*AS141+(HLOOKUP(BF139,workup!$B$266:$Q$268,3,FALSE)))</f>
        <v/>
      </c>
      <c r="BG141" s="252">
        <f>BA141/(HLOOKUP(BG139,workup!$B$266:$Q$268,2,FALSE)*AS141+(HLOOKUP(BG139,workup!$B$266:$Q$268,3,FALSE)))</f>
        <v/>
      </c>
      <c r="BH141" s="252">
        <f>BB141/(HLOOKUP(BH139,workup!$B$266:$Q$268,2,FALSE)*AS141+(HLOOKUP(BH139,workup!$B$266:$Q$268,3,FALSE)))</f>
        <v/>
      </c>
      <c r="BI141" s="253">
        <f>SUM(BE141:BH141)</f>
        <v/>
      </c>
      <c r="BL141" s="25" t="n"/>
      <c r="BM141" s="24" t="n"/>
      <c r="BN141" s="169">
        <f>BN140</f>
        <v/>
      </c>
      <c r="BO141" s="164" t="n"/>
      <c r="BP141" s="164" t="n"/>
      <c r="BQ141" s="164" t="n"/>
      <c r="BR141" s="5">
        <f>BR140</f>
        <v/>
      </c>
      <c r="BS141" s="5">
        <f>BS140</f>
        <v/>
      </c>
      <c r="BT141" s="48">
        <f>BO161</f>
        <v/>
      </c>
      <c r="BU141" s="48">
        <f>BP161</f>
        <v/>
      </c>
      <c r="BV141" s="48">
        <f>BV161</f>
        <v/>
      </c>
      <c r="BW141" s="49">
        <f>BQ161</f>
        <v/>
      </c>
      <c r="BX141" s="48">
        <f>BX161</f>
        <v/>
      </c>
      <c r="BY141" s="48">
        <f>BY161</f>
        <v/>
      </c>
      <c r="BZ141" s="252">
        <f>BT141/(HLOOKUP(BZ139,workup!$B$266:$Q$268,2,FALSE)*BN141+(HLOOKUP(BZ139,workup!$B$266:$Q$268,3,FALSE)))</f>
        <v/>
      </c>
      <c r="CA141" s="252">
        <f>BU141/(HLOOKUP(CA139,workup!$B$266:$Q$268,2,FALSE)*BN141+(HLOOKUP(CA139,workup!$B$266:$Q$268,3,FALSE)))</f>
        <v/>
      </c>
      <c r="CB141" s="252">
        <f>BV141/(HLOOKUP(CB139,workup!$B$266:$Q$268,2,FALSE)*BN141+(HLOOKUP(CB139,workup!$B$266:$Q$268,3,FALSE)))</f>
        <v/>
      </c>
      <c r="CC141" s="252">
        <f>BW141/(HLOOKUP(CC139,workup!$B$266:$Q$268,2,FALSE)*BN141+(HLOOKUP(CC139,workup!$B$266:$Q$268,3,FALSE)))</f>
        <v/>
      </c>
      <c r="CD141" s="253">
        <f>SUM(BZ141:CC141)</f>
        <v/>
      </c>
      <c r="CG141" s="25" t="n"/>
      <c r="CH141" s="24" t="n"/>
      <c r="CI141" s="169">
        <f>CI140</f>
        <v/>
      </c>
      <c r="CJ141" s="164" t="n"/>
      <c r="CK141" s="164" t="n"/>
      <c r="CL141" s="164" t="n"/>
      <c r="CM141" s="5">
        <f>CM140</f>
        <v/>
      </c>
      <c r="CN141" s="5">
        <f>CN140</f>
        <v/>
      </c>
      <c r="CO141" s="48">
        <f>CJ161</f>
        <v/>
      </c>
      <c r="CP141" s="48">
        <f>CK161</f>
        <v/>
      </c>
      <c r="CQ141" s="48">
        <f>CQ161</f>
        <v/>
      </c>
      <c r="CR141" s="49">
        <f>CL161</f>
        <v/>
      </c>
      <c r="CS141" s="48">
        <f>CS161</f>
        <v/>
      </c>
      <c r="CT141" s="48">
        <f>CT161</f>
        <v/>
      </c>
      <c r="CU141" s="252">
        <f>CO141/(HLOOKUP(CU139,workup!$B$266:$Q$268,2,FALSE)*CI141+(HLOOKUP(CU139,workup!$B$266:$Q$268,3,FALSE)))</f>
        <v/>
      </c>
      <c r="CV141" s="252">
        <f>CP141/(HLOOKUP(CV139,workup!$B$266:$Q$268,2,FALSE)*CI141+(HLOOKUP(CV139,workup!$B$266:$Q$268,3,FALSE)))</f>
        <v/>
      </c>
      <c r="CW141" s="252">
        <f>CQ141/(HLOOKUP(CW139,workup!$B$266:$Q$268,2,FALSE)*CI141+(HLOOKUP(CW139,workup!$B$266:$Q$268,3,FALSE)))</f>
        <v/>
      </c>
      <c r="CX141" s="252">
        <f>CR141/(HLOOKUP(CX139,workup!$B$266:$Q$268,2,FALSE)*CI141+(HLOOKUP(CX139,workup!$B$266:$Q$268,3,FALSE)))</f>
        <v/>
      </c>
      <c r="CY141" s="253">
        <f>SUM(CU141:CX141)</f>
        <v/>
      </c>
    </row>
    <row r="142" ht="14.45" customHeight="1" s="23">
      <c r="A142" s="25" t="n"/>
      <c r="B142" s="24" t="n"/>
      <c r="C142" s="169">
        <f>C140</f>
        <v/>
      </c>
      <c r="D142" s="165" t="n"/>
      <c r="E142" s="165" t="n"/>
      <c r="F142" s="165" t="n"/>
      <c r="G142" s="5">
        <f>G141</f>
        <v/>
      </c>
      <c r="H142" s="5">
        <f>H141</f>
        <v/>
      </c>
      <c r="I142" s="48">
        <f>D162</f>
        <v/>
      </c>
      <c r="J142" s="48">
        <f>E162</f>
        <v/>
      </c>
      <c r="K142" s="48">
        <f>K162</f>
        <v/>
      </c>
      <c r="L142" s="49">
        <f>F162</f>
        <v/>
      </c>
      <c r="M142" s="48">
        <f>M162</f>
        <v/>
      </c>
      <c r="N142" s="48">
        <f>N162</f>
        <v/>
      </c>
      <c r="O142" s="252">
        <f>I142/(HLOOKUP(O139,workup!$B$266:$Q$268,2,FALSE)*C142+(HLOOKUP(O139,workup!$B$266:$Q$268,3,FALSE)))</f>
        <v/>
      </c>
      <c r="P142" s="252">
        <f>J142/(HLOOKUP(P139,workup!$B$266:$Q$268,2,FALSE)*C142+(HLOOKUP(P139,workup!$B$266:$Q$268,3,FALSE)))</f>
        <v/>
      </c>
      <c r="Q142" s="252">
        <f>K142/(HLOOKUP(Q139,workup!$B$266:$Q$268,2,FALSE)*C142+(HLOOKUP(Q139,workup!$B$266:$Q$268,3,FALSE)))</f>
        <v/>
      </c>
      <c r="R142" s="252">
        <f>L142/(HLOOKUP(R139,workup!$B$266:$Q$268,2,FALSE)*C142+(HLOOKUP(R139,workup!$B$266:$Q$268,3,FALSE)))</f>
        <v/>
      </c>
      <c r="S142" s="253">
        <f>SUM(O142:R142)</f>
        <v/>
      </c>
      <c r="T142" s="25" t="n"/>
      <c r="V142" s="25" t="n"/>
      <c r="W142" s="24" t="n"/>
      <c r="X142" s="169">
        <f>X140</f>
        <v/>
      </c>
      <c r="Y142" s="165" t="n"/>
      <c r="Z142" s="165" t="n"/>
      <c r="AA142" s="165" t="n"/>
      <c r="AB142" s="5">
        <f>AB141</f>
        <v/>
      </c>
      <c r="AC142" s="5">
        <f>AC141</f>
        <v/>
      </c>
      <c r="AD142" s="48">
        <f>Y162</f>
        <v/>
      </c>
      <c r="AE142" s="48">
        <f>Z162</f>
        <v/>
      </c>
      <c r="AF142" s="48">
        <f>AF162</f>
        <v/>
      </c>
      <c r="AG142" s="49">
        <f>AA162</f>
        <v/>
      </c>
      <c r="AH142" s="48">
        <f>AH162</f>
        <v/>
      </c>
      <c r="AI142" s="48">
        <f>AI162</f>
        <v/>
      </c>
      <c r="AJ142" s="252">
        <f>AD142/(HLOOKUP(AJ139,workup!$B$266:$Q$268,2,FALSE)*X142+(HLOOKUP(AJ139,workup!$B$266:$Q$268,3,FALSE)))</f>
        <v/>
      </c>
      <c r="AK142" s="252">
        <f>AE142/(HLOOKUP(AK139,workup!$B$266:$Q$268,2,FALSE)*X142+(HLOOKUP(AK139,workup!$B$266:$Q$268,3,FALSE)))</f>
        <v/>
      </c>
      <c r="AL142" s="252">
        <f>AF142/(HLOOKUP(AL139,workup!$B$266:$Q$268,2,FALSE)*X142+(HLOOKUP(AL139,workup!$B$266:$Q$268,3,FALSE)))</f>
        <v/>
      </c>
      <c r="AM142" s="252">
        <f>AG142/(HLOOKUP(AM139,workup!$B$266:$Q$268,2,FALSE)*X142+(HLOOKUP(AM139,workup!$B$266:$Q$268,3,FALSE)))</f>
        <v/>
      </c>
      <c r="AN142" s="253">
        <f>SUM(AJ142:AM142)</f>
        <v/>
      </c>
      <c r="AQ142" s="25" t="n"/>
      <c r="AR142" s="24" t="n"/>
      <c r="AS142" s="169">
        <f>AS140</f>
        <v/>
      </c>
      <c r="AT142" s="165" t="n"/>
      <c r="AU142" s="165" t="n"/>
      <c r="AV142" s="165" t="n"/>
      <c r="AW142" s="5">
        <f>AW141</f>
        <v/>
      </c>
      <c r="AX142" s="5">
        <f>AX141</f>
        <v/>
      </c>
      <c r="AY142" s="48">
        <f>AT162</f>
        <v/>
      </c>
      <c r="AZ142" s="48">
        <f>AU162</f>
        <v/>
      </c>
      <c r="BA142" s="48">
        <f>BA162</f>
        <v/>
      </c>
      <c r="BB142" s="49">
        <f>AV162</f>
        <v/>
      </c>
      <c r="BC142" s="48">
        <f>BC162</f>
        <v/>
      </c>
      <c r="BD142" s="48">
        <f>BD162</f>
        <v/>
      </c>
      <c r="BE142" s="252">
        <f>AY142/(HLOOKUP(BE139,workup!$B$266:$Q$268,2,FALSE)*AS142+(HLOOKUP(BE139,workup!$B$266:$Q$268,3,FALSE)))</f>
        <v/>
      </c>
      <c r="BF142" s="252">
        <f>AZ142/(HLOOKUP(BF139,workup!$B$266:$Q$268,2,FALSE)*AS142+(HLOOKUP(BF139,workup!$B$266:$Q$268,3,FALSE)))</f>
        <v/>
      </c>
      <c r="BG142" s="252">
        <f>BA142/(HLOOKUP(BG139,workup!$B$266:$Q$268,2,FALSE)*AS142+(HLOOKUP(BG139,workup!$B$266:$Q$268,3,FALSE)))</f>
        <v/>
      </c>
      <c r="BH142" s="252">
        <f>BB142/(HLOOKUP(BH139,workup!$B$266:$Q$268,2,FALSE)*AS142+(HLOOKUP(BH139,workup!$B$266:$Q$268,3,FALSE)))</f>
        <v/>
      </c>
      <c r="BI142" s="253">
        <f>SUM(BE142:BH142)</f>
        <v/>
      </c>
      <c r="BL142" s="25" t="n"/>
      <c r="BM142" s="24" t="n"/>
      <c r="BN142" s="169">
        <f>BN140</f>
        <v/>
      </c>
      <c r="BO142" s="165" t="n"/>
      <c r="BP142" s="165" t="n"/>
      <c r="BQ142" s="165" t="n"/>
      <c r="BR142" s="5">
        <f>BR141</f>
        <v/>
      </c>
      <c r="BS142" s="5">
        <f>BS141</f>
        <v/>
      </c>
      <c r="BT142" s="48">
        <f>BO162</f>
        <v/>
      </c>
      <c r="BU142" s="48">
        <f>BP162</f>
        <v/>
      </c>
      <c r="BV142" s="48">
        <f>BV162</f>
        <v/>
      </c>
      <c r="BW142" s="49">
        <f>BQ162</f>
        <v/>
      </c>
      <c r="BX142" s="48">
        <f>BX162</f>
        <v/>
      </c>
      <c r="BY142" s="48">
        <f>BY162</f>
        <v/>
      </c>
      <c r="BZ142" s="252">
        <f>BT142/(HLOOKUP(BZ139,workup!$B$266:$Q$268,2,FALSE)*BN142+(HLOOKUP(BZ139,workup!$B$266:$Q$268,3,FALSE)))</f>
        <v/>
      </c>
      <c r="CA142" s="252">
        <f>BU142/(HLOOKUP(CA139,workup!$B$266:$Q$268,2,FALSE)*BN142+(HLOOKUP(CA139,workup!$B$266:$Q$268,3,FALSE)))</f>
        <v/>
      </c>
      <c r="CB142" s="252">
        <f>BV142/(HLOOKUP(CB139,workup!$B$266:$Q$268,2,FALSE)*BN142+(HLOOKUP(CB139,workup!$B$266:$Q$268,3,FALSE)))</f>
        <v/>
      </c>
      <c r="CC142" s="252">
        <f>BW142/(HLOOKUP(CC139,workup!$B$266:$Q$268,2,FALSE)*BN142+(HLOOKUP(CC139,workup!$B$266:$Q$268,3,FALSE)))</f>
        <v/>
      </c>
      <c r="CD142" s="253">
        <f>SUM(BZ142:CC142)</f>
        <v/>
      </c>
      <c r="CG142" s="25" t="n"/>
      <c r="CH142" s="24" t="n"/>
      <c r="CI142" s="169">
        <f>CI140</f>
        <v/>
      </c>
      <c r="CJ142" s="165" t="n"/>
      <c r="CK142" s="165" t="n"/>
      <c r="CL142" s="165" t="n"/>
      <c r="CM142" s="5">
        <f>CM141</f>
        <v/>
      </c>
      <c r="CN142" s="5">
        <f>CN141</f>
        <v/>
      </c>
      <c r="CO142" s="48">
        <f>CJ162</f>
        <v/>
      </c>
      <c r="CP142" s="48">
        <f>CK162</f>
        <v/>
      </c>
      <c r="CQ142" s="48">
        <f>CQ162</f>
        <v/>
      </c>
      <c r="CR142" s="49">
        <f>CL162</f>
        <v/>
      </c>
      <c r="CS142" s="48">
        <f>CS162</f>
        <v/>
      </c>
      <c r="CT142" s="48">
        <f>CT162</f>
        <v/>
      </c>
      <c r="CU142" s="252">
        <f>CO142/(HLOOKUP(CU139,workup!$B$266:$Q$268,2,FALSE)*CI142+(HLOOKUP(CU139,workup!$B$266:$Q$268,3,FALSE)))</f>
        <v/>
      </c>
      <c r="CV142" s="252">
        <f>CP142/(HLOOKUP(CV139,workup!$B$266:$Q$268,2,FALSE)*CI142+(HLOOKUP(CV139,workup!$B$266:$Q$268,3,FALSE)))</f>
        <v/>
      </c>
      <c r="CW142" s="252">
        <f>CQ142/(HLOOKUP(CW139,workup!$B$266:$Q$268,2,FALSE)*CI142+(HLOOKUP(CW139,workup!$B$266:$Q$268,3,FALSE)))</f>
        <v/>
      </c>
      <c r="CX142" s="252">
        <f>CR142/(HLOOKUP(CX139,workup!$B$266:$Q$268,2,FALSE)*CI142+(HLOOKUP(CX139,workup!$B$266:$Q$268,3,FALSE)))</f>
        <v/>
      </c>
      <c r="CY142" s="253">
        <f>SUM(CU142:CX142)</f>
        <v/>
      </c>
    </row>
    <row r="143" ht="14.45" customHeight="1" s="23">
      <c r="A143" s="25" t="n"/>
      <c r="B143" s="24" t="n"/>
      <c r="C143" s="46" t="n"/>
      <c r="D143" s="46" t="n"/>
      <c r="E143" s="46" t="n"/>
      <c r="F143" s="46" t="n"/>
      <c r="G143" s="46" t="n"/>
      <c r="H143" s="36" t="inlineStr">
        <is>
          <t>Average</t>
        </is>
      </c>
      <c r="I143" s="50">
        <f>AVERAGE(I140:I142)</f>
        <v/>
      </c>
      <c r="J143" s="50">
        <f>AVERAGE(J140:J142)</f>
        <v/>
      </c>
      <c r="K143" s="50">
        <f>AVERAGE(K140:K142)</f>
        <v/>
      </c>
      <c r="L143" s="50">
        <f>AVERAGE(L140:L142)</f>
        <v/>
      </c>
      <c r="M143" s="50">
        <f>AVERAGE(M140:M142)</f>
        <v/>
      </c>
      <c r="N143" s="50">
        <f>AVERAGE(N140:N142)</f>
        <v/>
      </c>
      <c r="O143" s="254">
        <f>AVERAGE(O140:O142)</f>
        <v/>
      </c>
      <c r="P143" s="254">
        <f>AVERAGE(P140:P142)</f>
        <v/>
      </c>
      <c r="Q143" s="254">
        <f>AVERAGE(Q140:Q142)</f>
        <v/>
      </c>
      <c r="R143" s="254">
        <f>AVERAGE(R140:R142)</f>
        <v/>
      </c>
      <c r="S143" s="255">
        <f>AVERAGE(S140:S142)</f>
        <v/>
      </c>
      <c r="T143" s="25" t="n"/>
      <c r="V143" s="25" t="n"/>
      <c r="W143" s="24" t="n"/>
      <c r="X143" s="46" t="n"/>
      <c r="Y143" s="46" t="n"/>
      <c r="Z143" s="46" t="n"/>
      <c r="AA143" s="46" t="n"/>
      <c r="AB143" s="46" t="n"/>
      <c r="AC143" s="36" t="inlineStr">
        <is>
          <t>Average</t>
        </is>
      </c>
      <c r="AD143" s="50">
        <f>AVERAGE(AD140:AD142)</f>
        <v/>
      </c>
      <c r="AE143" s="50">
        <f>AVERAGE(AE140:AE142)</f>
        <v/>
      </c>
      <c r="AF143" s="50">
        <f>AVERAGE(AF140:AF142)</f>
        <v/>
      </c>
      <c r="AG143" s="50">
        <f>AVERAGE(AG140:AG142)</f>
        <v/>
      </c>
      <c r="AH143" s="50">
        <f>AVERAGE(AH140:AH142)</f>
        <v/>
      </c>
      <c r="AI143" s="50">
        <f>AVERAGE(AI140:AI142)</f>
        <v/>
      </c>
      <c r="AJ143" s="254">
        <f>AVERAGE(AJ140:AJ142)</f>
        <v/>
      </c>
      <c r="AK143" s="254">
        <f>AVERAGE(AK140:AK142)</f>
        <v/>
      </c>
      <c r="AL143" s="254">
        <f>AVERAGE(AL140:AL142)</f>
        <v/>
      </c>
      <c r="AM143" s="254">
        <f>AVERAGE(AM140:AM142)</f>
        <v/>
      </c>
      <c r="AN143" s="255">
        <f>AVERAGE(AN140:AN142)</f>
        <v/>
      </c>
      <c r="AQ143" s="25" t="n"/>
      <c r="AR143" s="24" t="n"/>
      <c r="AS143" s="46" t="n"/>
      <c r="AT143" s="46" t="n"/>
      <c r="AU143" s="46" t="n"/>
      <c r="AV143" s="46" t="n"/>
      <c r="AW143" s="46" t="n"/>
      <c r="AX143" s="36" t="inlineStr">
        <is>
          <t>Average</t>
        </is>
      </c>
      <c r="AY143" s="50">
        <f>AVERAGE(AY140:AY142)</f>
        <v/>
      </c>
      <c r="AZ143" s="50">
        <f>AVERAGE(AZ140:AZ142)</f>
        <v/>
      </c>
      <c r="BA143" s="50">
        <f>AVERAGE(BA140:BA142)</f>
        <v/>
      </c>
      <c r="BB143" s="50">
        <f>AVERAGE(BB140:BB142)</f>
        <v/>
      </c>
      <c r="BC143" s="50">
        <f>AVERAGE(BC140:BC142)</f>
        <v/>
      </c>
      <c r="BD143" s="50">
        <f>AVERAGE(BD140:BD142)</f>
        <v/>
      </c>
      <c r="BE143" s="254">
        <f>AVERAGE(BE140:BE142)</f>
        <v/>
      </c>
      <c r="BF143" s="254">
        <f>AVERAGE(BF140:BF142)</f>
        <v/>
      </c>
      <c r="BG143" s="254">
        <f>AVERAGE(BG140:BG142)</f>
        <v/>
      </c>
      <c r="BH143" s="254">
        <f>AVERAGE(BH140:BH142)</f>
        <v/>
      </c>
      <c r="BI143" s="255">
        <f>AVERAGE(BI140:BI142)</f>
        <v/>
      </c>
      <c r="BL143" s="25" t="n"/>
      <c r="BM143" s="24" t="n"/>
      <c r="BN143" s="46" t="n"/>
      <c r="BO143" s="46" t="n"/>
      <c r="BP143" s="46" t="n"/>
      <c r="BQ143" s="46" t="n"/>
      <c r="BR143" s="46" t="n"/>
      <c r="BS143" s="36" t="inlineStr">
        <is>
          <t>Average</t>
        </is>
      </c>
      <c r="BT143" s="50">
        <f>AVERAGE(BT140:BT142)</f>
        <v/>
      </c>
      <c r="BU143" s="50">
        <f>AVERAGE(BU140:BU142)</f>
        <v/>
      </c>
      <c r="BV143" s="50">
        <f>AVERAGE(BV140:BV142)</f>
        <v/>
      </c>
      <c r="BW143" s="50">
        <f>AVERAGE(BW140:BW142)</f>
        <v/>
      </c>
      <c r="BX143" s="50">
        <f>AVERAGE(BX140:BX142)</f>
        <v/>
      </c>
      <c r="BY143" s="50">
        <f>AVERAGE(BY140:BY142)</f>
        <v/>
      </c>
      <c r="BZ143" s="254">
        <f>AVERAGE(BZ140:BZ142)</f>
        <v/>
      </c>
      <c r="CA143" s="254">
        <f>AVERAGE(CA140:CA142)</f>
        <v/>
      </c>
      <c r="CB143" s="254">
        <f>AVERAGE(CB140:CB142)</f>
        <v/>
      </c>
      <c r="CC143" s="254">
        <f>AVERAGE(CC140:CC142)</f>
        <v/>
      </c>
      <c r="CD143" s="255">
        <f>AVERAGE(CD140:CD142)</f>
        <v/>
      </c>
      <c r="CG143" s="25" t="n"/>
      <c r="CH143" s="24" t="n"/>
      <c r="CI143" s="46" t="n"/>
      <c r="CJ143" s="46" t="n"/>
      <c r="CK143" s="46" t="n"/>
      <c r="CL143" s="46" t="n"/>
      <c r="CM143" s="46" t="n"/>
      <c r="CN143" s="36" t="inlineStr">
        <is>
          <t>Average</t>
        </is>
      </c>
      <c r="CO143" s="50">
        <f>AVERAGE(CO140:CO142)</f>
        <v/>
      </c>
      <c r="CP143" s="50">
        <f>AVERAGE(CP140:CP142)</f>
        <v/>
      </c>
      <c r="CQ143" s="50">
        <f>AVERAGE(CQ140:CQ142)</f>
        <v/>
      </c>
      <c r="CR143" s="50">
        <f>AVERAGE(CR140:CR142)</f>
        <v/>
      </c>
      <c r="CS143" s="50">
        <f>AVERAGE(CS140:CS142)</f>
        <v/>
      </c>
      <c r="CT143" s="50">
        <f>AVERAGE(CT140:CT142)</f>
        <v/>
      </c>
      <c r="CU143" s="254">
        <f>AVERAGE(CU140:CU142)</f>
        <v/>
      </c>
      <c r="CV143" s="254">
        <f>AVERAGE(CV140:CV142)</f>
        <v/>
      </c>
      <c r="CW143" s="254">
        <f>AVERAGE(CW140:CW142)</f>
        <v/>
      </c>
      <c r="CX143" s="254">
        <f>AVERAGE(CX140:CX142)</f>
        <v/>
      </c>
      <c r="CY143" s="255">
        <f>AVERAGE(CY140:CY142)</f>
        <v/>
      </c>
    </row>
    <row r="144" ht="14.45" customHeight="1" s="23">
      <c r="A144" s="25" t="n"/>
      <c r="B144" s="24" t="n"/>
      <c r="C144" s="66" t="inlineStr">
        <is>
          <t>Outputs</t>
        </is>
      </c>
      <c r="D144" s="4">
        <f>D159</f>
        <v/>
      </c>
      <c r="E144" s="4">
        <f>E159</f>
        <v/>
      </c>
      <c r="F144" s="4">
        <f>F159</f>
        <v/>
      </c>
      <c r="G144" s="4">
        <f>G159</f>
        <v/>
      </c>
      <c r="H144" s="4">
        <f>H159</f>
        <v/>
      </c>
      <c r="I144" s="4">
        <f>I159</f>
        <v/>
      </c>
      <c r="J144" s="4">
        <f>J159</f>
        <v/>
      </c>
      <c r="K144" s="4">
        <f>K159</f>
        <v/>
      </c>
      <c r="L144" s="4">
        <f>L159</f>
        <v/>
      </c>
      <c r="M144" s="4">
        <f>M159</f>
        <v/>
      </c>
      <c r="N144" s="4">
        <f>N159</f>
        <v/>
      </c>
      <c r="O144" s="4">
        <f>O159</f>
        <v/>
      </c>
      <c r="P144" s="4">
        <f>P159</f>
        <v/>
      </c>
      <c r="Q144" s="4">
        <f>Q159</f>
        <v/>
      </c>
      <c r="R144" s="4">
        <f>R159</f>
        <v/>
      </c>
      <c r="S144" s="62">
        <f>S159</f>
        <v/>
      </c>
      <c r="T144" s="25" t="n"/>
      <c r="V144" s="25" t="n"/>
      <c r="W144" s="24" t="n"/>
      <c r="X144" s="66" t="inlineStr">
        <is>
          <t>Outputs</t>
        </is>
      </c>
      <c r="Y144" s="4">
        <f>Y159</f>
        <v/>
      </c>
      <c r="Z144" s="4">
        <f>Z159</f>
        <v/>
      </c>
      <c r="AA144" s="4">
        <f>AA159</f>
        <v/>
      </c>
      <c r="AB144" s="4">
        <f>AB159</f>
        <v/>
      </c>
      <c r="AC144" s="4">
        <f>AC159</f>
        <v/>
      </c>
      <c r="AD144" s="4">
        <f>AD159</f>
        <v/>
      </c>
      <c r="AE144" s="4">
        <f>AE159</f>
        <v/>
      </c>
      <c r="AF144" s="4">
        <f>AF159</f>
        <v/>
      </c>
      <c r="AG144" s="4">
        <f>AG159</f>
        <v/>
      </c>
      <c r="AH144" s="4">
        <f>AH159</f>
        <v/>
      </c>
      <c r="AI144" s="4">
        <f>AI159</f>
        <v/>
      </c>
      <c r="AJ144" s="4">
        <f>AJ159</f>
        <v/>
      </c>
      <c r="AK144" s="4">
        <f>AK159</f>
        <v/>
      </c>
      <c r="AL144" s="4">
        <f>AL159</f>
        <v/>
      </c>
      <c r="AM144" s="4">
        <f>AM159</f>
        <v/>
      </c>
      <c r="AN144" s="62">
        <f>AN159</f>
        <v/>
      </c>
      <c r="AQ144" s="25" t="n"/>
      <c r="AR144" s="24" t="n"/>
      <c r="AS144" s="66" t="inlineStr">
        <is>
          <t>Outputs</t>
        </is>
      </c>
      <c r="AT144" s="4">
        <f>AT159</f>
        <v/>
      </c>
      <c r="AU144" s="4">
        <f>AU159</f>
        <v/>
      </c>
      <c r="AV144" s="4">
        <f>AV159</f>
        <v/>
      </c>
      <c r="AW144" s="4">
        <f>AW159</f>
        <v/>
      </c>
      <c r="AX144" s="4">
        <f>AX159</f>
        <v/>
      </c>
      <c r="AY144" s="4">
        <f>AY159</f>
        <v/>
      </c>
      <c r="AZ144" s="4">
        <f>AZ159</f>
        <v/>
      </c>
      <c r="BA144" s="4">
        <f>BA159</f>
        <v/>
      </c>
      <c r="BB144" s="4">
        <f>BB159</f>
        <v/>
      </c>
      <c r="BC144" s="4">
        <f>BC159</f>
        <v/>
      </c>
      <c r="BD144" s="4">
        <f>BD159</f>
        <v/>
      </c>
      <c r="BE144" s="4">
        <f>BE159</f>
        <v/>
      </c>
      <c r="BF144" s="4">
        <f>BF159</f>
        <v/>
      </c>
      <c r="BG144" s="4">
        <f>BG159</f>
        <v/>
      </c>
      <c r="BH144" s="4">
        <f>BH159</f>
        <v/>
      </c>
      <c r="BI144" s="62">
        <f>BI159</f>
        <v/>
      </c>
      <c r="BL144" s="25" t="n"/>
      <c r="BM144" s="24" t="n"/>
      <c r="BN144" s="66" t="inlineStr">
        <is>
          <t>Outputs</t>
        </is>
      </c>
      <c r="BO144" s="4">
        <f>BO159</f>
        <v/>
      </c>
      <c r="BP144" s="4">
        <f>BP159</f>
        <v/>
      </c>
      <c r="BQ144" s="4">
        <f>BQ159</f>
        <v/>
      </c>
      <c r="BR144" s="4">
        <f>BR159</f>
        <v/>
      </c>
      <c r="BS144" s="4">
        <f>BS159</f>
        <v/>
      </c>
      <c r="BT144" s="4">
        <f>BT159</f>
        <v/>
      </c>
      <c r="BU144" s="4">
        <f>BU159</f>
        <v/>
      </c>
      <c r="BV144" s="4">
        <f>BV159</f>
        <v/>
      </c>
      <c r="BW144" s="4">
        <f>BW159</f>
        <v/>
      </c>
      <c r="BX144" s="4">
        <f>BX159</f>
        <v/>
      </c>
      <c r="BY144" s="4">
        <f>BY159</f>
        <v/>
      </c>
      <c r="BZ144" s="4">
        <f>BZ159</f>
        <v/>
      </c>
      <c r="CA144" s="4">
        <f>CA159</f>
        <v/>
      </c>
      <c r="CB144" s="4">
        <f>CB159</f>
        <v/>
      </c>
      <c r="CC144" s="4">
        <f>CC159</f>
        <v/>
      </c>
      <c r="CD144" s="62">
        <f>CD159</f>
        <v/>
      </c>
      <c r="CG144" s="25" t="n"/>
      <c r="CH144" s="24" t="n"/>
      <c r="CI144" s="66" t="inlineStr">
        <is>
          <t>Outputs</t>
        </is>
      </c>
      <c r="CJ144" s="4">
        <f>CJ159</f>
        <v/>
      </c>
      <c r="CK144" s="4">
        <f>CK159</f>
        <v/>
      </c>
      <c r="CL144" s="4">
        <f>CL159</f>
        <v/>
      </c>
      <c r="CM144" s="4">
        <f>CM159</f>
        <v/>
      </c>
      <c r="CN144" s="4">
        <f>CN159</f>
        <v/>
      </c>
      <c r="CO144" s="4">
        <f>CO159</f>
        <v/>
      </c>
      <c r="CP144" s="4">
        <f>CP159</f>
        <v/>
      </c>
      <c r="CQ144" s="4">
        <f>CQ159</f>
        <v/>
      </c>
      <c r="CR144" s="4">
        <f>CR159</f>
        <v/>
      </c>
      <c r="CS144" s="4">
        <f>CS159</f>
        <v/>
      </c>
      <c r="CT144" s="4">
        <f>CT159</f>
        <v/>
      </c>
      <c r="CU144" s="4">
        <f>CU159</f>
        <v/>
      </c>
      <c r="CV144" s="4">
        <f>CV159</f>
        <v/>
      </c>
      <c r="CW144" s="4">
        <f>CW159</f>
        <v/>
      </c>
      <c r="CX144" s="4">
        <f>CX159</f>
        <v/>
      </c>
      <c r="CY144" s="62">
        <f>CY159</f>
        <v/>
      </c>
    </row>
    <row r="145" ht="14.45" customHeight="1" s="23">
      <c r="A145" s="25" t="n"/>
      <c r="B145" s="24" t="n"/>
      <c r="C145" s="268" t="inlineStr">
        <is>
          <t>Area Out</t>
        </is>
      </c>
      <c r="D145" s="51">
        <f>D164</f>
        <v/>
      </c>
      <c r="E145" s="51">
        <f>E164</f>
        <v/>
      </c>
      <c r="F145" s="51">
        <f>F164</f>
        <v/>
      </c>
      <c r="G145" s="51">
        <f>G164</f>
        <v/>
      </c>
      <c r="H145" s="51">
        <f>H164</f>
        <v/>
      </c>
      <c r="I145" s="51">
        <f>I164</f>
        <v/>
      </c>
      <c r="J145" s="51">
        <f>J164</f>
        <v/>
      </c>
      <c r="K145" s="51">
        <f>K164</f>
        <v/>
      </c>
      <c r="L145" s="51">
        <f>L164</f>
        <v/>
      </c>
      <c r="M145" s="51">
        <f>M164</f>
        <v/>
      </c>
      <c r="N145" s="51">
        <f>N164</f>
        <v/>
      </c>
      <c r="O145" s="51">
        <f>O164</f>
        <v/>
      </c>
      <c r="P145" s="51">
        <f>P164</f>
        <v/>
      </c>
      <c r="Q145" s="51">
        <f>Q164</f>
        <v/>
      </c>
      <c r="R145" s="51">
        <f>R164</f>
        <v/>
      </c>
      <c r="S145" s="63">
        <f>S164</f>
        <v/>
      </c>
      <c r="T145" s="25" t="n"/>
      <c r="V145" s="25" t="n"/>
      <c r="W145" s="24" t="n"/>
      <c r="X145" s="268" t="inlineStr">
        <is>
          <t>Area Out</t>
        </is>
      </c>
      <c r="Y145" s="51">
        <f>Y164</f>
        <v/>
      </c>
      <c r="Z145" s="51">
        <f>Z164</f>
        <v/>
      </c>
      <c r="AA145" s="51">
        <f>AA164</f>
        <v/>
      </c>
      <c r="AB145" s="51">
        <f>AB164</f>
        <v/>
      </c>
      <c r="AC145" s="51">
        <f>AC164</f>
        <v/>
      </c>
      <c r="AD145" s="51">
        <f>AD164</f>
        <v/>
      </c>
      <c r="AE145" s="51">
        <f>AE164</f>
        <v/>
      </c>
      <c r="AF145" s="51">
        <f>AF164</f>
        <v/>
      </c>
      <c r="AG145" s="51">
        <f>AG164</f>
        <v/>
      </c>
      <c r="AH145" s="51">
        <f>AH164</f>
        <v/>
      </c>
      <c r="AI145" s="51">
        <f>AI164</f>
        <v/>
      </c>
      <c r="AJ145" s="51">
        <f>AJ164</f>
        <v/>
      </c>
      <c r="AK145" s="51">
        <f>AK164</f>
        <v/>
      </c>
      <c r="AL145" s="51">
        <f>AL164</f>
        <v/>
      </c>
      <c r="AM145" s="51">
        <f>AM164</f>
        <v/>
      </c>
      <c r="AN145" s="63">
        <f>AN164</f>
        <v/>
      </c>
      <c r="AQ145" s="25" t="n"/>
      <c r="AR145" s="24" t="n"/>
      <c r="AS145" s="268" t="inlineStr">
        <is>
          <t>Area Out</t>
        </is>
      </c>
      <c r="AT145" s="51">
        <f>AT164</f>
        <v/>
      </c>
      <c r="AU145" s="51">
        <f>AU164</f>
        <v/>
      </c>
      <c r="AV145" s="51">
        <f>AV164</f>
        <v/>
      </c>
      <c r="AW145" s="51">
        <f>AW164</f>
        <v/>
      </c>
      <c r="AX145" s="51">
        <f>AX164</f>
        <v/>
      </c>
      <c r="AY145" s="51">
        <f>AY164</f>
        <v/>
      </c>
      <c r="AZ145" s="51">
        <f>AZ164</f>
        <v/>
      </c>
      <c r="BA145" s="51">
        <f>BA164</f>
        <v/>
      </c>
      <c r="BB145" s="51">
        <f>BB164</f>
        <v/>
      </c>
      <c r="BC145" s="51">
        <f>BC164</f>
        <v/>
      </c>
      <c r="BD145" s="51">
        <f>BD164</f>
        <v/>
      </c>
      <c r="BE145" s="51">
        <f>BE164</f>
        <v/>
      </c>
      <c r="BF145" s="51">
        <f>BF164</f>
        <v/>
      </c>
      <c r="BG145" s="51">
        <f>BG164</f>
        <v/>
      </c>
      <c r="BH145" s="51">
        <f>BH164</f>
        <v/>
      </c>
      <c r="BI145" s="63">
        <f>BI164</f>
        <v/>
      </c>
      <c r="BL145" s="25" t="n"/>
      <c r="BM145" s="24" t="n"/>
      <c r="BN145" s="268" t="inlineStr">
        <is>
          <t>Area Out</t>
        </is>
      </c>
      <c r="BO145" s="51">
        <f>BO164</f>
        <v/>
      </c>
      <c r="BP145" s="51">
        <f>BP164</f>
        <v/>
      </c>
      <c r="BQ145" s="51">
        <f>BQ164</f>
        <v/>
      </c>
      <c r="BR145" s="51">
        <f>BR164</f>
        <v/>
      </c>
      <c r="BS145" s="51">
        <f>BS164</f>
        <v/>
      </c>
      <c r="BT145" s="51">
        <f>BT164</f>
        <v/>
      </c>
      <c r="BU145" s="51">
        <f>BU164</f>
        <v/>
      </c>
      <c r="BV145" s="51">
        <f>BV164</f>
        <v/>
      </c>
      <c r="BW145" s="51">
        <f>BW164</f>
        <v/>
      </c>
      <c r="BX145" s="51">
        <f>BX164</f>
        <v/>
      </c>
      <c r="BY145" s="51">
        <f>BY164</f>
        <v/>
      </c>
      <c r="BZ145" s="51">
        <f>BZ164</f>
        <v/>
      </c>
      <c r="CA145" s="51">
        <f>CA164</f>
        <v/>
      </c>
      <c r="CB145" s="51">
        <f>CB164</f>
        <v/>
      </c>
      <c r="CC145" s="51">
        <f>CC164</f>
        <v/>
      </c>
      <c r="CD145" s="63">
        <f>CD164</f>
        <v/>
      </c>
      <c r="CG145" s="25" t="n"/>
      <c r="CH145" s="24" t="n"/>
      <c r="CI145" s="268" t="inlineStr">
        <is>
          <t>Area Out</t>
        </is>
      </c>
      <c r="CJ145" s="51">
        <f>CJ164</f>
        <v/>
      </c>
      <c r="CK145" s="51">
        <f>CK164</f>
        <v/>
      </c>
      <c r="CL145" s="51">
        <f>CL164</f>
        <v/>
      </c>
      <c r="CM145" s="51">
        <f>CM164</f>
        <v/>
      </c>
      <c r="CN145" s="51">
        <f>CN164</f>
        <v/>
      </c>
      <c r="CO145" s="51">
        <f>CO164</f>
        <v/>
      </c>
      <c r="CP145" s="51">
        <f>CP164</f>
        <v/>
      </c>
      <c r="CQ145" s="51">
        <f>CQ164</f>
        <v/>
      </c>
      <c r="CR145" s="51">
        <f>CR164</f>
        <v/>
      </c>
      <c r="CS145" s="51">
        <f>CS164</f>
        <v/>
      </c>
      <c r="CT145" s="51">
        <f>CT164</f>
        <v/>
      </c>
      <c r="CU145" s="51">
        <f>CU164</f>
        <v/>
      </c>
      <c r="CV145" s="51">
        <f>CV164</f>
        <v/>
      </c>
      <c r="CW145" s="51">
        <f>CW164</f>
        <v/>
      </c>
      <c r="CX145" s="51">
        <f>CX164</f>
        <v/>
      </c>
      <c r="CY145" s="63">
        <f>CY164</f>
        <v/>
      </c>
    </row>
    <row r="146" ht="14.45" customHeight="1" s="23">
      <c r="A146" s="25" t="n"/>
      <c r="B146" s="24" t="n"/>
      <c r="C146" s="269" t="n"/>
      <c r="D146" s="51">
        <f>D165</f>
        <v/>
      </c>
      <c r="E146" s="51">
        <f>E165</f>
        <v/>
      </c>
      <c r="F146" s="51">
        <f>F165</f>
        <v/>
      </c>
      <c r="G146" s="51">
        <f>G165</f>
        <v/>
      </c>
      <c r="H146" s="51">
        <f>H165</f>
        <v/>
      </c>
      <c r="I146" s="51">
        <f>I165</f>
        <v/>
      </c>
      <c r="J146" s="51">
        <f>J165</f>
        <v/>
      </c>
      <c r="K146" s="51">
        <f>K165</f>
        <v/>
      </c>
      <c r="L146" s="51">
        <f>L165</f>
        <v/>
      </c>
      <c r="M146" s="51">
        <f>M165</f>
        <v/>
      </c>
      <c r="N146" s="51">
        <f>N165</f>
        <v/>
      </c>
      <c r="O146" s="51">
        <f>O165</f>
        <v/>
      </c>
      <c r="P146" s="51">
        <f>P165</f>
        <v/>
      </c>
      <c r="Q146" s="51">
        <f>Q165</f>
        <v/>
      </c>
      <c r="R146" s="51">
        <f>R165</f>
        <v/>
      </c>
      <c r="S146" s="63">
        <f>S165</f>
        <v/>
      </c>
      <c r="T146" s="25" t="n"/>
      <c r="V146" s="25" t="n"/>
      <c r="W146" s="24" t="n"/>
      <c r="X146" s="269" t="n"/>
      <c r="Y146" s="51">
        <f>Y165</f>
        <v/>
      </c>
      <c r="Z146" s="51">
        <f>Z165</f>
        <v/>
      </c>
      <c r="AA146" s="51">
        <f>AA165</f>
        <v/>
      </c>
      <c r="AB146" s="51">
        <f>AB165</f>
        <v/>
      </c>
      <c r="AC146" s="51">
        <f>AC165</f>
        <v/>
      </c>
      <c r="AD146" s="51">
        <f>AD165</f>
        <v/>
      </c>
      <c r="AE146" s="51">
        <f>AE165</f>
        <v/>
      </c>
      <c r="AF146" s="51">
        <f>AF165</f>
        <v/>
      </c>
      <c r="AG146" s="51">
        <f>AG165</f>
        <v/>
      </c>
      <c r="AH146" s="51">
        <f>AH165</f>
        <v/>
      </c>
      <c r="AI146" s="51">
        <f>AI165</f>
        <v/>
      </c>
      <c r="AJ146" s="51">
        <f>AJ165</f>
        <v/>
      </c>
      <c r="AK146" s="51">
        <f>AK165</f>
        <v/>
      </c>
      <c r="AL146" s="51">
        <f>AL165</f>
        <v/>
      </c>
      <c r="AM146" s="51">
        <f>AM165</f>
        <v/>
      </c>
      <c r="AN146" s="63">
        <f>AN165</f>
        <v/>
      </c>
      <c r="AQ146" s="25" t="n"/>
      <c r="AR146" s="24" t="n"/>
      <c r="AS146" s="269" t="n"/>
      <c r="AT146" s="51">
        <f>AT165</f>
        <v/>
      </c>
      <c r="AU146" s="51">
        <f>AU165</f>
        <v/>
      </c>
      <c r="AV146" s="51">
        <f>AV165</f>
        <v/>
      </c>
      <c r="AW146" s="51">
        <f>AW165</f>
        <v/>
      </c>
      <c r="AX146" s="51">
        <f>AX165</f>
        <v/>
      </c>
      <c r="AY146" s="51">
        <f>AY165</f>
        <v/>
      </c>
      <c r="AZ146" s="51">
        <f>AZ165</f>
        <v/>
      </c>
      <c r="BA146" s="51">
        <f>BA165</f>
        <v/>
      </c>
      <c r="BB146" s="51">
        <f>BB165</f>
        <v/>
      </c>
      <c r="BC146" s="51">
        <f>BC165</f>
        <v/>
      </c>
      <c r="BD146" s="51">
        <f>BD165</f>
        <v/>
      </c>
      <c r="BE146" s="51">
        <f>BE165</f>
        <v/>
      </c>
      <c r="BF146" s="51">
        <f>BF165</f>
        <v/>
      </c>
      <c r="BG146" s="51">
        <f>BG165</f>
        <v/>
      </c>
      <c r="BH146" s="51">
        <f>BH165</f>
        <v/>
      </c>
      <c r="BI146" s="63">
        <f>BI165</f>
        <v/>
      </c>
      <c r="BL146" s="25" t="n"/>
      <c r="BM146" s="24" t="n"/>
      <c r="BN146" s="269" t="n"/>
      <c r="BO146" s="51">
        <f>BO165</f>
        <v/>
      </c>
      <c r="BP146" s="51">
        <f>BP165</f>
        <v/>
      </c>
      <c r="BQ146" s="51">
        <f>BQ165</f>
        <v/>
      </c>
      <c r="BR146" s="51">
        <f>BR165</f>
        <v/>
      </c>
      <c r="BS146" s="51">
        <f>BS165</f>
        <v/>
      </c>
      <c r="BT146" s="51">
        <f>BT165</f>
        <v/>
      </c>
      <c r="BU146" s="51">
        <f>BU165</f>
        <v/>
      </c>
      <c r="BV146" s="51">
        <f>BV165</f>
        <v/>
      </c>
      <c r="BW146" s="51">
        <f>BW165</f>
        <v/>
      </c>
      <c r="BX146" s="51">
        <f>BX165</f>
        <v/>
      </c>
      <c r="BY146" s="51">
        <f>BY165</f>
        <v/>
      </c>
      <c r="BZ146" s="51">
        <f>BZ165</f>
        <v/>
      </c>
      <c r="CA146" s="51">
        <f>CA165</f>
        <v/>
      </c>
      <c r="CB146" s="51">
        <f>CB165</f>
        <v/>
      </c>
      <c r="CC146" s="51">
        <f>CC165</f>
        <v/>
      </c>
      <c r="CD146" s="63">
        <f>CD165</f>
        <v/>
      </c>
      <c r="CG146" s="25" t="n"/>
      <c r="CH146" s="24" t="n"/>
      <c r="CI146" s="269" t="n"/>
      <c r="CJ146" s="51">
        <f>CJ165</f>
        <v/>
      </c>
      <c r="CK146" s="51">
        <f>CK165</f>
        <v/>
      </c>
      <c r="CL146" s="51">
        <f>CL165</f>
        <v/>
      </c>
      <c r="CM146" s="51">
        <f>CM165</f>
        <v/>
      </c>
      <c r="CN146" s="51">
        <f>CN165</f>
        <v/>
      </c>
      <c r="CO146" s="51">
        <f>CO165</f>
        <v/>
      </c>
      <c r="CP146" s="51">
        <f>CP165</f>
        <v/>
      </c>
      <c r="CQ146" s="51">
        <f>CQ165</f>
        <v/>
      </c>
      <c r="CR146" s="51">
        <f>CR165</f>
        <v/>
      </c>
      <c r="CS146" s="51">
        <f>CS165</f>
        <v/>
      </c>
      <c r="CT146" s="51">
        <f>CT165</f>
        <v/>
      </c>
      <c r="CU146" s="51">
        <f>CU165</f>
        <v/>
      </c>
      <c r="CV146" s="51">
        <f>CV165</f>
        <v/>
      </c>
      <c r="CW146" s="51">
        <f>CW165</f>
        <v/>
      </c>
      <c r="CX146" s="51">
        <f>CX165</f>
        <v/>
      </c>
      <c r="CY146" s="63">
        <f>CY165</f>
        <v/>
      </c>
    </row>
    <row r="147" ht="14.45" customHeight="1" s="23">
      <c r="A147" s="25" t="n"/>
      <c r="B147" s="24" t="n"/>
      <c r="C147" s="270" t="n"/>
      <c r="D147" s="51">
        <f>D166</f>
        <v/>
      </c>
      <c r="E147" s="51">
        <f>E166</f>
        <v/>
      </c>
      <c r="F147" s="51">
        <f>F166</f>
        <v/>
      </c>
      <c r="G147" s="51">
        <f>G166</f>
        <v/>
      </c>
      <c r="H147" s="51">
        <f>H166</f>
        <v/>
      </c>
      <c r="I147" s="51">
        <f>I166</f>
        <v/>
      </c>
      <c r="J147" s="51">
        <f>J166</f>
        <v/>
      </c>
      <c r="K147" s="51">
        <f>K166</f>
        <v/>
      </c>
      <c r="L147" s="51">
        <f>L166</f>
        <v/>
      </c>
      <c r="M147" s="51">
        <f>M166</f>
        <v/>
      </c>
      <c r="N147" s="51">
        <f>N166</f>
        <v/>
      </c>
      <c r="O147" s="51">
        <f>O166</f>
        <v/>
      </c>
      <c r="P147" s="51">
        <f>P166</f>
        <v/>
      </c>
      <c r="Q147" s="51">
        <f>Q166</f>
        <v/>
      </c>
      <c r="R147" s="51">
        <f>R166</f>
        <v/>
      </c>
      <c r="S147" s="63">
        <f>S166</f>
        <v/>
      </c>
      <c r="T147" s="25" t="n"/>
      <c r="V147" s="25" t="n"/>
      <c r="W147" s="24" t="n"/>
      <c r="X147" s="270" t="n"/>
      <c r="Y147" s="51">
        <f>Y166</f>
        <v/>
      </c>
      <c r="Z147" s="51">
        <f>Z166</f>
        <v/>
      </c>
      <c r="AA147" s="51">
        <f>AA166</f>
        <v/>
      </c>
      <c r="AB147" s="51">
        <f>AB166</f>
        <v/>
      </c>
      <c r="AC147" s="51">
        <f>AC166</f>
        <v/>
      </c>
      <c r="AD147" s="51">
        <f>AD166</f>
        <v/>
      </c>
      <c r="AE147" s="51">
        <f>AE166</f>
        <v/>
      </c>
      <c r="AF147" s="51">
        <f>AF166</f>
        <v/>
      </c>
      <c r="AG147" s="51">
        <f>AG166</f>
        <v/>
      </c>
      <c r="AH147" s="51">
        <f>AH166</f>
        <v/>
      </c>
      <c r="AI147" s="51">
        <f>AI166</f>
        <v/>
      </c>
      <c r="AJ147" s="51">
        <f>AJ166</f>
        <v/>
      </c>
      <c r="AK147" s="51">
        <f>AK166</f>
        <v/>
      </c>
      <c r="AL147" s="51">
        <f>AL166</f>
        <v/>
      </c>
      <c r="AM147" s="51">
        <f>AM166</f>
        <v/>
      </c>
      <c r="AN147" s="63">
        <f>AN166</f>
        <v/>
      </c>
      <c r="AQ147" s="25" t="n"/>
      <c r="AR147" s="24" t="n"/>
      <c r="AS147" s="270" t="n"/>
      <c r="AT147" s="51">
        <f>AT166</f>
        <v/>
      </c>
      <c r="AU147" s="51">
        <f>AU166</f>
        <v/>
      </c>
      <c r="AV147" s="51">
        <f>AV166</f>
        <v/>
      </c>
      <c r="AW147" s="51">
        <f>AW166</f>
        <v/>
      </c>
      <c r="AX147" s="51">
        <f>AX166</f>
        <v/>
      </c>
      <c r="AY147" s="51">
        <f>AY166</f>
        <v/>
      </c>
      <c r="AZ147" s="51">
        <f>AZ166</f>
        <v/>
      </c>
      <c r="BA147" s="51">
        <f>BA166</f>
        <v/>
      </c>
      <c r="BB147" s="51">
        <f>BB166</f>
        <v/>
      </c>
      <c r="BC147" s="51">
        <f>BC166</f>
        <v/>
      </c>
      <c r="BD147" s="51">
        <f>BD166</f>
        <v/>
      </c>
      <c r="BE147" s="51">
        <f>BE166</f>
        <v/>
      </c>
      <c r="BF147" s="51">
        <f>BF166</f>
        <v/>
      </c>
      <c r="BG147" s="51">
        <f>BG166</f>
        <v/>
      </c>
      <c r="BH147" s="51">
        <f>BH166</f>
        <v/>
      </c>
      <c r="BI147" s="63">
        <f>BI166</f>
        <v/>
      </c>
      <c r="BL147" s="25" t="n"/>
      <c r="BM147" s="24" t="n"/>
      <c r="BN147" s="270" t="n"/>
      <c r="BO147" s="51">
        <f>BO166</f>
        <v/>
      </c>
      <c r="BP147" s="51">
        <f>BP166</f>
        <v/>
      </c>
      <c r="BQ147" s="51">
        <f>BQ166</f>
        <v/>
      </c>
      <c r="BR147" s="51">
        <f>BR166</f>
        <v/>
      </c>
      <c r="BS147" s="51">
        <f>BS166</f>
        <v/>
      </c>
      <c r="BT147" s="51">
        <f>BT166</f>
        <v/>
      </c>
      <c r="BU147" s="51">
        <f>BU166</f>
        <v/>
      </c>
      <c r="BV147" s="51">
        <f>BV166</f>
        <v/>
      </c>
      <c r="BW147" s="51">
        <f>BW166</f>
        <v/>
      </c>
      <c r="BX147" s="51">
        <f>BX166</f>
        <v/>
      </c>
      <c r="BY147" s="51">
        <f>BY166</f>
        <v/>
      </c>
      <c r="BZ147" s="51">
        <f>BZ166</f>
        <v/>
      </c>
      <c r="CA147" s="51">
        <f>CA166</f>
        <v/>
      </c>
      <c r="CB147" s="51">
        <f>CB166</f>
        <v/>
      </c>
      <c r="CC147" s="51">
        <f>CC166</f>
        <v/>
      </c>
      <c r="CD147" s="63">
        <f>CD166</f>
        <v/>
      </c>
      <c r="CG147" s="25" t="n"/>
      <c r="CH147" s="24" t="n"/>
      <c r="CI147" s="270" t="n"/>
      <c r="CJ147" s="51">
        <f>CJ166</f>
        <v/>
      </c>
      <c r="CK147" s="51">
        <f>CK166</f>
        <v/>
      </c>
      <c r="CL147" s="51">
        <f>CL166</f>
        <v/>
      </c>
      <c r="CM147" s="51">
        <f>CM166</f>
        <v/>
      </c>
      <c r="CN147" s="51">
        <f>CN166</f>
        <v/>
      </c>
      <c r="CO147" s="51">
        <f>CO166</f>
        <v/>
      </c>
      <c r="CP147" s="51">
        <f>CP166</f>
        <v/>
      </c>
      <c r="CQ147" s="51">
        <f>CQ166</f>
        <v/>
      </c>
      <c r="CR147" s="51">
        <f>CR166</f>
        <v/>
      </c>
      <c r="CS147" s="51">
        <f>CS166</f>
        <v/>
      </c>
      <c r="CT147" s="51">
        <f>CT166</f>
        <v/>
      </c>
      <c r="CU147" s="51">
        <f>CU166</f>
        <v/>
      </c>
      <c r="CV147" s="51">
        <f>CV166</f>
        <v/>
      </c>
      <c r="CW147" s="51">
        <f>CW166</f>
        <v/>
      </c>
      <c r="CX147" s="51">
        <f>CX166</f>
        <v/>
      </c>
      <c r="CY147" s="63">
        <f>CY166</f>
        <v/>
      </c>
    </row>
    <row r="148" ht="14.45" customHeight="1" s="23">
      <c r="A148" s="25" t="n"/>
      <c r="B148" s="24" t="n"/>
      <c r="C148" s="67" t="inlineStr">
        <is>
          <t>Average</t>
        </is>
      </c>
      <c r="D148" s="53">
        <f>AVERAGE(D145:D147)</f>
        <v/>
      </c>
      <c r="E148" s="53">
        <f>AVERAGE(E145:E147)</f>
        <v/>
      </c>
      <c r="F148" s="53">
        <f>AVERAGE(F145:F147)</f>
        <v/>
      </c>
      <c r="G148" s="53">
        <f>AVERAGE(G145:G147)</f>
        <v/>
      </c>
      <c r="H148" s="53">
        <f>AVERAGE(H145:H147)</f>
        <v/>
      </c>
      <c r="I148" s="53">
        <f>AVERAGE(I145:I147)</f>
        <v/>
      </c>
      <c r="J148" s="53">
        <f>AVERAGE(J145:J147)</f>
        <v/>
      </c>
      <c r="K148" s="53">
        <f>AVERAGE(K145:K147)</f>
        <v/>
      </c>
      <c r="L148" s="53">
        <f>AVERAGE(L145:L147)</f>
        <v/>
      </c>
      <c r="M148" s="53">
        <f>AVERAGE(M145:M147)</f>
        <v/>
      </c>
      <c r="N148" s="53">
        <f>AVERAGE(N145:N147)</f>
        <v/>
      </c>
      <c r="O148" s="53">
        <f>AVERAGE(O145:O147)</f>
        <v/>
      </c>
      <c r="P148" s="53">
        <f>AVERAGE(P145:P147)</f>
        <v/>
      </c>
      <c r="Q148" s="53">
        <f>AVERAGE(Q145:Q147)</f>
        <v/>
      </c>
      <c r="R148" s="53">
        <f>AVERAGE(R145:R147)</f>
        <v/>
      </c>
      <c r="S148" s="54">
        <f>AVERAGE(S145:S147)</f>
        <v/>
      </c>
      <c r="T148" s="25" t="n"/>
      <c r="V148" s="25" t="n"/>
      <c r="W148" s="24" t="n"/>
      <c r="X148" s="67" t="inlineStr">
        <is>
          <t>Average</t>
        </is>
      </c>
      <c r="Y148" s="53">
        <f>AVERAGE(Y145:Y147)</f>
        <v/>
      </c>
      <c r="Z148" s="53">
        <f>AVERAGE(Z145:Z147)</f>
        <v/>
      </c>
      <c r="AA148" s="53">
        <f>AVERAGE(AA145:AA147)</f>
        <v/>
      </c>
      <c r="AB148" s="53">
        <f>AVERAGE(AB145:AB147)</f>
        <v/>
      </c>
      <c r="AC148" s="53">
        <f>AVERAGE(AC145:AC147)</f>
        <v/>
      </c>
      <c r="AD148" s="53">
        <f>AVERAGE(AD145:AD147)</f>
        <v/>
      </c>
      <c r="AE148" s="53">
        <f>AVERAGE(AE145:AE147)</f>
        <v/>
      </c>
      <c r="AF148" s="53">
        <f>AVERAGE(AF145:AF147)</f>
        <v/>
      </c>
      <c r="AG148" s="53">
        <f>AVERAGE(AG145:AG147)</f>
        <v/>
      </c>
      <c r="AH148" s="53">
        <f>AVERAGE(AH145:AH147)</f>
        <v/>
      </c>
      <c r="AI148" s="53">
        <f>AVERAGE(AI145:AI147)</f>
        <v/>
      </c>
      <c r="AJ148" s="53">
        <f>AVERAGE(AJ145:AJ147)</f>
        <v/>
      </c>
      <c r="AK148" s="53">
        <f>AVERAGE(AK145:AK147)</f>
        <v/>
      </c>
      <c r="AL148" s="53">
        <f>AVERAGE(AL145:AL147)</f>
        <v/>
      </c>
      <c r="AM148" s="53">
        <f>AVERAGE(AM145:AM147)</f>
        <v/>
      </c>
      <c r="AN148" s="54">
        <f>AVERAGE(AN145:AN147)</f>
        <v/>
      </c>
      <c r="AQ148" s="25" t="n"/>
      <c r="AR148" s="24" t="n"/>
      <c r="AS148" s="67" t="inlineStr">
        <is>
          <t>Average</t>
        </is>
      </c>
      <c r="AT148" s="53">
        <f>AVERAGE(AT145:AT147)</f>
        <v/>
      </c>
      <c r="AU148" s="53">
        <f>AVERAGE(AU145:AU147)</f>
        <v/>
      </c>
      <c r="AV148" s="53">
        <f>AVERAGE(AV145:AV147)</f>
        <v/>
      </c>
      <c r="AW148" s="53">
        <f>AVERAGE(AW145:AW147)</f>
        <v/>
      </c>
      <c r="AX148" s="53">
        <f>AVERAGE(AX145:AX147)</f>
        <v/>
      </c>
      <c r="AY148" s="53">
        <f>AVERAGE(AY145:AY147)</f>
        <v/>
      </c>
      <c r="AZ148" s="53">
        <f>AVERAGE(AZ145:AZ147)</f>
        <v/>
      </c>
      <c r="BA148" s="53">
        <f>AVERAGE(BA145:BA147)</f>
        <v/>
      </c>
      <c r="BB148" s="53">
        <f>AVERAGE(BB145:BB147)</f>
        <v/>
      </c>
      <c r="BC148" s="53">
        <f>AVERAGE(BC145:BC147)</f>
        <v/>
      </c>
      <c r="BD148" s="53">
        <f>AVERAGE(BD145:BD147)</f>
        <v/>
      </c>
      <c r="BE148" s="53">
        <f>AVERAGE(BE145:BE147)</f>
        <v/>
      </c>
      <c r="BF148" s="53">
        <f>AVERAGE(BF145:BF147)</f>
        <v/>
      </c>
      <c r="BG148" s="53">
        <f>AVERAGE(BG145:BG147)</f>
        <v/>
      </c>
      <c r="BH148" s="53">
        <f>AVERAGE(BH145:BH147)</f>
        <v/>
      </c>
      <c r="BI148" s="54">
        <f>AVERAGE(BI145:BI147)</f>
        <v/>
      </c>
      <c r="BL148" s="25" t="n"/>
      <c r="BM148" s="24" t="n"/>
      <c r="BN148" s="67" t="inlineStr">
        <is>
          <t>Average</t>
        </is>
      </c>
      <c r="BO148" s="53">
        <f>AVERAGE(BO145:BO147)</f>
        <v/>
      </c>
      <c r="BP148" s="53">
        <f>AVERAGE(BP145:BP147)</f>
        <v/>
      </c>
      <c r="BQ148" s="53">
        <f>AVERAGE(BQ145:BQ147)</f>
        <v/>
      </c>
      <c r="BR148" s="53">
        <f>AVERAGE(BR145:BR147)</f>
        <v/>
      </c>
      <c r="BS148" s="53">
        <f>AVERAGE(BS145:BS147)</f>
        <v/>
      </c>
      <c r="BT148" s="53">
        <f>AVERAGE(BT145:BT147)</f>
        <v/>
      </c>
      <c r="BU148" s="53">
        <f>AVERAGE(BU145:BU147)</f>
        <v/>
      </c>
      <c r="BV148" s="53">
        <f>AVERAGE(BV145:BV147)</f>
        <v/>
      </c>
      <c r="BW148" s="53">
        <f>AVERAGE(BW145:BW147)</f>
        <v/>
      </c>
      <c r="BX148" s="53">
        <f>AVERAGE(BX145:BX147)</f>
        <v/>
      </c>
      <c r="BY148" s="53">
        <f>AVERAGE(BY145:BY147)</f>
        <v/>
      </c>
      <c r="BZ148" s="53">
        <f>AVERAGE(BZ145:BZ147)</f>
        <v/>
      </c>
      <c r="CA148" s="53">
        <f>AVERAGE(CA145:CA147)</f>
        <v/>
      </c>
      <c r="CB148" s="53">
        <f>AVERAGE(CB145:CB147)</f>
        <v/>
      </c>
      <c r="CC148" s="53">
        <f>AVERAGE(CC145:CC147)</f>
        <v/>
      </c>
      <c r="CD148" s="54">
        <f>AVERAGE(CD145:CD147)</f>
        <v/>
      </c>
      <c r="CG148" s="25" t="n"/>
      <c r="CH148" s="24" t="n"/>
      <c r="CI148" s="67" t="inlineStr">
        <is>
          <t>Average</t>
        </is>
      </c>
      <c r="CJ148" s="53">
        <f>AVERAGE(CJ145:CJ147)</f>
        <v/>
      </c>
      <c r="CK148" s="53">
        <f>AVERAGE(CK145:CK147)</f>
        <v/>
      </c>
      <c r="CL148" s="53">
        <f>AVERAGE(CL145:CL147)</f>
        <v/>
      </c>
      <c r="CM148" s="53">
        <f>AVERAGE(CM145:CM147)</f>
        <v/>
      </c>
      <c r="CN148" s="53">
        <f>AVERAGE(CN145:CN147)</f>
        <v/>
      </c>
      <c r="CO148" s="53">
        <f>AVERAGE(CO145:CO147)</f>
        <v/>
      </c>
      <c r="CP148" s="53">
        <f>AVERAGE(CP145:CP147)</f>
        <v/>
      </c>
      <c r="CQ148" s="53">
        <f>AVERAGE(CQ145:CQ147)</f>
        <v/>
      </c>
      <c r="CR148" s="53">
        <f>AVERAGE(CR145:CR147)</f>
        <v/>
      </c>
      <c r="CS148" s="53">
        <f>AVERAGE(CS145:CS147)</f>
        <v/>
      </c>
      <c r="CT148" s="53">
        <f>AVERAGE(CT145:CT147)</f>
        <v/>
      </c>
      <c r="CU148" s="53">
        <f>AVERAGE(CU145:CU147)</f>
        <v/>
      </c>
      <c r="CV148" s="53">
        <f>AVERAGE(CV145:CV147)</f>
        <v/>
      </c>
      <c r="CW148" s="53">
        <f>AVERAGE(CW145:CW147)</f>
        <v/>
      </c>
      <c r="CX148" s="53">
        <f>AVERAGE(CX145:CX147)</f>
        <v/>
      </c>
      <c r="CY148" s="54">
        <f>AVERAGE(CY145:CY147)</f>
        <v/>
      </c>
    </row>
    <row r="149" ht="14.45" customHeight="1" s="23">
      <c r="A149" s="25" t="n"/>
      <c r="B149" s="24" t="n"/>
      <c r="C149" s="268" t="inlineStr">
        <is>
          <t>mol% Out</t>
        </is>
      </c>
      <c r="D149" s="259">
        <f>C156*D145/(HLOOKUP(D144,workup!$B$266:$Q$268,2,FALSE)*C140*(1-F155)+HLOOKUP(D144,workup!$B$266:$Q$268,3,FALSE))</f>
        <v/>
      </c>
      <c r="E149" s="259">
        <f>C156*E145/(HLOOKUP(E144,workup!$B$266:$Q$268,2,FALSE)*C140*(1-F155)+HLOOKUP(E144,workup!$B$266:$Q$268,3,FALSE))</f>
        <v/>
      </c>
      <c r="F149" s="259">
        <f>C156*F145/(HLOOKUP(F144,workup!$B$266:$Q$268,2,FALSE)*C140*(1-F155)+HLOOKUP(F144,workup!$B$266:$Q$268,3,FALSE))</f>
        <v/>
      </c>
      <c r="G149" s="259">
        <f>C156*G145/(HLOOKUP(G144,workup!$B$266:$Q$268,2,FALSE)*C140*(1-F155)+HLOOKUP(G144,workup!$B$266:$Q$268,3,FALSE))</f>
        <v/>
      </c>
      <c r="H149" s="259">
        <f>C156*H145/(HLOOKUP(H144,workup!$B$266:$Q$268,2,FALSE)*C140*(1-F155)+HLOOKUP(H144,workup!$B$266:$Q$268,3,FALSE))</f>
        <v/>
      </c>
      <c r="I149" s="259">
        <f>C156*I145/(HLOOKUP(I144,workup!$B$266:$Q$268,2,FALSE)*C140*(1-F155)+HLOOKUP(I144,workup!$B$266:$Q$268,3,FALSE))</f>
        <v/>
      </c>
      <c r="J149" s="259">
        <f>C156*J145/(HLOOKUP(J144,workup!$B$266:$Q$268,2,FALSE)*C140*(1-F155)+HLOOKUP(J144,workup!$B$266:$Q$268,3,FALSE))</f>
        <v/>
      </c>
      <c r="K149" s="259">
        <f>C156*K145/(HLOOKUP(K144,workup!$B$266:$Q$268,2,FALSE)*C140*(1-F155)+HLOOKUP(K144,workup!$B$266:$Q$268,3,FALSE))</f>
        <v/>
      </c>
      <c r="L149" s="259">
        <f>C156*L145/(HLOOKUP(L144,workup!$B$266:$Q$268,2,FALSE)*C140*(1-F155)+HLOOKUP(L144,workup!$B$266:$Q$268,3,FALSE))</f>
        <v/>
      </c>
      <c r="M149" s="259">
        <f>C156*M145/(HLOOKUP(M144,workup!$B$266:$Q$268,2,FALSE)*C140*(1-F155)+HLOOKUP(M144,workup!$B$266:$Q$268,3,FALSE))</f>
        <v/>
      </c>
      <c r="N149" s="259">
        <f>C156*N145/(HLOOKUP(N144,workup!$B$266:$Q$268,2,FALSE)*C140*(1-F155)+HLOOKUP(N144,workup!$B$266:$Q$268,3,FALSE))</f>
        <v/>
      </c>
      <c r="O149" s="259">
        <f>C156*O145/(HLOOKUP(O144,workup!$B$266:$Q$268,2,FALSE)*C140*(1-F155)+HLOOKUP(O144,workup!$B$266:$Q$268,3,FALSE))</f>
        <v/>
      </c>
      <c r="P149" s="259">
        <f>C156*P145/(HLOOKUP(P144,workup!$B$266:$Q$268,2,FALSE)*C140*(1-F155)+HLOOKUP(P144,workup!$B$266:$Q$268,3,FALSE))</f>
        <v/>
      </c>
      <c r="Q149" s="259">
        <f>C156*Q145/(HLOOKUP(Q144,workup!$B$266:$Q$268,2,FALSE)*C140*(1-F155)+HLOOKUP(Q144,workup!$B$266:$Q$268,3,FALSE))</f>
        <v/>
      </c>
      <c r="R149" s="259">
        <f>C156*R145/(HLOOKUP(R144,workup!$B$266:$Q$268,2,FALSE)*C140*(1-F155)+HLOOKUP(R144,workup!$B$266:$Q$268,3,FALSE))</f>
        <v/>
      </c>
      <c r="S149" s="259">
        <f>C156*S145/(HLOOKUP(S144,workup!$B$266:$Q$268,2,FALSE)*C140*(1-F155)+HLOOKUP(S144,workup!$B$266:$Q$268,3,FALSE))</f>
        <v/>
      </c>
      <c r="T149" s="25" t="n"/>
      <c r="V149" s="25" t="n"/>
      <c r="W149" s="24" t="n"/>
      <c r="X149" s="268" t="inlineStr">
        <is>
          <t>mol% Out</t>
        </is>
      </c>
      <c r="Y149" s="259">
        <f>X156*Y145/(HLOOKUP(Y144,workup!$B$266:$Q$268,2,FALSE)*X140*(1-AA155)+HLOOKUP(Y144,workup!$B$266:$Q$268,3,FALSE))</f>
        <v/>
      </c>
      <c r="Z149" s="259">
        <f>X156*Z145/(HLOOKUP(Z144,workup!$B$266:$Q$268,2,FALSE)*X140*(1-AA155)+HLOOKUP(Z144,workup!$B$266:$Q$268,3,FALSE))</f>
        <v/>
      </c>
      <c r="AA149" s="259">
        <f>X156*AA145/(HLOOKUP(AA144,workup!$B$266:$Q$268,2,FALSE)*X140*(1-AA155)+HLOOKUP(AA144,workup!$B$266:$Q$268,3,FALSE))</f>
        <v/>
      </c>
      <c r="AB149" s="259">
        <f>X156*AB145/(HLOOKUP(AB144,workup!$B$266:$Q$268,2,FALSE)*X140*(1-AA155)+HLOOKUP(AB144,workup!$B$266:$Q$268,3,FALSE))</f>
        <v/>
      </c>
      <c r="AC149" s="259">
        <f>X156*AC145/(HLOOKUP(AC144,workup!$B$266:$Q$268,2,FALSE)*X140*(1-AA155)+HLOOKUP(AC144,workup!$B$266:$Q$268,3,FALSE))</f>
        <v/>
      </c>
      <c r="AD149" s="259">
        <f>X156*AD145/(HLOOKUP(AD144,workup!$B$266:$Q$268,2,FALSE)*X140*(1-AA155)+HLOOKUP(AD144,workup!$B$266:$Q$268,3,FALSE))</f>
        <v/>
      </c>
      <c r="AE149" s="259">
        <f>X156*AE145/(HLOOKUP(AE144,workup!$B$266:$Q$268,2,FALSE)*X140*(1-AA155)+HLOOKUP(AE144,workup!$B$266:$Q$268,3,FALSE))</f>
        <v/>
      </c>
      <c r="AF149" s="259">
        <f>X156*AF145/(HLOOKUP(AF144,workup!$B$266:$Q$268,2,FALSE)*X140*(1-AA155)+HLOOKUP(AF144,workup!$B$266:$Q$268,3,FALSE))</f>
        <v/>
      </c>
      <c r="AG149" s="259">
        <f>X156*AG145/(HLOOKUP(AG144,workup!$B$266:$Q$268,2,FALSE)*X140*(1-AA155)+HLOOKUP(AG144,workup!$B$266:$Q$268,3,FALSE))</f>
        <v/>
      </c>
      <c r="AH149" s="259">
        <f>X156*AH145/(HLOOKUP(AH144,workup!$B$266:$Q$268,2,FALSE)*X140*(1-AA155)+HLOOKUP(AH144,workup!$B$266:$Q$268,3,FALSE))</f>
        <v/>
      </c>
      <c r="AI149" s="259">
        <f>X156*AI145/(HLOOKUP(AI144,workup!$B$266:$Q$268,2,FALSE)*X140*(1-AA155)+HLOOKUP(AI144,workup!$B$266:$Q$268,3,FALSE))</f>
        <v/>
      </c>
      <c r="AJ149" s="259">
        <f>X156*AJ145/(HLOOKUP(AJ144,workup!$B$266:$Q$268,2,FALSE)*X140*(1-AA155)+HLOOKUP(AJ144,workup!$B$266:$Q$268,3,FALSE))</f>
        <v/>
      </c>
      <c r="AK149" s="259">
        <f>X156*AK145/(HLOOKUP(AK144,workup!$B$266:$Q$268,2,FALSE)*X140*(1-AA155)+HLOOKUP(AK144,workup!$B$266:$Q$268,3,FALSE))</f>
        <v/>
      </c>
      <c r="AL149" s="259">
        <f>X156*AL145/(HLOOKUP(AL144,workup!$B$266:$Q$268,2,FALSE)*X140*(1-AA155)+HLOOKUP(AL144,workup!$B$266:$Q$268,3,FALSE))</f>
        <v/>
      </c>
      <c r="AM149" s="259">
        <f>X156*AM145/(HLOOKUP(AM144,workup!$B$266:$Q$268,2,FALSE)*X140*(1-AA155)+HLOOKUP(AM144,workup!$B$266:$Q$268,3,FALSE))</f>
        <v/>
      </c>
      <c r="AN149" s="259">
        <f>X156*AN145/(HLOOKUP(AN144,workup!$B$266:$Q$268,2,FALSE)*X140*(1-AA155)+HLOOKUP(AN144,workup!$B$266:$Q$268,3,FALSE))</f>
        <v/>
      </c>
      <c r="AQ149" s="25" t="n"/>
      <c r="AR149" s="24" t="n"/>
      <c r="AS149" s="268" t="inlineStr">
        <is>
          <t>mol% Out</t>
        </is>
      </c>
      <c r="AT149" s="259">
        <f>AS156*AT145/(HLOOKUP(AT144,workup!$B$266:$Q$268,2,FALSE)*AS140*(1-AV155)+HLOOKUP(AT144,workup!$B$266:$Q$268,3,FALSE))</f>
        <v/>
      </c>
      <c r="AU149" s="259">
        <f>AS156*AU145/(HLOOKUP(AU144,workup!$B$266:$Q$268,2,FALSE)*AS140*(1-AV155)+HLOOKUP(AU144,workup!$B$266:$Q$268,3,FALSE))</f>
        <v/>
      </c>
      <c r="AV149" s="259">
        <f>AS156*AV145/(HLOOKUP(AV144,workup!$B$266:$Q$268,2,FALSE)*AS140*(1-AV155)+HLOOKUP(AV144,workup!$B$266:$Q$268,3,FALSE))</f>
        <v/>
      </c>
      <c r="AW149" s="259">
        <f>AS156*AW145/(HLOOKUP(AW144,workup!$B$266:$Q$268,2,FALSE)*AS140*(1-AV155)+HLOOKUP(AW144,workup!$B$266:$Q$268,3,FALSE))</f>
        <v/>
      </c>
      <c r="AX149" s="259">
        <f>AS156*AX145/(HLOOKUP(AX144,workup!$B$266:$Q$268,2,FALSE)*AS140*(1-AV155)+HLOOKUP(AX144,workup!$B$266:$Q$268,3,FALSE))</f>
        <v/>
      </c>
      <c r="AY149" s="259">
        <f>AS156*AY145/(HLOOKUP(AY144,workup!$B$266:$Q$268,2,FALSE)*AS140*(1-AV155)+HLOOKUP(AY144,workup!$B$266:$Q$268,3,FALSE))</f>
        <v/>
      </c>
      <c r="AZ149" s="259">
        <f>AS156*AZ145/(HLOOKUP(AZ144,workup!$B$266:$Q$268,2,FALSE)*AS140*(1-AV155)+HLOOKUP(AZ144,workup!$B$266:$Q$268,3,FALSE))</f>
        <v/>
      </c>
      <c r="BA149" s="259">
        <f>AS156*BA145/(HLOOKUP(BA144,workup!$B$266:$Q$268,2,FALSE)*AS140*(1-AV155)+HLOOKUP(BA144,workup!$B$266:$Q$268,3,FALSE))</f>
        <v/>
      </c>
      <c r="BB149" s="259">
        <f>AS156*BB145/(HLOOKUP(BB144,workup!$B$266:$Q$268,2,FALSE)*AS140*(1-AV155)+HLOOKUP(BB144,workup!$B$266:$Q$268,3,FALSE))</f>
        <v/>
      </c>
      <c r="BC149" s="259">
        <f>AS156*BC145/(HLOOKUP(BC144,workup!$B$266:$Q$268,2,FALSE)*AS140*(1-AV155)+HLOOKUP(BC144,workup!$B$266:$Q$268,3,FALSE))</f>
        <v/>
      </c>
      <c r="BD149" s="259">
        <f>AS156*BD145/(HLOOKUP(BD144,workup!$B$266:$Q$268,2,FALSE)*AS140*(1-AV155)+HLOOKUP(BD144,workup!$B$266:$Q$268,3,FALSE))</f>
        <v/>
      </c>
      <c r="BE149" s="259">
        <f>AS156*BE145/(HLOOKUP(BE144,workup!$B$266:$Q$268,2,FALSE)*AS140*(1-AV155)+HLOOKUP(BE144,workup!$B$266:$Q$268,3,FALSE))</f>
        <v/>
      </c>
      <c r="BF149" s="259">
        <f>AS156*BF145/(HLOOKUP(BF144,workup!$B$266:$Q$268,2,FALSE)*AS140*(1-AV155)+HLOOKUP(BF144,workup!$B$266:$Q$268,3,FALSE))</f>
        <v/>
      </c>
      <c r="BG149" s="259">
        <f>AS156*BG145/(HLOOKUP(BG144,workup!$B$266:$Q$268,2,FALSE)*AS140*(1-AV155)+HLOOKUP(BG144,workup!$B$266:$Q$268,3,FALSE))</f>
        <v/>
      </c>
      <c r="BH149" s="259">
        <f>AS156*BH145/(HLOOKUP(BH144,workup!$B$266:$Q$268,2,FALSE)*AS140*(1-AV155)+HLOOKUP(BH144,workup!$B$266:$Q$268,3,FALSE))</f>
        <v/>
      </c>
      <c r="BI149" s="259">
        <f>AS156*BI145/(HLOOKUP(BI144,workup!$B$266:$Q$268,2,FALSE)*AS140*(1-AV155)+HLOOKUP(BI144,workup!$B$266:$Q$268,3,FALSE))</f>
        <v/>
      </c>
      <c r="BL149" s="25" t="n"/>
      <c r="BM149" s="24" t="n"/>
      <c r="BN149" s="268" t="inlineStr">
        <is>
          <t>mol% Out</t>
        </is>
      </c>
      <c r="BO149" s="259">
        <f>BN156*BO145/(HLOOKUP(BO144,workup!$B$266:$Q$268,2,FALSE)*BN140*(1-BQ155)+HLOOKUP(BO144,workup!$B$266:$Q$268,3,FALSE))</f>
        <v/>
      </c>
      <c r="BP149" s="259">
        <f>BN156*BP145/(HLOOKUP(BP144,workup!$B$266:$Q$268,2,FALSE)*BN140*(1-BQ155)+HLOOKUP(BP144,workup!$B$266:$Q$268,3,FALSE))</f>
        <v/>
      </c>
      <c r="BQ149" s="259">
        <f>BN156*BQ145/(HLOOKUP(BQ144,workup!$B$266:$Q$268,2,FALSE)*BN140*(1-BQ155)+HLOOKUP(BQ144,workup!$B$266:$Q$268,3,FALSE))</f>
        <v/>
      </c>
      <c r="BR149" s="259">
        <f>BN156*BR145/(HLOOKUP(BR144,workup!$B$266:$Q$268,2,FALSE)*BN140*(1-BQ155)+HLOOKUP(BR144,workup!$B$266:$Q$268,3,FALSE))</f>
        <v/>
      </c>
      <c r="BS149" s="259">
        <f>BN156*BS145/(HLOOKUP(BS144,workup!$B$266:$Q$268,2,FALSE)*BN140*(1-BQ155)+HLOOKUP(BS144,workup!$B$266:$Q$268,3,FALSE))</f>
        <v/>
      </c>
      <c r="BT149" s="259">
        <f>BN156*BT145/(HLOOKUP(BT144,workup!$B$266:$Q$268,2,FALSE)*BN140*(1-BQ155)+HLOOKUP(BT144,workup!$B$266:$Q$268,3,FALSE))</f>
        <v/>
      </c>
      <c r="BU149" s="259">
        <f>BN156*BU145/(HLOOKUP(BU144,workup!$B$266:$Q$268,2,FALSE)*BN140*(1-BQ155)+HLOOKUP(BU144,workup!$B$266:$Q$268,3,FALSE))</f>
        <v/>
      </c>
      <c r="BV149" s="259">
        <f>BN156*BV145/(HLOOKUP(BV144,workup!$B$266:$Q$268,2,FALSE)*BN140*(1-BQ155)+HLOOKUP(BV144,workup!$B$266:$Q$268,3,FALSE))</f>
        <v/>
      </c>
      <c r="BW149" s="259">
        <f>BN156*BW145/(HLOOKUP(BW144,workup!$B$266:$Q$268,2,FALSE)*BN140*(1-BQ155)+HLOOKUP(BW144,workup!$B$266:$Q$268,3,FALSE))</f>
        <v/>
      </c>
      <c r="BX149" s="259">
        <f>BN156*BX145/(HLOOKUP(BX144,workup!$B$266:$Q$268,2,FALSE)*BN140*(1-BQ155)+HLOOKUP(BX144,workup!$B$266:$Q$268,3,FALSE))</f>
        <v/>
      </c>
      <c r="BY149" s="259">
        <f>BN156*BY145/(HLOOKUP(BY144,workup!$B$266:$Q$268,2,FALSE)*BN140*(1-BQ155)+HLOOKUP(BY144,workup!$B$266:$Q$268,3,FALSE))</f>
        <v/>
      </c>
      <c r="BZ149" s="259">
        <f>BN156*BZ145/(HLOOKUP(BZ144,workup!$B$266:$Q$268,2,FALSE)*BN140*(1-BQ155)+HLOOKUP(BZ144,workup!$B$266:$Q$268,3,FALSE))</f>
        <v/>
      </c>
      <c r="CA149" s="259">
        <f>BN156*CA145/(HLOOKUP(CA144,workup!$B$266:$Q$268,2,FALSE)*BN140*(1-BQ155)+HLOOKUP(CA144,workup!$B$266:$Q$268,3,FALSE))</f>
        <v/>
      </c>
      <c r="CB149" s="259">
        <f>BN156*CB145/(HLOOKUP(CB144,workup!$B$266:$Q$268,2,FALSE)*BN140*(1-BQ155)+HLOOKUP(CB144,workup!$B$266:$Q$268,3,FALSE))</f>
        <v/>
      </c>
      <c r="CC149" s="259">
        <f>BN156*CC145/(HLOOKUP(CC144,workup!$B$266:$Q$268,2,FALSE)*BN140*(1-BQ155)+HLOOKUP(CC144,workup!$B$266:$Q$268,3,FALSE))</f>
        <v/>
      </c>
      <c r="CD149" s="259">
        <f>BN156*CD145/(HLOOKUP(CD144,workup!$B$266:$Q$268,2,FALSE)*BN140*(1-BQ155)+HLOOKUP(CD144,workup!$B$266:$Q$268,3,FALSE))</f>
        <v/>
      </c>
      <c r="CG149" s="25" t="n"/>
      <c r="CH149" s="24" t="n"/>
      <c r="CI149" s="268" t="inlineStr">
        <is>
          <t>mol% Out</t>
        </is>
      </c>
      <c r="CJ149" s="259">
        <f>CI156*CJ145/(HLOOKUP(CJ144,workup!$B$266:$Q$268,2,FALSE)*CI140*(1-CL155)+HLOOKUP(CJ144,workup!$B$266:$Q$268,3,FALSE))</f>
        <v/>
      </c>
      <c r="CK149" s="259">
        <f>CI156*CK145/(HLOOKUP(CK144,workup!$B$266:$Q$268,2,FALSE)*CI140*(1-CL155)+HLOOKUP(CK144,workup!$B$266:$Q$268,3,FALSE))</f>
        <v/>
      </c>
      <c r="CL149" s="259">
        <f>CI156*CL145/(HLOOKUP(CL144,workup!$B$266:$Q$268,2,FALSE)*CI140*(1-CL155)+HLOOKUP(CL144,workup!$B$266:$Q$268,3,FALSE))</f>
        <v/>
      </c>
      <c r="CM149" s="259">
        <f>CI156*CM145/(HLOOKUP(CM144,workup!$B$266:$Q$268,2,FALSE)*CI140*(1-CL155)+HLOOKUP(CM144,workup!$B$266:$Q$268,3,FALSE))</f>
        <v/>
      </c>
      <c r="CN149" s="259">
        <f>CI156*CN145/(HLOOKUP(CN144,workup!$B$266:$Q$268,2,FALSE)*CI140*(1-CL155)+HLOOKUP(CN144,workup!$B$266:$Q$268,3,FALSE))</f>
        <v/>
      </c>
      <c r="CO149" s="259">
        <f>CI156*CO145/(HLOOKUP(CO144,workup!$B$266:$Q$268,2,FALSE)*CI140*(1-CL155)+HLOOKUP(CO144,workup!$B$266:$Q$268,3,FALSE))</f>
        <v/>
      </c>
      <c r="CP149" s="259">
        <f>CI156*CP145/(HLOOKUP(CP144,workup!$B$266:$Q$268,2,FALSE)*CI140*(1-CL155)+HLOOKUP(CP144,workup!$B$266:$Q$268,3,FALSE))</f>
        <v/>
      </c>
      <c r="CQ149" s="259">
        <f>CI156*CQ145/(HLOOKUP(CQ144,workup!$B$266:$Q$268,2,FALSE)*CI140*(1-CL155)+HLOOKUP(CQ144,workup!$B$266:$Q$268,3,FALSE))</f>
        <v/>
      </c>
      <c r="CR149" s="259">
        <f>CI156*CR145/(HLOOKUP(CR144,workup!$B$266:$Q$268,2,FALSE)*CI140*(1-CL155)+HLOOKUP(CR144,workup!$B$266:$Q$268,3,FALSE))</f>
        <v/>
      </c>
      <c r="CS149" s="259">
        <f>CI156*CS145/(HLOOKUP(CS144,workup!$B$266:$Q$268,2,FALSE)*CI140*(1-CL155)+HLOOKUP(CS144,workup!$B$266:$Q$268,3,FALSE))</f>
        <v/>
      </c>
      <c r="CT149" s="259">
        <f>CI156*CT145/(HLOOKUP(CT144,workup!$B$266:$Q$268,2,FALSE)*CI140*(1-CL155)+HLOOKUP(CT144,workup!$B$266:$Q$268,3,FALSE))</f>
        <v/>
      </c>
      <c r="CU149" s="259">
        <f>CI156*CU145/(HLOOKUP(CU144,workup!$B$266:$Q$268,2,FALSE)*CI140*(1-CL155)+HLOOKUP(CU144,workup!$B$266:$Q$268,3,FALSE))</f>
        <v/>
      </c>
      <c r="CV149" s="259">
        <f>CI156*CV145/(HLOOKUP(CV144,workup!$B$266:$Q$268,2,FALSE)*CI140*(1-CL155)+HLOOKUP(CV144,workup!$B$266:$Q$268,3,FALSE))</f>
        <v/>
      </c>
      <c r="CW149" s="259">
        <f>CI156*CW145/(HLOOKUP(CW144,workup!$B$266:$Q$268,2,FALSE)*CI140*(1-CL155)+HLOOKUP(CW144,workup!$B$266:$Q$268,3,FALSE))</f>
        <v/>
      </c>
      <c r="CX149" s="259">
        <f>CI156*CX145/(HLOOKUP(CX144,workup!$B$266:$Q$268,2,FALSE)*CI140*(1-CL155)+HLOOKUP(CX144,workup!$B$266:$Q$268,3,FALSE))</f>
        <v/>
      </c>
      <c r="CY149" s="259">
        <f>CI156*CY145/(HLOOKUP(CY144,workup!$B$266:$Q$268,2,FALSE)*CI140*(1-CL155)+HLOOKUP(CY144,workup!$B$266:$Q$268,3,FALSE))</f>
        <v/>
      </c>
    </row>
    <row r="150" ht="14.45" customHeight="1" s="23">
      <c r="A150" s="25" t="n"/>
      <c r="B150" s="24" t="n"/>
      <c r="C150" s="269" t="n"/>
      <c r="D150" s="259">
        <f>C156*D146/(HLOOKUP(D144,workup!$B$266:$Q$268,2,FALSE)*C141*(1-F156)+HLOOKUP(D144,workup!$B$266:$Q$268,3,FALSE))</f>
        <v/>
      </c>
      <c r="E150" s="259">
        <f>C156*E146/(HLOOKUP(E144,workup!$B$266:$Q$268,2,FALSE)*C141*(1-F156)+HLOOKUP(E144,workup!$B$266:$Q$268,3,FALSE))</f>
        <v/>
      </c>
      <c r="F150" s="259">
        <f>C156*F146/(HLOOKUP(F144,workup!$B$266:$Q$268,2,FALSE)*C141*(1-F156)+HLOOKUP(F144,workup!$B$266:$Q$268,3,FALSE))</f>
        <v/>
      </c>
      <c r="G150" s="259">
        <f>C156*G146/(HLOOKUP(G144,workup!$B$266:$Q$268,2,FALSE)*C141*(1-F156)+HLOOKUP(G144,workup!$B$266:$Q$268,3,FALSE))</f>
        <v/>
      </c>
      <c r="H150" s="259">
        <f>C156*H146/(HLOOKUP(H144,workup!$B$266:$Q$268,2,FALSE)*C141*(1-F156)+HLOOKUP(H144,workup!$B$266:$Q$268,3,FALSE))</f>
        <v/>
      </c>
      <c r="I150" s="259">
        <f>C156*I146/(HLOOKUP(I144,workup!$B$266:$Q$268,2,FALSE)*C141*(1-F156)+HLOOKUP(I144,workup!$B$266:$Q$268,3,FALSE))</f>
        <v/>
      </c>
      <c r="J150" s="259">
        <f>C156*J146/(HLOOKUP(J144,workup!$B$266:$Q$268,2,FALSE)*C141*(1-F156)+HLOOKUP(J144,workup!$B$266:$Q$268,3,FALSE))</f>
        <v/>
      </c>
      <c r="K150" s="259">
        <f>C156*K146/(HLOOKUP(K144,workup!$B$266:$Q$268,2,FALSE)*C141*(1-F156)+HLOOKUP(K144,workup!$B$266:$Q$268,3,FALSE))</f>
        <v/>
      </c>
      <c r="L150" s="259">
        <f>C156*L146/(HLOOKUP(L144,workup!$B$266:$Q$268,2,FALSE)*C141*(1-F156)+HLOOKUP(L144,workup!$B$266:$Q$268,3,FALSE))</f>
        <v/>
      </c>
      <c r="M150" s="259">
        <f>C156*M146/(HLOOKUP(M144,workup!$B$266:$Q$268,2,FALSE)*C141*(1-F156)+HLOOKUP(M144,workup!$B$266:$Q$268,3,FALSE))</f>
        <v/>
      </c>
      <c r="N150" s="259">
        <f>C156*N146/(HLOOKUP(N144,workup!$B$266:$Q$268,2,FALSE)*C141*(1-F156)+HLOOKUP(N144,workup!$B$266:$Q$268,3,FALSE))</f>
        <v/>
      </c>
      <c r="O150" s="259">
        <f>C156*O146/(HLOOKUP(O144,workup!$B$266:$Q$268,2,FALSE)*C141*(1-F156)+HLOOKUP(O144,workup!$B$266:$Q$268,3,FALSE))</f>
        <v/>
      </c>
      <c r="P150" s="259">
        <f>C156*P146/(HLOOKUP(P144,workup!$B$266:$Q$268,2,FALSE)*C141*(1-F156)+HLOOKUP(P144,workup!$B$266:$Q$268,3,FALSE))</f>
        <v/>
      </c>
      <c r="Q150" s="259">
        <f>C156*Q146/(HLOOKUP(Q144,workup!$B$266:$Q$268,2,FALSE)*C141*(1-F156)+HLOOKUP(Q144,workup!$B$266:$Q$268,3,FALSE))</f>
        <v/>
      </c>
      <c r="R150" s="259">
        <f>C156*R146/(HLOOKUP(R144,workup!$B$266:$Q$268,2,FALSE)*C141*(1-F156)+HLOOKUP(R144,workup!$B$266:$Q$268,3,FALSE))</f>
        <v/>
      </c>
      <c r="S150" s="259">
        <f>C156*S146/(HLOOKUP(S144,workup!$B$266:$Q$268,2,FALSE)*C141*(1-F156)+HLOOKUP(S144,workup!$B$266:$Q$268,3,FALSE))</f>
        <v/>
      </c>
      <c r="T150" s="25" t="n"/>
      <c r="V150" s="25" t="n"/>
      <c r="W150" s="24" t="n"/>
      <c r="X150" s="269" t="n"/>
      <c r="Y150" s="259">
        <f>X156*Y146/(HLOOKUP(Y144,workup!$B$266:$Q$268,2,FALSE)*X141*(1-AA156)+HLOOKUP(Y144,workup!$B$266:$Q$268,3,FALSE))</f>
        <v/>
      </c>
      <c r="Z150" s="259">
        <f>X156*Z146/(HLOOKUP(Z144,workup!$B$266:$Q$268,2,FALSE)*X141*(1-AA156)+HLOOKUP(Z144,workup!$B$266:$Q$268,3,FALSE))</f>
        <v/>
      </c>
      <c r="AA150" s="259">
        <f>X156*AA146/(HLOOKUP(AA144,workup!$B$266:$Q$268,2,FALSE)*X141*(1-AA156)+HLOOKUP(AA144,workup!$B$266:$Q$268,3,FALSE))</f>
        <v/>
      </c>
      <c r="AB150" s="259">
        <f>X156*AB146/(HLOOKUP(AB144,workup!$B$266:$Q$268,2,FALSE)*X141*(1-AA156)+HLOOKUP(AB144,workup!$B$266:$Q$268,3,FALSE))</f>
        <v/>
      </c>
      <c r="AC150" s="259">
        <f>X156*AC146/(HLOOKUP(AC144,workup!$B$266:$Q$268,2,FALSE)*X141*(1-AA156)+HLOOKUP(AC144,workup!$B$266:$Q$268,3,FALSE))</f>
        <v/>
      </c>
      <c r="AD150" s="259">
        <f>X156*AD146/(HLOOKUP(AD144,workup!$B$266:$Q$268,2,FALSE)*X141*(1-AA156)+HLOOKUP(AD144,workup!$B$266:$Q$268,3,FALSE))</f>
        <v/>
      </c>
      <c r="AE150" s="259">
        <f>X156*AE146/(HLOOKUP(AE144,workup!$B$266:$Q$268,2,FALSE)*X141*(1-AA156)+HLOOKUP(AE144,workup!$B$266:$Q$268,3,FALSE))</f>
        <v/>
      </c>
      <c r="AF150" s="259">
        <f>X156*AF146/(HLOOKUP(AF144,workup!$B$266:$Q$268,2,FALSE)*X141*(1-AA156)+HLOOKUP(AF144,workup!$B$266:$Q$268,3,FALSE))</f>
        <v/>
      </c>
      <c r="AG150" s="259">
        <f>X156*AG146/(HLOOKUP(AG144,workup!$B$266:$Q$268,2,FALSE)*X141*(1-AA156)+HLOOKUP(AG144,workup!$B$266:$Q$268,3,FALSE))</f>
        <v/>
      </c>
      <c r="AH150" s="259">
        <f>X156*AH146/(HLOOKUP(AH144,workup!$B$266:$Q$268,2,FALSE)*X141*(1-AA156)+HLOOKUP(AH144,workup!$B$266:$Q$268,3,FALSE))</f>
        <v/>
      </c>
      <c r="AI150" s="259">
        <f>X156*AI146/(HLOOKUP(AI144,workup!$B$266:$Q$268,2,FALSE)*X141*(1-AA156)+HLOOKUP(AI144,workup!$B$266:$Q$268,3,FALSE))</f>
        <v/>
      </c>
      <c r="AJ150" s="259">
        <f>X156*AJ146/(HLOOKUP(AJ144,workup!$B$266:$Q$268,2,FALSE)*X141*(1-AA156)+HLOOKUP(AJ144,workup!$B$266:$Q$268,3,FALSE))</f>
        <v/>
      </c>
      <c r="AK150" s="259">
        <f>X156*AK146/(HLOOKUP(AK144,workup!$B$266:$Q$268,2,FALSE)*X141*(1-AA156)+HLOOKUP(AK144,workup!$B$266:$Q$268,3,FALSE))</f>
        <v/>
      </c>
      <c r="AL150" s="259">
        <f>X156*AL146/(HLOOKUP(AL144,workup!$B$266:$Q$268,2,FALSE)*X141*(1-AA156)+HLOOKUP(AL144,workup!$B$266:$Q$268,3,FALSE))</f>
        <v/>
      </c>
      <c r="AM150" s="259">
        <f>X156*AM146/(HLOOKUP(AM144,workup!$B$266:$Q$268,2,FALSE)*X141*(1-AA156)+HLOOKUP(AM144,workup!$B$266:$Q$268,3,FALSE))</f>
        <v/>
      </c>
      <c r="AN150" s="259">
        <f>X156*AN146/(HLOOKUP(AN144,workup!$B$266:$Q$268,2,FALSE)*X141*(1-AA156)+HLOOKUP(AN144,workup!$B$266:$Q$268,3,FALSE))</f>
        <v/>
      </c>
      <c r="AQ150" s="25" t="n"/>
      <c r="AR150" s="24" t="n"/>
      <c r="AS150" s="269" t="n"/>
      <c r="AT150" s="259">
        <f>AS156*AT146/(HLOOKUP(AT144,workup!$B$266:$Q$268,2,FALSE)*AS141*(1-AV156)+HLOOKUP(AT144,workup!$B$266:$Q$268,3,FALSE))</f>
        <v/>
      </c>
      <c r="AU150" s="259">
        <f>AS156*AU146/(HLOOKUP(AU144,workup!$B$266:$Q$268,2,FALSE)*AS141*(1-AV156)+HLOOKUP(AU144,workup!$B$266:$Q$268,3,FALSE))</f>
        <v/>
      </c>
      <c r="AV150" s="259">
        <f>AS156*AV146/(HLOOKUP(AV144,workup!$B$266:$Q$268,2,FALSE)*AS141*(1-AV156)+HLOOKUP(AV144,workup!$B$266:$Q$268,3,FALSE))</f>
        <v/>
      </c>
      <c r="AW150" s="259">
        <f>AS156*AW146/(HLOOKUP(AW144,workup!$B$266:$Q$268,2,FALSE)*AS141*(1-AV156)+HLOOKUP(AW144,workup!$B$266:$Q$268,3,FALSE))</f>
        <v/>
      </c>
      <c r="AX150" s="259">
        <f>AS156*AX146/(HLOOKUP(AX144,workup!$B$266:$Q$268,2,FALSE)*AS141*(1-AV156)+HLOOKUP(AX144,workup!$B$266:$Q$268,3,FALSE))</f>
        <v/>
      </c>
      <c r="AY150" s="259">
        <f>AS156*AY146/(HLOOKUP(AY144,workup!$B$266:$Q$268,2,FALSE)*AS141*(1-AV156)+HLOOKUP(AY144,workup!$B$266:$Q$268,3,FALSE))</f>
        <v/>
      </c>
      <c r="AZ150" s="259">
        <f>AS156*AZ146/(HLOOKUP(AZ144,workup!$B$266:$Q$268,2,FALSE)*AS141*(1-AV156)+HLOOKUP(AZ144,workup!$B$266:$Q$268,3,FALSE))</f>
        <v/>
      </c>
      <c r="BA150" s="259">
        <f>AS156*BA146/(HLOOKUP(BA144,workup!$B$266:$Q$268,2,FALSE)*AS141*(1-AV156)+HLOOKUP(BA144,workup!$B$266:$Q$268,3,FALSE))</f>
        <v/>
      </c>
      <c r="BB150" s="259">
        <f>AS156*BB146/(HLOOKUP(BB144,workup!$B$266:$Q$268,2,FALSE)*AS141*(1-AV156)+HLOOKUP(BB144,workup!$B$266:$Q$268,3,FALSE))</f>
        <v/>
      </c>
      <c r="BC150" s="259">
        <f>AS156*BC146/(HLOOKUP(BC144,workup!$B$266:$Q$268,2,FALSE)*AS141*(1-AV156)+HLOOKUP(BC144,workup!$B$266:$Q$268,3,FALSE))</f>
        <v/>
      </c>
      <c r="BD150" s="259">
        <f>AS156*BD146/(HLOOKUP(BD144,workup!$B$266:$Q$268,2,FALSE)*AS141*(1-AV156)+HLOOKUP(BD144,workup!$B$266:$Q$268,3,FALSE))</f>
        <v/>
      </c>
      <c r="BE150" s="259">
        <f>AS156*BE146/(HLOOKUP(BE144,workup!$B$266:$Q$268,2,FALSE)*AS141*(1-AV156)+HLOOKUP(BE144,workup!$B$266:$Q$268,3,FALSE))</f>
        <v/>
      </c>
      <c r="BF150" s="259">
        <f>AS156*BF146/(HLOOKUP(BF144,workup!$B$266:$Q$268,2,FALSE)*AS141*(1-AV156)+HLOOKUP(BF144,workup!$B$266:$Q$268,3,FALSE))</f>
        <v/>
      </c>
      <c r="BG150" s="259">
        <f>AS156*BG146/(HLOOKUP(BG144,workup!$B$266:$Q$268,2,FALSE)*AS141*(1-AV156)+HLOOKUP(BG144,workup!$B$266:$Q$268,3,FALSE))</f>
        <v/>
      </c>
      <c r="BH150" s="259">
        <f>AS156*BH146/(HLOOKUP(BH144,workup!$B$266:$Q$268,2,FALSE)*AS141*(1-AV156)+HLOOKUP(BH144,workup!$B$266:$Q$268,3,FALSE))</f>
        <v/>
      </c>
      <c r="BI150" s="259">
        <f>AS156*BI146/(HLOOKUP(BI144,workup!$B$266:$Q$268,2,FALSE)*AS141*(1-AV156)+HLOOKUP(BI144,workup!$B$266:$Q$268,3,FALSE))</f>
        <v/>
      </c>
      <c r="BL150" s="25" t="n"/>
      <c r="BM150" s="24" t="n"/>
      <c r="BN150" s="269" t="n"/>
      <c r="BO150" s="259">
        <f>BN156*BO146/(HLOOKUP(BO144,workup!$B$266:$Q$268,2,FALSE)*BN141*(1-BQ156)+HLOOKUP(BO144,workup!$B$266:$Q$268,3,FALSE))</f>
        <v/>
      </c>
      <c r="BP150" s="259">
        <f>BN156*BP146/(HLOOKUP(BP144,workup!$B$266:$Q$268,2,FALSE)*BN141*(1-BQ156)+HLOOKUP(BP144,workup!$B$266:$Q$268,3,FALSE))</f>
        <v/>
      </c>
      <c r="BQ150" s="259">
        <f>BN156*BQ146/(HLOOKUP(BQ144,workup!$B$266:$Q$268,2,FALSE)*BN141*(1-BQ156)+HLOOKUP(BQ144,workup!$B$266:$Q$268,3,FALSE))</f>
        <v/>
      </c>
      <c r="BR150" s="259">
        <f>BN156*BR146/(HLOOKUP(BR144,workup!$B$266:$Q$268,2,FALSE)*BN141*(1-BQ156)+HLOOKUP(BR144,workup!$B$266:$Q$268,3,FALSE))</f>
        <v/>
      </c>
      <c r="BS150" s="259">
        <f>BN156*BS146/(HLOOKUP(BS144,workup!$B$266:$Q$268,2,FALSE)*BN141*(1-BQ156)+HLOOKUP(BS144,workup!$B$266:$Q$268,3,FALSE))</f>
        <v/>
      </c>
      <c r="BT150" s="259">
        <f>BN156*BT146/(HLOOKUP(BT144,workup!$B$266:$Q$268,2,FALSE)*BN141*(1-BQ156)+HLOOKUP(BT144,workup!$B$266:$Q$268,3,FALSE))</f>
        <v/>
      </c>
      <c r="BU150" s="259">
        <f>BN156*BU146/(HLOOKUP(BU144,workup!$B$266:$Q$268,2,FALSE)*BN141*(1-BQ156)+HLOOKUP(BU144,workup!$B$266:$Q$268,3,FALSE))</f>
        <v/>
      </c>
      <c r="BV150" s="259">
        <f>BN156*BV146/(HLOOKUP(BV144,workup!$B$266:$Q$268,2,FALSE)*BN141*(1-BQ156)+HLOOKUP(BV144,workup!$B$266:$Q$268,3,FALSE))</f>
        <v/>
      </c>
      <c r="BW150" s="259">
        <f>BN156*BW146/(HLOOKUP(BW144,workup!$B$266:$Q$268,2,FALSE)*BN141*(1-BQ156)+HLOOKUP(BW144,workup!$B$266:$Q$268,3,FALSE))</f>
        <v/>
      </c>
      <c r="BX150" s="259">
        <f>BN156*BX146/(HLOOKUP(BX144,workup!$B$266:$Q$268,2,FALSE)*BN141*(1-BQ156)+HLOOKUP(BX144,workup!$B$266:$Q$268,3,FALSE))</f>
        <v/>
      </c>
      <c r="BY150" s="259">
        <f>BN156*BY146/(HLOOKUP(BY144,workup!$B$266:$Q$268,2,FALSE)*BN141*(1-BQ156)+HLOOKUP(BY144,workup!$B$266:$Q$268,3,FALSE))</f>
        <v/>
      </c>
      <c r="BZ150" s="259">
        <f>BN156*BZ146/(HLOOKUP(BZ144,workup!$B$266:$Q$268,2,FALSE)*BN141*(1-BQ156)+HLOOKUP(BZ144,workup!$B$266:$Q$268,3,FALSE))</f>
        <v/>
      </c>
      <c r="CA150" s="259">
        <f>BN156*CA146/(HLOOKUP(CA144,workup!$B$266:$Q$268,2,FALSE)*BN141*(1-BQ156)+HLOOKUP(CA144,workup!$B$266:$Q$268,3,FALSE))</f>
        <v/>
      </c>
      <c r="CB150" s="259">
        <f>BN156*CB146/(HLOOKUP(CB144,workup!$B$266:$Q$268,2,FALSE)*BN141*(1-BQ156)+HLOOKUP(CB144,workup!$B$266:$Q$268,3,FALSE))</f>
        <v/>
      </c>
      <c r="CC150" s="259">
        <f>BN156*CC146/(HLOOKUP(CC144,workup!$B$266:$Q$268,2,FALSE)*BN141*(1-BQ156)+HLOOKUP(CC144,workup!$B$266:$Q$268,3,FALSE))</f>
        <v/>
      </c>
      <c r="CD150" s="259">
        <f>BN156*CD146/(HLOOKUP(CD144,workup!$B$266:$Q$268,2,FALSE)*BN141*(1-BQ156)+HLOOKUP(CD144,workup!$B$266:$Q$268,3,FALSE))</f>
        <v/>
      </c>
      <c r="CG150" s="25" t="n"/>
      <c r="CH150" s="24" t="n"/>
      <c r="CI150" s="269" t="n"/>
      <c r="CJ150" s="259">
        <f>CI156*CJ146/(HLOOKUP(CJ144,workup!$B$266:$Q$268,2,FALSE)*CI141*(1-CL156)+HLOOKUP(CJ144,workup!$B$266:$Q$268,3,FALSE))</f>
        <v/>
      </c>
      <c r="CK150" s="259">
        <f>CI156*CK146/(HLOOKUP(CK144,workup!$B$266:$Q$268,2,FALSE)*CI141*(1-CL156)+HLOOKUP(CK144,workup!$B$266:$Q$268,3,FALSE))</f>
        <v/>
      </c>
      <c r="CL150" s="259">
        <f>CI156*CL146/(HLOOKUP(CL144,workup!$B$266:$Q$268,2,FALSE)*CI141*(1-CL156)+HLOOKUP(CL144,workup!$B$266:$Q$268,3,FALSE))</f>
        <v/>
      </c>
      <c r="CM150" s="259">
        <f>CI156*CM146/(HLOOKUP(CM144,workup!$B$266:$Q$268,2,FALSE)*CI141*(1-CL156)+HLOOKUP(CM144,workup!$B$266:$Q$268,3,FALSE))</f>
        <v/>
      </c>
      <c r="CN150" s="259">
        <f>CI156*CN146/(HLOOKUP(CN144,workup!$B$266:$Q$268,2,FALSE)*CI141*(1-CL156)+HLOOKUP(CN144,workup!$B$266:$Q$268,3,FALSE))</f>
        <v/>
      </c>
      <c r="CO150" s="259">
        <f>CI156*CO146/(HLOOKUP(CO144,workup!$B$266:$Q$268,2,FALSE)*CI141*(1-CL156)+HLOOKUP(CO144,workup!$B$266:$Q$268,3,FALSE))</f>
        <v/>
      </c>
      <c r="CP150" s="259">
        <f>CI156*CP146/(HLOOKUP(CP144,workup!$B$266:$Q$268,2,FALSE)*CI141*(1-CL156)+HLOOKUP(CP144,workup!$B$266:$Q$268,3,FALSE))</f>
        <v/>
      </c>
      <c r="CQ150" s="259">
        <f>CI156*CQ146/(HLOOKUP(CQ144,workup!$B$266:$Q$268,2,FALSE)*CI141*(1-CL156)+HLOOKUP(CQ144,workup!$B$266:$Q$268,3,FALSE))</f>
        <v/>
      </c>
      <c r="CR150" s="259">
        <f>CI156*CR146/(HLOOKUP(CR144,workup!$B$266:$Q$268,2,FALSE)*CI141*(1-CL156)+HLOOKUP(CR144,workup!$B$266:$Q$268,3,FALSE))</f>
        <v/>
      </c>
      <c r="CS150" s="259">
        <f>CI156*CS146/(HLOOKUP(CS144,workup!$B$266:$Q$268,2,FALSE)*CI141*(1-CL156)+HLOOKUP(CS144,workup!$B$266:$Q$268,3,FALSE))</f>
        <v/>
      </c>
      <c r="CT150" s="259">
        <f>CI156*CT146/(HLOOKUP(CT144,workup!$B$266:$Q$268,2,FALSE)*CI141*(1-CL156)+HLOOKUP(CT144,workup!$B$266:$Q$268,3,FALSE))</f>
        <v/>
      </c>
      <c r="CU150" s="259">
        <f>CI156*CU146/(HLOOKUP(CU144,workup!$B$266:$Q$268,2,FALSE)*CI141*(1-CL156)+HLOOKUP(CU144,workup!$B$266:$Q$268,3,FALSE))</f>
        <v/>
      </c>
      <c r="CV150" s="259">
        <f>CI156*CV146/(HLOOKUP(CV144,workup!$B$266:$Q$268,2,FALSE)*CI141*(1-CL156)+HLOOKUP(CV144,workup!$B$266:$Q$268,3,FALSE))</f>
        <v/>
      </c>
      <c r="CW150" s="259">
        <f>CI156*CW146/(HLOOKUP(CW144,workup!$B$266:$Q$268,2,FALSE)*CI141*(1-CL156)+HLOOKUP(CW144,workup!$B$266:$Q$268,3,FALSE))</f>
        <v/>
      </c>
      <c r="CX150" s="259">
        <f>CI156*CX146/(HLOOKUP(CX144,workup!$B$266:$Q$268,2,FALSE)*CI141*(1-CL156)+HLOOKUP(CX144,workup!$B$266:$Q$268,3,FALSE))</f>
        <v/>
      </c>
      <c r="CY150" s="259">
        <f>CI156*CY146/(HLOOKUP(CY144,workup!$B$266:$Q$268,2,FALSE)*CI141*(1-CL156)+HLOOKUP(CY144,workup!$B$266:$Q$268,3,FALSE))</f>
        <v/>
      </c>
    </row>
    <row r="151" ht="14.45" customHeight="1" s="23">
      <c r="A151" s="25" t="n"/>
      <c r="B151" s="24" t="n"/>
      <c r="C151" s="270" t="n"/>
      <c r="D151" s="259">
        <f>C156*D147/(HLOOKUP(D144,workup!$B$266:$Q$268,2,FALSE)*C142*(1-F157)+HLOOKUP(D144,workup!$B$266:$Q$268,3,FALSE))</f>
        <v/>
      </c>
      <c r="E151" s="259">
        <f>C156*E147/(HLOOKUP(E144,workup!$B$266:$Q$268,2,FALSE)*C142*(1-F157)+HLOOKUP(E144,workup!$B$266:$Q$268,3,FALSE))</f>
        <v/>
      </c>
      <c r="F151" s="259">
        <f>C156*F147/(HLOOKUP(F144,workup!$B$266:$Q$268,2,FALSE)*C142*(1-F157)+HLOOKUP(F144,workup!$B$266:$Q$268,3,FALSE))</f>
        <v/>
      </c>
      <c r="G151" s="259">
        <f>C156*G147/(HLOOKUP(G144,workup!$B$266:$Q$268,2,FALSE)*C142*(1-F157)+HLOOKUP(G144,workup!$B$266:$Q$268,3,FALSE))</f>
        <v/>
      </c>
      <c r="H151" s="259">
        <f>C156*H147/(HLOOKUP(H144,workup!$B$266:$Q$268,2,FALSE)*C142*(1-F157)+HLOOKUP(H144,workup!$B$266:$Q$268,3,FALSE))</f>
        <v/>
      </c>
      <c r="I151" s="259">
        <f>C156*I147/(HLOOKUP(I144,workup!$B$266:$Q$268,2,FALSE)*C142*(1-F157)+HLOOKUP(I144,workup!$B$266:$Q$268,3,FALSE))</f>
        <v/>
      </c>
      <c r="J151" s="259">
        <f>C156*J147/(HLOOKUP(J144,workup!$B$266:$Q$268,2,FALSE)*C142*(1-F157)+HLOOKUP(J144,workup!$B$266:$Q$268,3,FALSE))</f>
        <v/>
      </c>
      <c r="K151" s="259">
        <f>C156*K147/(HLOOKUP(K144,workup!$B$266:$Q$268,2,FALSE)*C142*(1-F157)+HLOOKUP(K144,workup!$B$266:$Q$268,3,FALSE))</f>
        <v/>
      </c>
      <c r="L151" s="259">
        <f>C156*L147/(HLOOKUP(L144,workup!$B$266:$Q$268,2,FALSE)*C142*(1-F157)+HLOOKUP(L144,workup!$B$266:$Q$268,3,FALSE))</f>
        <v/>
      </c>
      <c r="M151" s="259">
        <f>C156*M147/(HLOOKUP(M144,workup!$B$266:$Q$268,2,FALSE)*C142*(1-F157)+HLOOKUP(M144,workup!$B$266:$Q$268,3,FALSE))</f>
        <v/>
      </c>
      <c r="N151" s="259">
        <f>C156*N147/(HLOOKUP(N144,workup!$B$266:$Q$268,2,FALSE)*C142*(1-F157)+HLOOKUP(N144,workup!$B$266:$Q$268,3,FALSE))</f>
        <v/>
      </c>
      <c r="O151" s="259">
        <f>C156*O147/(HLOOKUP(O144,workup!$B$266:$Q$268,2,FALSE)*C142*(1-F157)+HLOOKUP(O144,workup!$B$266:$Q$268,3,FALSE))</f>
        <v/>
      </c>
      <c r="P151" s="259">
        <f>C156*P147/(HLOOKUP(P144,workup!$B$266:$Q$268,2,FALSE)*C142*(1-F157)+HLOOKUP(P144,workup!$B$266:$Q$268,3,FALSE))</f>
        <v/>
      </c>
      <c r="Q151" s="259">
        <f>C156*Q147/(HLOOKUP(Q144,workup!$B$266:$Q$268,2,FALSE)*C142*(1-F157)+HLOOKUP(Q144,workup!$B$266:$Q$268,3,FALSE))</f>
        <v/>
      </c>
      <c r="R151" s="259">
        <f>C156*R147/(HLOOKUP(R144,workup!$B$266:$Q$268,2,FALSE)*C142*(1-F157)+HLOOKUP(R144,workup!$B$266:$Q$268,3,FALSE))</f>
        <v/>
      </c>
      <c r="S151" s="259">
        <f>C156*S147/(HLOOKUP(S144,workup!$B$266:$Q$268,2,FALSE)*C142*(1-F157)+HLOOKUP(S144,workup!$B$266:$Q$268,3,FALSE))</f>
        <v/>
      </c>
      <c r="T151" s="25" t="n"/>
      <c r="V151" s="25" t="n"/>
      <c r="W151" s="24" t="n"/>
      <c r="X151" s="270" t="n"/>
      <c r="Y151" s="259">
        <f>X156*Y147/(HLOOKUP(Y144,workup!$B$266:$Q$268,2,FALSE)*X142*(1-AA157)+HLOOKUP(Y144,workup!$B$266:$Q$268,3,FALSE))</f>
        <v/>
      </c>
      <c r="Z151" s="259">
        <f>X156*Z147/(HLOOKUP(Z144,workup!$B$266:$Q$268,2,FALSE)*X142*(1-AA157)+HLOOKUP(Z144,workup!$B$266:$Q$268,3,FALSE))</f>
        <v/>
      </c>
      <c r="AA151" s="259">
        <f>X156*AA147/(HLOOKUP(AA144,workup!$B$266:$Q$268,2,FALSE)*X142*(1-AA157)+HLOOKUP(AA144,workup!$B$266:$Q$268,3,FALSE))</f>
        <v/>
      </c>
      <c r="AB151" s="259">
        <f>X156*AB147/(HLOOKUP(AB144,workup!$B$266:$Q$268,2,FALSE)*X142*(1-AA157)+HLOOKUP(AB144,workup!$B$266:$Q$268,3,FALSE))</f>
        <v/>
      </c>
      <c r="AC151" s="259">
        <f>X156*AC147/(HLOOKUP(AC144,workup!$B$266:$Q$268,2,FALSE)*X142*(1-AA157)+HLOOKUP(AC144,workup!$B$266:$Q$268,3,FALSE))</f>
        <v/>
      </c>
      <c r="AD151" s="259">
        <f>X156*AD147/(HLOOKUP(AD144,workup!$B$266:$Q$268,2,FALSE)*X142*(1-AA157)+HLOOKUP(AD144,workup!$B$266:$Q$268,3,FALSE))</f>
        <v/>
      </c>
      <c r="AE151" s="259">
        <f>X156*AE147/(HLOOKUP(AE144,workup!$B$266:$Q$268,2,FALSE)*X142*(1-AA157)+HLOOKUP(AE144,workup!$B$266:$Q$268,3,FALSE))</f>
        <v/>
      </c>
      <c r="AF151" s="259">
        <f>X156*AF147/(HLOOKUP(AF144,workup!$B$266:$Q$268,2,FALSE)*X142*(1-AA157)+HLOOKUP(AF144,workup!$B$266:$Q$268,3,FALSE))</f>
        <v/>
      </c>
      <c r="AG151" s="259">
        <f>X156*AG147/(HLOOKUP(AG144,workup!$B$266:$Q$268,2,FALSE)*X142*(1-AA157)+HLOOKUP(AG144,workup!$B$266:$Q$268,3,FALSE))</f>
        <v/>
      </c>
      <c r="AH151" s="259">
        <f>X156*AH147/(HLOOKUP(AH144,workup!$B$266:$Q$268,2,FALSE)*X142*(1-AA157)+HLOOKUP(AH144,workup!$B$266:$Q$268,3,FALSE))</f>
        <v/>
      </c>
      <c r="AI151" s="259">
        <f>X156*AI147/(HLOOKUP(AI144,workup!$B$266:$Q$268,2,FALSE)*X142*(1-AA157)+HLOOKUP(AI144,workup!$B$266:$Q$268,3,FALSE))</f>
        <v/>
      </c>
      <c r="AJ151" s="259">
        <f>X156*AJ147/(HLOOKUP(AJ144,workup!$B$266:$Q$268,2,FALSE)*X142*(1-AA157)+HLOOKUP(AJ144,workup!$B$266:$Q$268,3,FALSE))</f>
        <v/>
      </c>
      <c r="AK151" s="259">
        <f>X156*AK147/(HLOOKUP(AK144,workup!$B$266:$Q$268,2,FALSE)*X142*(1-AA157)+HLOOKUP(AK144,workup!$B$266:$Q$268,3,FALSE))</f>
        <v/>
      </c>
      <c r="AL151" s="259">
        <f>X156*AL147/(HLOOKUP(AL144,workup!$B$266:$Q$268,2,FALSE)*X142*(1-AA157)+HLOOKUP(AL144,workup!$B$266:$Q$268,3,FALSE))</f>
        <v/>
      </c>
      <c r="AM151" s="259">
        <f>X156*AM147/(HLOOKUP(AM144,workup!$B$266:$Q$268,2,FALSE)*X142*(1-AA157)+HLOOKUP(AM144,workup!$B$266:$Q$268,3,FALSE))</f>
        <v/>
      </c>
      <c r="AN151" s="259">
        <f>X156*AN147/(HLOOKUP(AN144,workup!$B$266:$Q$268,2,FALSE)*X142*(1-AA157)+HLOOKUP(AN144,workup!$B$266:$Q$268,3,FALSE))</f>
        <v/>
      </c>
      <c r="AQ151" s="25" t="n"/>
      <c r="AR151" s="24" t="n"/>
      <c r="AS151" s="270" t="n"/>
      <c r="AT151" s="259">
        <f>AS156*AT147/(HLOOKUP(AT144,workup!$B$266:$Q$268,2,FALSE)*AS142*(1-AV157)+HLOOKUP(AT144,workup!$B$266:$Q$268,3,FALSE))</f>
        <v/>
      </c>
      <c r="AU151" s="259">
        <f>AS156*AU147/(HLOOKUP(AU144,workup!$B$266:$Q$268,2,FALSE)*AS142*(1-AV157)+HLOOKUP(AU144,workup!$B$266:$Q$268,3,FALSE))</f>
        <v/>
      </c>
      <c r="AV151" s="259">
        <f>AS156*AV147/(HLOOKUP(AV144,workup!$B$266:$Q$268,2,FALSE)*AS142*(1-AV157)+HLOOKUP(AV144,workup!$B$266:$Q$268,3,FALSE))</f>
        <v/>
      </c>
      <c r="AW151" s="259">
        <f>AS156*AW147/(HLOOKUP(AW144,workup!$B$266:$Q$268,2,FALSE)*AS142*(1-AV157)+HLOOKUP(AW144,workup!$B$266:$Q$268,3,FALSE))</f>
        <v/>
      </c>
      <c r="AX151" s="259">
        <f>AS156*AX147/(HLOOKUP(AX144,workup!$B$266:$Q$268,2,FALSE)*AS142*(1-AV157)+HLOOKUP(AX144,workup!$B$266:$Q$268,3,FALSE))</f>
        <v/>
      </c>
      <c r="AY151" s="259">
        <f>AS156*AY147/(HLOOKUP(AY144,workup!$B$266:$Q$268,2,FALSE)*AS142*(1-AV157)+HLOOKUP(AY144,workup!$B$266:$Q$268,3,FALSE))</f>
        <v/>
      </c>
      <c r="AZ151" s="259">
        <f>AS156*AZ147/(HLOOKUP(AZ144,workup!$B$266:$Q$268,2,FALSE)*AS142*(1-AV157)+HLOOKUP(AZ144,workup!$B$266:$Q$268,3,FALSE))</f>
        <v/>
      </c>
      <c r="BA151" s="259">
        <f>AS156*BA147/(HLOOKUP(BA144,workup!$B$266:$Q$268,2,FALSE)*AS142*(1-AV157)+HLOOKUP(BA144,workup!$B$266:$Q$268,3,FALSE))</f>
        <v/>
      </c>
      <c r="BB151" s="259">
        <f>AS156*BB147/(HLOOKUP(BB144,workup!$B$266:$Q$268,2,FALSE)*AS142*(1-AV157)+HLOOKUP(BB144,workup!$B$266:$Q$268,3,FALSE))</f>
        <v/>
      </c>
      <c r="BC151" s="259">
        <f>AS156*BC147/(HLOOKUP(BC144,workup!$B$266:$Q$268,2,FALSE)*AS142*(1-AV157)+HLOOKUP(BC144,workup!$B$266:$Q$268,3,FALSE))</f>
        <v/>
      </c>
      <c r="BD151" s="259">
        <f>AS156*BD147/(HLOOKUP(BD144,workup!$B$266:$Q$268,2,FALSE)*AS142*(1-AV157)+HLOOKUP(BD144,workup!$B$266:$Q$268,3,FALSE))</f>
        <v/>
      </c>
      <c r="BE151" s="259">
        <f>AS156*BE147/(HLOOKUP(BE144,workup!$B$266:$Q$268,2,FALSE)*AS142*(1-AV157)+HLOOKUP(BE144,workup!$B$266:$Q$268,3,FALSE))</f>
        <v/>
      </c>
      <c r="BF151" s="259">
        <f>AS156*BF147/(HLOOKUP(BF144,workup!$B$266:$Q$268,2,FALSE)*AS142*(1-AV157)+HLOOKUP(BF144,workup!$B$266:$Q$268,3,FALSE))</f>
        <v/>
      </c>
      <c r="BG151" s="259">
        <f>AS156*BG147/(HLOOKUP(BG144,workup!$B$266:$Q$268,2,FALSE)*AS142*(1-AV157)+HLOOKUP(BG144,workup!$B$266:$Q$268,3,FALSE))</f>
        <v/>
      </c>
      <c r="BH151" s="259">
        <f>AS156*BH147/(HLOOKUP(BH144,workup!$B$266:$Q$268,2,FALSE)*AS142*(1-AV157)+HLOOKUP(BH144,workup!$B$266:$Q$268,3,FALSE))</f>
        <v/>
      </c>
      <c r="BI151" s="259">
        <f>AS156*BI147/(HLOOKUP(BI144,workup!$B$266:$Q$268,2,FALSE)*AS142*(1-AV157)+HLOOKUP(BI144,workup!$B$266:$Q$268,3,FALSE))</f>
        <v/>
      </c>
      <c r="BL151" s="25" t="n"/>
      <c r="BM151" s="24" t="n"/>
      <c r="BN151" s="270" t="n"/>
      <c r="BO151" s="259">
        <f>BN156*BO147/(HLOOKUP(BO144,workup!$B$266:$Q$268,2,FALSE)*BN142*(1-BQ157)+HLOOKUP(BO144,workup!$B$266:$Q$268,3,FALSE))</f>
        <v/>
      </c>
      <c r="BP151" s="259">
        <f>BN156*BP147/(HLOOKUP(BP144,workup!$B$266:$Q$268,2,FALSE)*BN142*(1-BQ157)+HLOOKUP(BP144,workup!$B$266:$Q$268,3,FALSE))</f>
        <v/>
      </c>
      <c r="BQ151" s="259">
        <f>BN156*BQ147/(HLOOKUP(BQ144,workup!$B$266:$Q$268,2,FALSE)*BN142*(1-BQ157)+HLOOKUP(BQ144,workup!$B$266:$Q$268,3,FALSE))</f>
        <v/>
      </c>
      <c r="BR151" s="259">
        <f>BN156*BR147/(HLOOKUP(BR144,workup!$B$266:$Q$268,2,FALSE)*BN142*(1-BQ157)+HLOOKUP(BR144,workup!$B$266:$Q$268,3,FALSE))</f>
        <v/>
      </c>
      <c r="BS151" s="259">
        <f>BN156*BS147/(HLOOKUP(BS144,workup!$B$266:$Q$268,2,FALSE)*BN142*(1-BQ157)+HLOOKUP(BS144,workup!$B$266:$Q$268,3,FALSE))</f>
        <v/>
      </c>
      <c r="BT151" s="259">
        <f>BN156*BT147/(HLOOKUP(BT144,workup!$B$266:$Q$268,2,FALSE)*BN142*(1-BQ157)+HLOOKUP(BT144,workup!$B$266:$Q$268,3,FALSE))</f>
        <v/>
      </c>
      <c r="BU151" s="259">
        <f>BN156*BU147/(HLOOKUP(BU144,workup!$B$266:$Q$268,2,FALSE)*BN142*(1-BQ157)+HLOOKUP(BU144,workup!$B$266:$Q$268,3,FALSE))</f>
        <v/>
      </c>
      <c r="BV151" s="259">
        <f>BN156*BV147/(HLOOKUP(BV144,workup!$B$266:$Q$268,2,FALSE)*BN142*(1-BQ157)+HLOOKUP(BV144,workup!$B$266:$Q$268,3,FALSE))</f>
        <v/>
      </c>
      <c r="BW151" s="259">
        <f>BN156*BW147/(HLOOKUP(BW144,workup!$B$266:$Q$268,2,FALSE)*BN142*(1-BQ157)+HLOOKUP(BW144,workup!$B$266:$Q$268,3,FALSE))</f>
        <v/>
      </c>
      <c r="BX151" s="259">
        <f>BN156*BX147/(HLOOKUP(BX144,workup!$B$266:$Q$268,2,FALSE)*BN142*(1-BQ157)+HLOOKUP(BX144,workup!$B$266:$Q$268,3,FALSE))</f>
        <v/>
      </c>
      <c r="BY151" s="259">
        <f>BN156*BY147/(HLOOKUP(BY144,workup!$B$266:$Q$268,2,FALSE)*BN142*(1-BQ157)+HLOOKUP(BY144,workup!$B$266:$Q$268,3,FALSE))</f>
        <v/>
      </c>
      <c r="BZ151" s="259">
        <f>BN156*BZ147/(HLOOKUP(BZ144,workup!$B$266:$Q$268,2,FALSE)*BN142*(1-BQ157)+HLOOKUP(BZ144,workup!$B$266:$Q$268,3,FALSE))</f>
        <v/>
      </c>
      <c r="CA151" s="259">
        <f>BN156*CA147/(HLOOKUP(CA144,workup!$B$266:$Q$268,2,FALSE)*BN142*(1-BQ157)+HLOOKUP(CA144,workup!$B$266:$Q$268,3,FALSE))</f>
        <v/>
      </c>
      <c r="CB151" s="259">
        <f>BN156*CB147/(HLOOKUP(CB144,workup!$B$266:$Q$268,2,FALSE)*BN142*(1-BQ157)+HLOOKUP(CB144,workup!$B$266:$Q$268,3,FALSE))</f>
        <v/>
      </c>
      <c r="CC151" s="259">
        <f>BN156*CC147/(HLOOKUP(CC144,workup!$B$266:$Q$268,2,FALSE)*BN142*(1-BQ157)+HLOOKUP(CC144,workup!$B$266:$Q$268,3,FALSE))</f>
        <v/>
      </c>
      <c r="CD151" s="259">
        <f>BN156*CD147/(HLOOKUP(CD144,workup!$B$266:$Q$268,2,FALSE)*BN142*(1-BQ157)+HLOOKUP(CD144,workup!$B$266:$Q$268,3,FALSE))</f>
        <v/>
      </c>
      <c r="CG151" s="25" t="n"/>
      <c r="CH151" s="24" t="n"/>
      <c r="CI151" s="270" t="n"/>
      <c r="CJ151" s="259">
        <f>CI156*CJ147/(HLOOKUP(CJ144,workup!$B$266:$Q$268,2,FALSE)*CI142*(1-CL157)+HLOOKUP(CJ144,workup!$B$266:$Q$268,3,FALSE))</f>
        <v/>
      </c>
      <c r="CK151" s="259">
        <f>CI156*CK147/(HLOOKUP(CK144,workup!$B$266:$Q$268,2,FALSE)*CI142*(1-CL157)+HLOOKUP(CK144,workup!$B$266:$Q$268,3,FALSE))</f>
        <v/>
      </c>
      <c r="CL151" s="259">
        <f>CI156*CL147/(HLOOKUP(CL144,workup!$B$266:$Q$268,2,FALSE)*CI142*(1-CL157)+HLOOKUP(CL144,workup!$B$266:$Q$268,3,FALSE))</f>
        <v/>
      </c>
      <c r="CM151" s="259">
        <f>CI156*CM147/(HLOOKUP(CM144,workup!$B$266:$Q$268,2,FALSE)*CI142*(1-CL157)+HLOOKUP(CM144,workup!$B$266:$Q$268,3,FALSE))</f>
        <v/>
      </c>
      <c r="CN151" s="259">
        <f>CI156*CN147/(HLOOKUP(CN144,workup!$B$266:$Q$268,2,FALSE)*CI142*(1-CL157)+HLOOKUP(CN144,workup!$B$266:$Q$268,3,FALSE))</f>
        <v/>
      </c>
      <c r="CO151" s="259">
        <f>CI156*CO147/(HLOOKUP(CO144,workup!$B$266:$Q$268,2,FALSE)*CI142*(1-CL157)+HLOOKUP(CO144,workup!$B$266:$Q$268,3,FALSE))</f>
        <v/>
      </c>
      <c r="CP151" s="259">
        <f>CI156*CP147/(HLOOKUP(CP144,workup!$B$266:$Q$268,2,FALSE)*CI142*(1-CL157)+HLOOKUP(CP144,workup!$B$266:$Q$268,3,FALSE))</f>
        <v/>
      </c>
      <c r="CQ151" s="259">
        <f>CI156*CQ147/(HLOOKUP(CQ144,workup!$B$266:$Q$268,2,FALSE)*CI142*(1-CL157)+HLOOKUP(CQ144,workup!$B$266:$Q$268,3,FALSE))</f>
        <v/>
      </c>
      <c r="CR151" s="259">
        <f>CI156*CR147/(HLOOKUP(CR144,workup!$B$266:$Q$268,2,FALSE)*CI142*(1-CL157)+HLOOKUP(CR144,workup!$B$266:$Q$268,3,FALSE))</f>
        <v/>
      </c>
      <c r="CS151" s="259">
        <f>CI156*CS147/(HLOOKUP(CS144,workup!$B$266:$Q$268,2,FALSE)*CI142*(1-CL157)+HLOOKUP(CS144,workup!$B$266:$Q$268,3,FALSE))</f>
        <v/>
      </c>
      <c r="CT151" s="259">
        <f>CI156*CT147/(HLOOKUP(CT144,workup!$B$266:$Q$268,2,FALSE)*CI142*(1-CL157)+HLOOKUP(CT144,workup!$B$266:$Q$268,3,FALSE))</f>
        <v/>
      </c>
      <c r="CU151" s="259">
        <f>CI156*CU147/(HLOOKUP(CU144,workup!$B$266:$Q$268,2,FALSE)*CI142*(1-CL157)+HLOOKUP(CU144,workup!$B$266:$Q$268,3,FALSE))</f>
        <v/>
      </c>
      <c r="CV151" s="259">
        <f>CI156*CV147/(HLOOKUP(CV144,workup!$B$266:$Q$268,2,FALSE)*CI142*(1-CL157)+HLOOKUP(CV144,workup!$B$266:$Q$268,3,FALSE))</f>
        <v/>
      </c>
      <c r="CW151" s="259">
        <f>CI156*CW147/(HLOOKUP(CW144,workup!$B$266:$Q$268,2,FALSE)*CI142*(1-CL157)+HLOOKUP(CW144,workup!$B$266:$Q$268,3,FALSE))</f>
        <v/>
      </c>
      <c r="CX151" s="259">
        <f>CI156*CX147/(HLOOKUP(CX144,workup!$B$266:$Q$268,2,FALSE)*CI142*(1-CL157)+HLOOKUP(CX144,workup!$B$266:$Q$268,3,FALSE))</f>
        <v/>
      </c>
      <c r="CY151" s="259">
        <f>CI156*CY147/(HLOOKUP(CY144,workup!$B$266:$Q$268,2,FALSE)*CI142*(1-CL157)+HLOOKUP(CY144,workup!$B$266:$Q$268,3,FALSE))</f>
        <v/>
      </c>
    </row>
    <row r="152" ht="14.45" customHeight="1" s="23">
      <c r="A152" s="25" t="n"/>
      <c r="B152" s="24" t="n"/>
      <c r="C152" s="67" t="inlineStr">
        <is>
          <t>Average</t>
        </is>
      </c>
      <c r="D152" s="260">
        <f>AVERAGE(D149:D151)</f>
        <v/>
      </c>
      <c r="E152" s="260">
        <f>AVERAGE(E149:E151)</f>
        <v/>
      </c>
      <c r="F152" s="260">
        <f>AVERAGE(F149:F151)</f>
        <v/>
      </c>
      <c r="G152" s="260">
        <f>AVERAGE(G149:G151)</f>
        <v/>
      </c>
      <c r="H152" s="260">
        <f>AVERAGE(H149:H151)</f>
        <v/>
      </c>
      <c r="I152" s="260">
        <f>AVERAGE(I149:I151)</f>
        <v/>
      </c>
      <c r="J152" s="260">
        <f>AVERAGE(J149:J151)</f>
        <v/>
      </c>
      <c r="K152" s="260">
        <f>AVERAGE(K149:K151)</f>
        <v/>
      </c>
      <c r="L152" s="260">
        <f>AVERAGE(L149:L151)</f>
        <v/>
      </c>
      <c r="M152" s="260">
        <f>AVERAGE(M149:M151)</f>
        <v/>
      </c>
      <c r="N152" s="260">
        <f>AVERAGE(N149:N151)</f>
        <v/>
      </c>
      <c r="O152" s="260">
        <f>AVERAGE(O149:O151)</f>
        <v/>
      </c>
      <c r="P152" s="260">
        <f>AVERAGE(P149:P151)</f>
        <v/>
      </c>
      <c r="Q152" s="260">
        <f>AVERAGE(Q149:Q151)</f>
        <v/>
      </c>
      <c r="R152" s="260">
        <f>AVERAGE(R149:R151)</f>
        <v/>
      </c>
      <c r="S152" s="261">
        <f>AVERAGE(S149:S151)</f>
        <v/>
      </c>
      <c r="T152" s="25" t="n"/>
      <c r="V152" s="25" t="n"/>
      <c r="W152" s="24" t="n"/>
      <c r="X152" s="67" t="inlineStr">
        <is>
          <t>Average</t>
        </is>
      </c>
      <c r="Y152" s="260">
        <f>AVERAGE(Y149:Y151)</f>
        <v/>
      </c>
      <c r="Z152" s="260">
        <f>AVERAGE(Z149:Z151)</f>
        <v/>
      </c>
      <c r="AA152" s="260">
        <f>AVERAGE(AA149:AA151)</f>
        <v/>
      </c>
      <c r="AB152" s="260">
        <f>AVERAGE(AB149:AB151)</f>
        <v/>
      </c>
      <c r="AC152" s="260">
        <f>AVERAGE(AC149:AC151)</f>
        <v/>
      </c>
      <c r="AD152" s="260">
        <f>AVERAGE(AD149:AD151)</f>
        <v/>
      </c>
      <c r="AE152" s="260">
        <f>AVERAGE(AE149:AE151)</f>
        <v/>
      </c>
      <c r="AF152" s="260">
        <f>AVERAGE(AF149:AF151)</f>
        <v/>
      </c>
      <c r="AG152" s="260">
        <f>AVERAGE(AG149:AG151)</f>
        <v/>
      </c>
      <c r="AH152" s="260">
        <f>AVERAGE(AH149:AH151)</f>
        <v/>
      </c>
      <c r="AI152" s="260">
        <f>AVERAGE(AI149:AI151)</f>
        <v/>
      </c>
      <c r="AJ152" s="260">
        <f>AVERAGE(AJ149:AJ151)</f>
        <v/>
      </c>
      <c r="AK152" s="260">
        <f>AVERAGE(AK149:AK151)</f>
        <v/>
      </c>
      <c r="AL152" s="260">
        <f>AVERAGE(AL149:AL151)</f>
        <v/>
      </c>
      <c r="AM152" s="260">
        <f>AVERAGE(AM149:AM151)</f>
        <v/>
      </c>
      <c r="AN152" s="261">
        <f>AVERAGE(AN149:AN151)</f>
        <v/>
      </c>
      <c r="AQ152" s="25" t="n"/>
      <c r="AR152" s="24" t="n"/>
      <c r="AS152" s="67" t="inlineStr">
        <is>
          <t>Average</t>
        </is>
      </c>
      <c r="AT152" s="260">
        <f>AVERAGE(AT149:AT151)</f>
        <v/>
      </c>
      <c r="AU152" s="260">
        <f>AVERAGE(AU149:AU151)</f>
        <v/>
      </c>
      <c r="AV152" s="260">
        <f>AVERAGE(AV149:AV151)</f>
        <v/>
      </c>
      <c r="AW152" s="260">
        <f>AVERAGE(AW149:AW151)</f>
        <v/>
      </c>
      <c r="AX152" s="260">
        <f>AVERAGE(AX149:AX151)</f>
        <v/>
      </c>
      <c r="AY152" s="260">
        <f>AVERAGE(AY149:AY151)</f>
        <v/>
      </c>
      <c r="AZ152" s="260">
        <f>AVERAGE(AZ149:AZ151)</f>
        <v/>
      </c>
      <c r="BA152" s="260">
        <f>AVERAGE(BA149:BA151)</f>
        <v/>
      </c>
      <c r="BB152" s="260">
        <f>AVERAGE(BB149:BB151)</f>
        <v/>
      </c>
      <c r="BC152" s="260">
        <f>AVERAGE(BC149:BC151)</f>
        <v/>
      </c>
      <c r="BD152" s="260">
        <f>AVERAGE(BD149:BD151)</f>
        <v/>
      </c>
      <c r="BE152" s="260">
        <f>AVERAGE(BE149:BE151)</f>
        <v/>
      </c>
      <c r="BF152" s="260">
        <f>AVERAGE(BF149:BF151)</f>
        <v/>
      </c>
      <c r="BG152" s="260">
        <f>AVERAGE(BG149:BG151)</f>
        <v/>
      </c>
      <c r="BH152" s="260">
        <f>AVERAGE(BH149:BH151)</f>
        <v/>
      </c>
      <c r="BI152" s="261">
        <f>AVERAGE(BI149:BI151)</f>
        <v/>
      </c>
      <c r="BL152" s="25" t="n"/>
      <c r="BM152" s="24" t="n"/>
      <c r="BN152" s="67" t="inlineStr">
        <is>
          <t>Average</t>
        </is>
      </c>
      <c r="BO152" s="260">
        <f>AVERAGE(BO149:BO151)</f>
        <v/>
      </c>
      <c r="BP152" s="260">
        <f>AVERAGE(BP149:BP151)</f>
        <v/>
      </c>
      <c r="BQ152" s="260">
        <f>AVERAGE(BQ149:BQ151)</f>
        <v/>
      </c>
      <c r="BR152" s="260">
        <f>AVERAGE(BR149:BR151)</f>
        <v/>
      </c>
      <c r="BS152" s="260">
        <f>AVERAGE(BS149:BS151)</f>
        <v/>
      </c>
      <c r="BT152" s="260">
        <f>AVERAGE(BT149:BT151)</f>
        <v/>
      </c>
      <c r="BU152" s="260">
        <f>AVERAGE(BU149:BU151)</f>
        <v/>
      </c>
      <c r="BV152" s="260">
        <f>AVERAGE(BV149:BV151)</f>
        <v/>
      </c>
      <c r="BW152" s="260">
        <f>AVERAGE(BW149:BW151)</f>
        <v/>
      </c>
      <c r="BX152" s="260">
        <f>AVERAGE(BX149:BX151)</f>
        <v/>
      </c>
      <c r="BY152" s="260">
        <f>AVERAGE(BY149:BY151)</f>
        <v/>
      </c>
      <c r="BZ152" s="260">
        <f>AVERAGE(BZ149:BZ151)</f>
        <v/>
      </c>
      <c r="CA152" s="260">
        <f>AVERAGE(CA149:CA151)</f>
        <v/>
      </c>
      <c r="CB152" s="260">
        <f>AVERAGE(CB149:CB151)</f>
        <v/>
      </c>
      <c r="CC152" s="260">
        <f>AVERAGE(CC149:CC151)</f>
        <v/>
      </c>
      <c r="CD152" s="261">
        <f>AVERAGE(CD149:CD151)</f>
        <v/>
      </c>
      <c r="CG152" s="25" t="n"/>
      <c r="CH152" s="24" t="n"/>
      <c r="CI152" s="67" t="inlineStr">
        <is>
          <t>Average</t>
        </is>
      </c>
      <c r="CJ152" s="260">
        <f>AVERAGE(CJ149:CJ151)</f>
        <v/>
      </c>
      <c r="CK152" s="260">
        <f>AVERAGE(CK149:CK151)</f>
        <v/>
      </c>
      <c r="CL152" s="260">
        <f>AVERAGE(CL149:CL151)</f>
        <v/>
      </c>
      <c r="CM152" s="260">
        <f>AVERAGE(CM149:CM151)</f>
        <v/>
      </c>
      <c r="CN152" s="260">
        <f>AVERAGE(CN149:CN151)</f>
        <v/>
      </c>
      <c r="CO152" s="260">
        <f>AVERAGE(CO149:CO151)</f>
        <v/>
      </c>
      <c r="CP152" s="260">
        <f>AVERAGE(CP149:CP151)</f>
        <v/>
      </c>
      <c r="CQ152" s="260">
        <f>AVERAGE(CQ149:CQ151)</f>
        <v/>
      </c>
      <c r="CR152" s="260">
        <f>AVERAGE(CR149:CR151)</f>
        <v/>
      </c>
      <c r="CS152" s="260">
        <f>AVERAGE(CS149:CS151)</f>
        <v/>
      </c>
      <c r="CT152" s="260">
        <f>AVERAGE(CT149:CT151)</f>
        <v/>
      </c>
      <c r="CU152" s="260">
        <f>AVERAGE(CU149:CU151)</f>
        <v/>
      </c>
      <c r="CV152" s="260">
        <f>AVERAGE(CV149:CV151)</f>
        <v/>
      </c>
      <c r="CW152" s="260">
        <f>AVERAGE(CW149:CW151)</f>
        <v/>
      </c>
      <c r="CX152" s="260">
        <f>AVERAGE(CX149:CX151)</f>
        <v/>
      </c>
      <c r="CY152" s="261">
        <f>AVERAGE(CY149:CY151)</f>
        <v/>
      </c>
    </row>
    <row r="153" ht="14.45" customHeight="1" s="23">
      <c r="A153" s="25" t="n"/>
      <c r="B153" s="24" t="n"/>
      <c r="C153" s="68" t="inlineStr">
        <is>
          <t>Statistics</t>
        </is>
      </c>
      <c r="D153" s="35" t="inlineStr">
        <is>
          <t>Contact Time</t>
        </is>
      </c>
      <c r="E153" s="262" t="n"/>
      <c r="F153" s="35" t="inlineStr">
        <is>
          <t>Conversion %</t>
        </is>
      </c>
      <c r="G153" s="263" t="n"/>
      <c r="H153" s="262" t="n"/>
      <c r="I153" s="35" t="inlineStr">
        <is>
          <t>Selectivity %</t>
        </is>
      </c>
      <c r="J153" s="263" t="n"/>
      <c r="K153" s="263" t="n"/>
      <c r="L153" s="263" t="n"/>
      <c r="M153" s="263" t="n"/>
      <c r="N153" s="262" t="n"/>
      <c r="O153" s="35" t="inlineStr">
        <is>
          <t>Rate</t>
        </is>
      </c>
      <c r="P153" s="262" t="n"/>
      <c r="Q153" s="13" t="inlineStr">
        <is>
          <t>Carbon Balance</t>
        </is>
      </c>
      <c r="R153" s="263" t="n"/>
      <c r="S153" s="264" t="n"/>
      <c r="T153" s="25" t="n"/>
      <c r="V153" s="25" t="n"/>
      <c r="W153" s="24" t="n"/>
      <c r="X153" s="68" t="inlineStr">
        <is>
          <t>Statistics</t>
        </is>
      </c>
      <c r="Y153" s="35" t="inlineStr">
        <is>
          <t>Contact Time</t>
        </is>
      </c>
      <c r="Z153" s="262" t="n"/>
      <c r="AA153" s="35" t="inlineStr">
        <is>
          <t>Conversion %</t>
        </is>
      </c>
      <c r="AB153" s="263" t="n"/>
      <c r="AC153" s="262" t="n"/>
      <c r="AD153" s="35" t="inlineStr">
        <is>
          <t>Selectivity %</t>
        </is>
      </c>
      <c r="AE153" s="263" t="n"/>
      <c r="AF153" s="263" t="n"/>
      <c r="AG153" s="263" t="n"/>
      <c r="AH153" s="263" t="n"/>
      <c r="AI153" s="262" t="n"/>
      <c r="AJ153" s="35" t="inlineStr">
        <is>
          <t>Rate</t>
        </is>
      </c>
      <c r="AK153" s="262" t="n"/>
      <c r="AL153" s="13" t="inlineStr">
        <is>
          <t>Carbon Balance</t>
        </is>
      </c>
      <c r="AM153" s="263" t="n"/>
      <c r="AN153" s="264" t="n"/>
      <c r="AQ153" s="25" t="n"/>
      <c r="AR153" s="24" t="n"/>
      <c r="AS153" s="68" t="inlineStr">
        <is>
          <t>Statistics</t>
        </is>
      </c>
      <c r="AT153" s="35" t="inlineStr">
        <is>
          <t>Contact Time</t>
        </is>
      </c>
      <c r="AU153" s="262" t="n"/>
      <c r="AV153" s="35" t="inlineStr">
        <is>
          <t>Conversion %</t>
        </is>
      </c>
      <c r="AW153" s="263" t="n"/>
      <c r="AX153" s="262" t="n"/>
      <c r="AY153" s="35" t="inlineStr">
        <is>
          <t>Selectivity %</t>
        </is>
      </c>
      <c r="AZ153" s="263" t="n"/>
      <c r="BA153" s="263" t="n"/>
      <c r="BB153" s="263" t="n"/>
      <c r="BC153" s="263" t="n"/>
      <c r="BD153" s="262" t="n"/>
      <c r="BE153" s="35" t="inlineStr">
        <is>
          <t>Rate</t>
        </is>
      </c>
      <c r="BF153" s="262" t="n"/>
      <c r="BG153" s="13" t="inlineStr">
        <is>
          <t>Carbon Balance</t>
        </is>
      </c>
      <c r="BH153" s="263" t="n"/>
      <c r="BI153" s="264" t="n"/>
      <c r="BL153" s="25" t="n"/>
      <c r="BM153" s="24" t="n"/>
      <c r="BN153" s="171" t="inlineStr">
        <is>
          <t>Statistics</t>
        </is>
      </c>
      <c r="BO153" s="35" t="inlineStr">
        <is>
          <t>Contact Time</t>
        </is>
      </c>
      <c r="BP153" s="262" t="n"/>
      <c r="BQ153" s="35" t="inlineStr">
        <is>
          <t>Conversion %</t>
        </is>
      </c>
      <c r="BR153" s="263" t="n"/>
      <c r="BS153" s="262" t="n"/>
      <c r="BT153" s="193" t="inlineStr">
        <is>
          <t>Selectivity %</t>
        </is>
      </c>
      <c r="BU153" s="263" t="n"/>
      <c r="BV153" s="263" t="n"/>
      <c r="BW153" s="263" t="n"/>
      <c r="BX153" s="263" t="n"/>
      <c r="BY153" s="263" t="n"/>
      <c r="BZ153" s="35" t="inlineStr">
        <is>
          <t>Rate</t>
        </is>
      </c>
      <c r="CA153" s="262" t="n"/>
      <c r="CB153" s="13" t="inlineStr">
        <is>
          <t>Carbon Balance</t>
        </is>
      </c>
      <c r="CC153" s="263" t="n"/>
      <c r="CD153" s="264" t="n"/>
      <c r="CG153" s="25" t="n"/>
      <c r="CH153" s="24" t="n"/>
      <c r="CI153" s="171" t="inlineStr">
        <is>
          <t>Statistics</t>
        </is>
      </c>
      <c r="CJ153" s="35" t="inlineStr">
        <is>
          <t>Contact Time</t>
        </is>
      </c>
      <c r="CK153" s="262" t="n"/>
      <c r="CL153" s="35" t="inlineStr">
        <is>
          <t>Conversion %</t>
        </is>
      </c>
      <c r="CM153" s="263" t="n"/>
      <c r="CN153" s="262" t="n"/>
      <c r="CO153" s="193" t="inlineStr">
        <is>
          <t>Selectivity %</t>
        </is>
      </c>
      <c r="CP153" s="263" t="n"/>
      <c r="CQ153" s="263" t="n"/>
      <c r="CR153" s="263" t="n"/>
      <c r="CS153" s="263" t="n"/>
      <c r="CT153" s="263" t="n"/>
      <c r="CU153" s="35" t="inlineStr">
        <is>
          <t>Rate</t>
        </is>
      </c>
      <c r="CV153" s="262" t="n"/>
      <c r="CW153" s="13" t="inlineStr">
        <is>
          <t>Carbon Balance</t>
        </is>
      </c>
      <c r="CX153" s="263" t="n"/>
      <c r="CY153" s="264" t="n"/>
    </row>
    <row r="154" ht="14.45" customHeight="1" s="23">
      <c r="A154" s="25" t="n"/>
      <c r="B154" s="24" t="n"/>
      <c r="C154" s="69" t="n"/>
      <c r="D154" s="35" t="inlineStr">
        <is>
          <t>Rate COx</t>
        </is>
      </c>
      <c r="E154" s="35" t="inlineStr">
        <is>
          <t>Space Time (min) @ 298K, 1.07bar</t>
        </is>
      </c>
      <c r="F154" s="35" t="inlineStr">
        <is>
          <t>C3H8 Reactant</t>
        </is>
      </c>
      <c r="G154" s="35" t="inlineStr">
        <is>
          <t>C3H8 Product</t>
        </is>
      </c>
      <c r="H154" s="35" t="inlineStr">
        <is>
          <t>O2</t>
        </is>
      </c>
      <c r="I154" s="35" t="inlineStr">
        <is>
          <t>Total Olefin</t>
        </is>
      </c>
      <c r="J154" s="35" t="inlineStr">
        <is>
          <t>Propylene</t>
        </is>
      </c>
      <c r="K154" s="35" t="inlineStr">
        <is>
          <t>Ethylene</t>
        </is>
      </c>
      <c r="L154" s="35" t="inlineStr">
        <is>
          <t>CO</t>
        </is>
      </c>
      <c r="M154" s="35" t="inlineStr">
        <is>
          <t>CO2</t>
        </is>
      </c>
      <c r="N154" s="35" t="inlineStr">
        <is>
          <t>COx</t>
        </is>
      </c>
      <c r="O154" s="35" t="inlineStr">
        <is>
          <t>Rate Propylene (L-standard/hr/L)</t>
        </is>
      </c>
      <c r="P154" s="35" t="inlineStr">
        <is>
          <t>Rate Ethylene (L-standard/hr/L)</t>
        </is>
      </c>
      <c r="Q154" s="35" t="inlineStr">
        <is>
          <t>C In</t>
        </is>
      </c>
      <c r="R154" s="35" t="inlineStr">
        <is>
          <t>C Out</t>
        </is>
      </c>
      <c r="S154" s="13" t="inlineStr">
        <is>
          <t>C Bal</t>
        </is>
      </c>
      <c r="T154" s="25" t="n"/>
      <c r="V154" s="25" t="n"/>
      <c r="W154" s="24" t="n"/>
      <c r="X154" s="69" t="n"/>
      <c r="Y154" s="35" t="n"/>
      <c r="Z154" s="35" t="inlineStr">
        <is>
          <t>Space Time (min) @ 298K, 1.07bar</t>
        </is>
      </c>
      <c r="AA154" s="35" t="inlineStr">
        <is>
          <t>C3H8 Reactant</t>
        </is>
      </c>
      <c r="AB154" s="35" t="inlineStr">
        <is>
          <t>C3H8 Product</t>
        </is>
      </c>
      <c r="AC154" s="35" t="inlineStr">
        <is>
          <t>O2</t>
        </is>
      </c>
      <c r="AD154" s="35" t="inlineStr">
        <is>
          <t>Total Olefin</t>
        </is>
      </c>
      <c r="AE154" s="35" t="inlineStr">
        <is>
          <t>Propylene</t>
        </is>
      </c>
      <c r="AF154" s="35" t="inlineStr">
        <is>
          <t>Ethylene</t>
        </is>
      </c>
      <c r="AG154" s="35" t="inlineStr">
        <is>
          <t>CO</t>
        </is>
      </c>
      <c r="AH154" s="35" t="inlineStr">
        <is>
          <t>CO2</t>
        </is>
      </c>
      <c r="AI154" s="35" t="inlineStr">
        <is>
          <t>COx</t>
        </is>
      </c>
      <c r="AJ154" s="35" t="inlineStr">
        <is>
          <t>Rate Propylene (L-standard/hr/L)</t>
        </is>
      </c>
      <c r="AK154" s="35" t="inlineStr">
        <is>
          <t>Rate Ethylene (L-standard/hr/L)</t>
        </is>
      </c>
      <c r="AL154" s="35" t="inlineStr">
        <is>
          <t>C In</t>
        </is>
      </c>
      <c r="AM154" s="35" t="inlineStr">
        <is>
          <t>C Out</t>
        </is>
      </c>
      <c r="AN154" s="13" t="inlineStr">
        <is>
          <t>C Bal</t>
        </is>
      </c>
      <c r="AQ154" s="25" t="n"/>
      <c r="AR154" s="24" t="n"/>
      <c r="AS154" s="69" t="n"/>
      <c r="AT154" s="35" t="n"/>
      <c r="AU154" s="35" t="inlineStr">
        <is>
          <t>Space Time (min) @ 298K, 1.07bar</t>
        </is>
      </c>
      <c r="AV154" s="35" t="inlineStr">
        <is>
          <t>C3H8 Reactant</t>
        </is>
      </c>
      <c r="AW154" s="35" t="inlineStr">
        <is>
          <t>C3H8 Product</t>
        </is>
      </c>
      <c r="AX154" s="35" t="inlineStr">
        <is>
          <t>O2</t>
        </is>
      </c>
      <c r="AY154" s="35" t="inlineStr">
        <is>
          <t>Total Olefin</t>
        </is>
      </c>
      <c r="AZ154" s="35" t="inlineStr">
        <is>
          <t>Propylene</t>
        </is>
      </c>
      <c r="BA154" s="35" t="inlineStr">
        <is>
          <t>Ethylene</t>
        </is>
      </c>
      <c r="BB154" s="35" t="inlineStr">
        <is>
          <t>CO</t>
        </is>
      </c>
      <c r="BC154" s="35" t="inlineStr">
        <is>
          <t>CO2</t>
        </is>
      </c>
      <c r="BD154" s="35" t="inlineStr">
        <is>
          <t>COx</t>
        </is>
      </c>
      <c r="BE154" s="35" t="inlineStr">
        <is>
          <t>Rate Propylene (L-standard/hr/L)</t>
        </is>
      </c>
      <c r="BF154" s="35" t="inlineStr">
        <is>
          <t>Rate Ethylene (L-standard/hr/L)</t>
        </is>
      </c>
      <c r="BG154" s="35" t="inlineStr">
        <is>
          <t>C In</t>
        </is>
      </c>
      <c r="BH154" s="35" t="inlineStr">
        <is>
          <t>C Out</t>
        </is>
      </c>
      <c r="BI154" s="13" t="inlineStr">
        <is>
          <t>C Bal</t>
        </is>
      </c>
      <c r="BL154" s="25" t="n"/>
      <c r="BM154" s="24" t="n"/>
      <c r="BN154" s="172" t="n"/>
      <c r="BO154" s="35" t="n"/>
      <c r="BP154" s="35" t="inlineStr">
        <is>
          <t>Space Time (min) @ 298K, 1.07 bar</t>
        </is>
      </c>
      <c r="BQ154" s="35" t="inlineStr">
        <is>
          <t>C3H8 Reactant</t>
        </is>
      </c>
      <c r="BR154" s="35" t="inlineStr">
        <is>
          <t>C3H8 Product</t>
        </is>
      </c>
      <c r="BS154" s="35" t="inlineStr">
        <is>
          <t>O2</t>
        </is>
      </c>
      <c r="BT154" s="35" t="inlineStr">
        <is>
          <t>Total Olefin</t>
        </is>
      </c>
      <c r="BU154" s="35" t="inlineStr">
        <is>
          <t>Propylene</t>
        </is>
      </c>
      <c r="BV154" s="35" t="inlineStr">
        <is>
          <t>Ethylene</t>
        </is>
      </c>
      <c r="BW154" s="35" t="inlineStr">
        <is>
          <t>CO</t>
        </is>
      </c>
      <c r="BX154" s="35" t="inlineStr">
        <is>
          <t>CO2</t>
        </is>
      </c>
      <c r="BY154" s="35" t="inlineStr">
        <is>
          <t>COx</t>
        </is>
      </c>
      <c r="BZ154" s="35" t="inlineStr">
        <is>
          <t>Rate Propylene (L-standard/hr/L)</t>
        </is>
      </c>
      <c r="CA154" s="35" t="inlineStr">
        <is>
          <t>Rate Ethylene (L-standard/hr/L)</t>
        </is>
      </c>
      <c r="CB154" s="35" t="inlineStr">
        <is>
          <t>C In</t>
        </is>
      </c>
      <c r="CC154" s="35" t="inlineStr">
        <is>
          <t>C Out</t>
        </is>
      </c>
      <c r="CD154" s="13" t="inlineStr">
        <is>
          <t>C Bal</t>
        </is>
      </c>
      <c r="CG154" s="25" t="n"/>
      <c r="CH154" s="24" t="n"/>
      <c r="CI154" s="172" t="n"/>
      <c r="CJ154" s="35" t="n"/>
      <c r="CK154" s="35" t="inlineStr">
        <is>
          <t>Space Time (min) @ 298K, 1.07 bar</t>
        </is>
      </c>
      <c r="CL154" s="35" t="inlineStr">
        <is>
          <t>C3H8 Reactant</t>
        </is>
      </c>
      <c r="CM154" s="35" t="inlineStr">
        <is>
          <t>C3H8 Product</t>
        </is>
      </c>
      <c r="CN154" s="35" t="inlineStr">
        <is>
          <t>O2</t>
        </is>
      </c>
      <c r="CO154" s="35" t="inlineStr">
        <is>
          <t>Total Olefin</t>
        </is>
      </c>
      <c r="CP154" s="35" t="inlineStr">
        <is>
          <t>Propylene</t>
        </is>
      </c>
      <c r="CQ154" s="35" t="inlineStr">
        <is>
          <t>Ethylene</t>
        </is>
      </c>
      <c r="CR154" s="35" t="inlineStr">
        <is>
          <t>CO</t>
        </is>
      </c>
      <c r="CS154" s="35" t="inlineStr">
        <is>
          <t>CO2</t>
        </is>
      </c>
      <c r="CT154" s="35" t="inlineStr">
        <is>
          <t>COx</t>
        </is>
      </c>
      <c r="CU154" s="35" t="inlineStr">
        <is>
          <t>Rate Propylene (L-standard/hr/L)</t>
        </is>
      </c>
      <c r="CV154" s="35" t="inlineStr">
        <is>
          <t>Rate Ethylene (L-standard/hr/L)</t>
        </is>
      </c>
      <c r="CW154" s="35" t="inlineStr">
        <is>
          <t>C In</t>
        </is>
      </c>
      <c r="CX154" s="35" t="inlineStr">
        <is>
          <t>C Out</t>
        </is>
      </c>
      <c r="CY154" s="13" t="inlineStr">
        <is>
          <t>C Bal</t>
        </is>
      </c>
    </row>
    <row r="155" ht="14.45" customHeight="1" s="23">
      <c r="A155" s="25" t="n"/>
      <c r="B155" s="24" t="n"/>
      <c r="C155" s="70" t="inlineStr">
        <is>
          <t>N2 Factor</t>
        </is>
      </c>
      <c r="D155" s="176">
        <f>((G149+H149)*G140/1000) *60 /(H140/1000)</f>
        <v/>
      </c>
      <c r="E155" s="10">
        <f>(G140*(298/273)*(1/1.07)/H140)^-1</f>
        <v/>
      </c>
      <c r="F155" s="9">
        <f>(K140-K145*C156)/K140</f>
        <v/>
      </c>
      <c r="G155" s="9">
        <f>(F149+G149+H149+2*I149+2*J149+3*L149+4*M149+4*N149+4*O149+4*P149+4*Q149+4*R149+4*S149)/(F149+G149+H149+2*I149+2*J149+3*L149+4*M149+4*N149+4*O149+4*P149+4*Q149+4*R149+4*S149+3*K149)</f>
        <v/>
      </c>
      <c r="H155" s="9">
        <f>(O140-D149)/O140</f>
        <v/>
      </c>
      <c r="I155" s="9">
        <f>(2*J149+3*L149)/(F149+G149+H149+2*I149+2*J149+3*L149+4*M149+4*N149+4*O149+4*P149+4*Q149+4*R149+4*S149)</f>
        <v/>
      </c>
      <c r="J155" s="9">
        <f>3*L149/(F149+G149+H149+2*I149+2*J149+3*L149+4*M149+4*N149+4*O149+4*P149+4*Q149+4*R149+4*S149)</f>
        <v/>
      </c>
      <c r="K155" s="9">
        <f>2*J149/(F149+G149+H149+2*I149+2*J149+3*L149+4*M149+4*N149+4*O149+4*P149+4*Q149+4*R149+4*S149)</f>
        <v/>
      </c>
      <c r="L155" s="9">
        <f>G149/(F149+G149+H149+2*I149+2*J149+3*L149+4*M149+4*N149+4*O149+4*P149+4*Q149+4*R149+4*S149)</f>
        <v/>
      </c>
      <c r="M155" s="9">
        <f>H149/(F149+G149+H149+2*I149+2*J149+3*L149+4*M149+4*N149+4*O149+4*P149+4*Q149+4*R149+4*S149)</f>
        <v/>
      </c>
      <c r="N155" s="9">
        <f>(G149+H149)/(F149+G149+H149+2*I149+2*J149+3*L149+4*M149+4*N149+4*O149+4*P149+4*Q149+4*R149+4*S149)</f>
        <v/>
      </c>
      <c r="O155" s="162">
        <f>(L149*G140/1000) *60 /(H140/1000)</f>
        <v/>
      </c>
      <c r="P155" s="162">
        <f>(J149*G140/1000) *60 / (H140/1000)</f>
        <v/>
      </c>
      <c r="Q155" s="265">
        <f>3*Q140</f>
        <v/>
      </c>
      <c r="R155" s="265">
        <f>(F149+G149+H149+2*I149+2*J149+3*L149+3*K149+4*M149+4*N149+4*O149+4*P149+4*Q149+4*R149+4*S149)</f>
        <v/>
      </c>
      <c r="S155" s="14">
        <f>(Q155-R155)/R155</f>
        <v/>
      </c>
      <c r="T155" s="25" t="n"/>
      <c r="V155" s="25" t="n"/>
      <c r="W155" s="24" t="n"/>
      <c r="X155" s="70" t="inlineStr">
        <is>
          <t>N2 Factor</t>
        </is>
      </c>
      <c r="Y155" s="176" t="n"/>
      <c r="Z155" s="10">
        <f>(AB140*(298/273)*(1/1.07)/AC140)^-1</f>
        <v/>
      </c>
      <c r="AA155" s="9">
        <f>(AF140-AF145*X156)/AF140</f>
        <v/>
      </c>
      <c r="AB155" s="9">
        <f>(AA149+AB149+AC149+2*AD149+2*AE149+3*AG149+4*AH149+4*AI149+4*AJ149+4*AK149+4*AL149+4*AM149+4*AN149)/(AA149+AB149+AC149+2*AD149+2*AE149+3*AG149+4*AH149+4*AI149+4*AJ149+4*AK149+4*AL149+4*AM149+4*AN149+3*AF149)</f>
        <v/>
      </c>
      <c r="AC155" s="9">
        <f>(AJ140-Y149)/AJ140</f>
        <v/>
      </c>
      <c r="AD155" s="9">
        <f>(2*AE149+3*AG149)/(AA149+AB149+AC149+2*AD149+2*AE149+3*AG149+4*AH149+4*AI149+4*AJ149+4*AK149+4*AL149+4*AM149+4*AN149)</f>
        <v/>
      </c>
      <c r="AE155" s="9">
        <f>3*AG149/(AA149+AB149+AC149+2*AD149+2*AE149+3*AG149+4*AH149+4*AI149+4*AJ149+4*AK149+4*AL149+4*AM149+4*AN149)</f>
        <v/>
      </c>
      <c r="AF155" s="9">
        <f>2*AE149/(AA149+AB149+AC149+2*AD149+2*AE149+3*AG149+4*AH149+4*AI149+4*AJ149+4*AK149+4*AL149+4*AM149+4*AN149)</f>
        <v/>
      </c>
      <c r="AG155" s="9">
        <f>AB149/(AA149+AB149+AC149+2*AD149+2*AE149+3*AG149+4*AH149+4*AI149+4*AJ149+4*AK149+4*AL149+4*AM149+4*AN149)</f>
        <v/>
      </c>
      <c r="AH155" s="9">
        <f>AC149/(AA149+AB149+AC149+2*AD149+2*AE149+3*AG149+4*AH149+4*AI149+4*AJ149+4*AK149+4*AL149+4*AM149+4*AN149)</f>
        <v/>
      </c>
      <c r="AI155" s="9">
        <f>(AB149+AC149)/(AA149+AB149+AC149+2*AD149+2*AE149+3*AG149+4*AH149+4*AI149+4*AJ149+4*AK149+4*AL149+4*AM149+4*AN149)</f>
        <v/>
      </c>
      <c r="AJ155" s="162">
        <f>(AG149*AB140/1000) *60 /(AC140/1000)</f>
        <v/>
      </c>
      <c r="AK155" s="162">
        <f>(AE149*AB140/1000) *60 / (AC140/1000)</f>
        <v/>
      </c>
      <c r="AL155" s="265">
        <f>3*AL140</f>
        <v/>
      </c>
      <c r="AM155" s="265">
        <f>(AA149+AB149+AC149+2*AD149+2*AE149+3*AG149+3*AF149+4*AH149+4*AI149+4*AJ149+4*AK149+4*AL149+4*AM149+4*AN149)</f>
        <v/>
      </c>
      <c r="AN155" s="14">
        <f>(AL155-AM155)/AM155</f>
        <v/>
      </c>
      <c r="AQ155" s="25" t="n"/>
      <c r="AR155" s="24" t="n"/>
      <c r="AS155" s="70" t="inlineStr">
        <is>
          <t>N2 Factor</t>
        </is>
      </c>
      <c r="AT155" s="176" t="n"/>
      <c r="AU155" s="10">
        <f>(AW140*(298/273)*(1/1.07)/AX140)^-1</f>
        <v/>
      </c>
      <c r="AV155" s="9">
        <f>(BA140-BA145*AS156)/BA140</f>
        <v/>
      </c>
      <c r="AW155" s="9">
        <f>(AV149+AW149+AX149+2*AY149+2*AZ149+3*BB149+4*BC149+4*BD149+4*BE149+4*BF149+4*BG149+4*BH149+4*BI149)/(AV149+AW149+AX149+2*AY149+2*AZ149+3*BB149+4*BC149+4*BD149+4*BE149+4*BF149+4*BG149+4*BH149+4*BI149+3*BA149)</f>
        <v/>
      </c>
      <c r="AX155" s="9">
        <f>(BE140-AT149)/BE140</f>
        <v/>
      </c>
      <c r="AY155" s="9">
        <f>(2*AZ149+3*BB149)/(AV149+AW149+AX149+2*AY149+2*AZ149+3*BB149+4*BC149+4*BD149+4*BE149+4*BF149+4*BG149+4*BH149+4*BI149)</f>
        <v/>
      </c>
      <c r="AZ155" s="9">
        <f>3*BB149/(AV149+AW149+AX149+2*AY149+2*AZ149+3*BB149+4*BC149+4*BD149+4*BE149+4*BF149+4*BG149+4*BH149+4*BI149)</f>
        <v/>
      </c>
      <c r="BA155" s="9">
        <f>2*AZ149/(AV149+AW149+AX149+2*AY149+2*AZ149+3*BB149+4*BC149+4*BD149+4*BE149+4*BF149+4*BG149+4*BH149+4*BI149)</f>
        <v/>
      </c>
      <c r="BB155" s="9">
        <f>AW149/(AV149+AW149+AX149+2*AY149+2*AZ149+3*BB149+4*BC149+4*BD149+4*BE149+4*BF149+4*BG149+4*BH149+4*BI149)</f>
        <v/>
      </c>
      <c r="BC155" s="9">
        <f>AX149/(AV149+AW149+AX149+2*AY149+2*AZ149+3*BB149+4*BC149+4*BD149+4*BE149+4*BF149+4*BG149+4*BH149+4*BI149)</f>
        <v/>
      </c>
      <c r="BD155" s="9">
        <f>(AW149+AX149)/(AV149+AW149+AX149+2*AY149+2*AZ149+3*BB149+4*BC149+4*BD149+4*BE149+4*BF149+4*BG149+4*BH149+4*BI149)</f>
        <v/>
      </c>
      <c r="BE155" s="162">
        <f>(BB149*AW140/1000) *60 /(AX140/1000)</f>
        <v/>
      </c>
      <c r="BF155" s="162">
        <f>(AZ149*AW140/1000) *60 / (AX140/1000)</f>
        <v/>
      </c>
      <c r="BG155" s="265">
        <f>3*BG140</f>
        <v/>
      </c>
      <c r="BH155" s="265">
        <f>(AV149+AW149+AX149+2*AY149+2*AZ149+3*BB149+3*BA149+4*BC149+4*BD149+4*BE149+4*BF149+4*BG149+4*BH149+4*BI149)</f>
        <v/>
      </c>
      <c r="BI155" s="14">
        <f>(BG155-BH155)/BH155</f>
        <v/>
      </c>
      <c r="BL155" s="25" t="n"/>
      <c r="BM155" s="24" t="n"/>
      <c r="BN155" s="177" t="inlineStr">
        <is>
          <t>N2 Factor</t>
        </is>
      </c>
      <c r="BO155" s="176" t="n"/>
      <c r="BP155" s="10">
        <f>(BR140*(298/273)*(1/1.07)/BS140)^-1</f>
        <v/>
      </c>
      <c r="BQ155" s="9">
        <f>(BV140-BV145*BN156)/BV140</f>
        <v/>
      </c>
      <c r="BR155" s="9">
        <f>(BQ149+BR149+BS149+2*BT149+2*BU149+3*BW149+4*BX149+4*BY149+4*BZ149+4*CA149+4*CB149+4*CC149+4*CD149)/(BQ149+BR149+BS149+2*BT149+2*BU149+3*BW149+4*BX149+4*BY149+4*BZ149+4*CA149+4*CB149+4*CC149+4*CD149+3*BV149)</f>
        <v/>
      </c>
      <c r="BS155" s="9">
        <f>(BZ140-BO149)/BZ140</f>
        <v/>
      </c>
      <c r="BT155" s="9">
        <f>(2*BU149+3*BW149)/(BQ149+BR149+BS149+2*BT149+2*BU149+3*BW149+4*BX149+4*BY149+4*BZ149+4*CA149+4*CB149+4*CC149+4*CD149)</f>
        <v/>
      </c>
      <c r="BU155" s="9">
        <f>3*BW149/(BQ149+BR149+BS149+2*BT149+2*BU149+3*BW149+4*BX149+4*BY149+4*BZ149+4*CA149+4*CB149+4*CC149+4*CD149)</f>
        <v/>
      </c>
      <c r="BV155" s="9">
        <f>2*BU149/(BQ149+BR149+BS149+2*BT149+2*BU149+3*BW149+4*BX149+4*BY149+4*BZ149+4*CA149+4*CB149+4*CC149+4*CD149)</f>
        <v/>
      </c>
      <c r="BW155" s="9">
        <f>BR149/(BQ149+BR149+BS149+2*BT149+2*BU149+3*BW149+4*BX149+4*BY149+4*BZ149+4*CA149+4*CB149+4*CC149+4*CD149)</f>
        <v/>
      </c>
      <c r="BX155" s="9">
        <f>BS149/(BQ149+BR149+BS149+2*BT149+2*BU149+3*BW149+4*BX149+4*BY149+4*BZ149+4*CA149+4*CB149+4*CC149+4*CD149)</f>
        <v/>
      </c>
      <c r="BY155" s="9">
        <f>(BR149+BS149)/(BQ149+BR149+BS149+2*BT149+2*BU149+3*BW149+4*BX149+4*BY149+4*BZ149+4*CA149+4*CB149+4*CC149+4*CD149)</f>
        <v/>
      </c>
      <c r="BZ155" s="162">
        <f>(BW149*BR140/1000) *60 /(BS140/1000)</f>
        <v/>
      </c>
      <c r="CA155" s="162">
        <f>(BU149*BR140/1000) *60 / (BS140/1000)</f>
        <v/>
      </c>
      <c r="CB155" s="265">
        <f>3*CB140</f>
        <v/>
      </c>
      <c r="CC155" s="265">
        <f>(BQ149+BR149+BS149+2*BT149+2*BU149+3*BW149+3*BV149+4*BX149+4*BY149+4*BZ149+4*CA149+4*CB149+4*CC149+4*CD149)</f>
        <v/>
      </c>
      <c r="CD155" s="14">
        <f>(CB155-CC155)/CC155</f>
        <v/>
      </c>
      <c r="CG155" s="25" t="n"/>
      <c r="CH155" s="24" t="n"/>
      <c r="CI155" s="177" t="inlineStr">
        <is>
          <t>N2 Factor</t>
        </is>
      </c>
      <c r="CJ155" s="176" t="n"/>
      <c r="CK155" s="10">
        <f>(CM140*(298/273)*(1/1.07)/CN140)^-1</f>
        <v/>
      </c>
      <c r="CL155" s="9">
        <f>(CQ140-CQ145*CI156)/CQ140</f>
        <v/>
      </c>
      <c r="CM155" s="9">
        <f>(CL149+CM149+CN149+2*CO149+2*CP149+3*CR149+4*CS149+4*CT149+4*CU149+4*CV149+4*CW149+4*CX149+4*CY149)/(CL149+CM149+CN149+2*CO149+2*CP149+3*CR149+4*CS149+4*CT149+4*CU149+4*CV149+4*CW149+4*CX149+4*CY149+3*CQ149)</f>
        <v/>
      </c>
      <c r="CN155" s="9">
        <f>(CU140-CJ149)/CU140</f>
        <v/>
      </c>
      <c r="CO155" s="9">
        <f>(2*CP149+3*CR149)/(CL149+CM149+CN149+2*CO149+2*CP149+3*CR149+4*CS149+4*CT149+4*CU149+4*CV149+4*CW149+4*CX149+4*CY149)</f>
        <v/>
      </c>
      <c r="CP155" s="9">
        <f>3*CR149/(CL149+CM149+CN149+2*CO149+2*CP149+3*CR149+4*CS149+4*CT149+4*CU149+4*CV149+4*CW149+4*CX149+4*CY149)</f>
        <v/>
      </c>
      <c r="CQ155" s="9">
        <f>2*CP149/(CL149+CM149+CN149+2*CO149+2*CP149+3*CR149+4*CS149+4*CT149+4*CU149+4*CV149+4*CW149+4*CX149+4*CY149)</f>
        <v/>
      </c>
      <c r="CR155" s="9">
        <f>CM149/(CL149+CM149+CN149+2*CO149+2*CP149+3*CR149+4*CS149+4*CT149+4*CU149+4*CV149+4*CW149+4*CX149+4*CY149)</f>
        <v/>
      </c>
      <c r="CS155" s="9">
        <f>CN149/(CL149+CM149+CN149+2*CO149+2*CP149+3*CR149+4*CS149+4*CT149+4*CU149+4*CV149+4*CW149+4*CX149+4*CY149)</f>
        <v/>
      </c>
      <c r="CT155" s="9">
        <f>(CM149+CN149)/(CL149+CM149+CN149+2*CO149+2*CP149+3*CR149+4*CS149+4*CT149+4*CU149+4*CV149+4*CW149+4*CX149+4*CY149)</f>
        <v/>
      </c>
      <c r="CU155" s="162">
        <f>(CR149*CM140/1000) *60 /(CN140/1000)</f>
        <v/>
      </c>
      <c r="CV155" s="162">
        <f>(CP149*CM140/1000) *60 / (CN140/1000)</f>
        <v/>
      </c>
      <c r="CW155" s="265">
        <f>3*CW140</f>
        <v/>
      </c>
      <c r="CX155" s="265">
        <f>(CL149+CM149+CN149+2*CO149+2*CP149+3*CR149+3*CQ149+4*CS149+4*CT149+4*CU149+4*CV149+4*CW149+4*CX149+4*CY149)</f>
        <v/>
      </c>
      <c r="CY155" s="14">
        <f>(CW155-CX155)/CX155</f>
        <v/>
      </c>
    </row>
    <row r="156" ht="14.45" customHeight="1" s="23">
      <c r="A156" s="25" t="n"/>
      <c r="B156" s="24" t="n"/>
      <c r="C156" s="175">
        <f>J143/E148</f>
        <v/>
      </c>
      <c r="D156" s="176">
        <f>((G150+H150)*G141/1000) *60 /(H141/1000)</f>
        <v/>
      </c>
      <c r="E156" s="10">
        <f>(G141*(298/273)*(1/1.07)/H141)^-1</f>
        <v/>
      </c>
      <c r="F156" s="9">
        <f>(K141-K146*C156)/K141</f>
        <v/>
      </c>
      <c r="G156" s="9">
        <f>(F150+G150+H150+2*I150+2*J150+3*L150+4*M150+4*N150+4*O150+4*P150+4*Q150+4*R150+4*S150)/(F150+G150+H150+2*I150+2*J150+3*L150+4*M150+4*N150+4*O150+4*P150+4*Q150+4*R150+4*S150+3*K150)</f>
        <v/>
      </c>
      <c r="H156" s="9">
        <f>(O141-D150)/O141</f>
        <v/>
      </c>
      <c r="I156" s="9">
        <f>(2*J150+3*L150)/(F150+G150+H150+2*I150+2*J150+3*L150+4*M150+4*N150+4*O150+4*P150+4*Q150+4*R150+4*S150)</f>
        <v/>
      </c>
      <c r="J156" s="9">
        <f>3*L150/(F150+G150+H150+2*I150+2*J150+3*L150+4*M150+4*N150+4*O150+4*P150+4*Q150+4*R150+4*S150)</f>
        <v/>
      </c>
      <c r="K156" s="9">
        <f>2*J150/(F150+G150+H150+2*I150+2*J150+3*L150+4*M150+4*N150+4*O150+4*P150+4*Q150+4*R150+4*S150)</f>
        <v/>
      </c>
      <c r="L156" s="9">
        <f>G150/(F150+G150+H150+2*I150+2*J150+3*L150+4*M150+4*N150+4*O150+4*P150+4*Q150+4*R150+4*S150)</f>
        <v/>
      </c>
      <c r="M156" s="9">
        <f>H150/(F150+G150+H150+2*I150+2*J150+3*L150+4*M150+4*N150+4*O150+4*P150+4*Q150+4*R150+4*S150)</f>
        <v/>
      </c>
      <c r="N156" s="9">
        <f>(G150+H150)/(F150+G150+H150+2*I150+2*J150+3*L150+4*M150+4*N150+4*O150+4*P150+4*Q150+4*R150+4*S150)</f>
        <v/>
      </c>
      <c r="O156" s="162">
        <f>(L150*G141/1000) *60 /(H141/1000)</f>
        <v/>
      </c>
      <c r="P156" s="162">
        <f>(J150*G141/1000) *60 / (H141/1000)</f>
        <v/>
      </c>
      <c r="Q156" s="265">
        <f>3*Q141</f>
        <v/>
      </c>
      <c r="R156" s="265">
        <f>(F150+G150+H150+2*I150+2*J150+3*L150+3*K150+4*M150+4*N150+4*O150+4*P150+4*Q150+4*R150+4*S150)</f>
        <v/>
      </c>
      <c r="S156" s="14">
        <f>(Q156-R156)/R156</f>
        <v/>
      </c>
      <c r="T156" s="25" t="n"/>
      <c r="V156" s="25" t="n"/>
      <c r="W156" s="24" t="n"/>
      <c r="X156" s="175">
        <f>AE143/Z148</f>
        <v/>
      </c>
      <c r="Y156" s="10" t="n"/>
      <c r="Z156" s="10">
        <f>(AB141*(298/273)*(1/1.07)/AC141)^-1</f>
        <v/>
      </c>
      <c r="AA156" s="9">
        <f>(AF141-AF146*X156)/AF141</f>
        <v/>
      </c>
      <c r="AB156" s="9">
        <f>(AA150+AB150+AC150+2*AD150+2*AE150+3*AG150+4*AH150+4*AI150+4*AJ150+4*AK150+4*AL150+4*AM150+4*AN150)/(AA150+AB150+AC150+2*AD150+2*AE150+3*AG150+4*AH150+4*AI150+4*AJ150+4*AK150+4*AL150+4*AM150+4*AN150+3*AF150)</f>
        <v/>
      </c>
      <c r="AC156" s="9">
        <f>(AJ141-Y150)/AJ141</f>
        <v/>
      </c>
      <c r="AD156" s="9">
        <f>(2*AE150+3*AG150)/(AA150+AB150+AC150+2*AD150+2*AE150+3*AG150+4*AH150+4*AI150+4*AJ150+4*AK150+4*AL150+4*AM150+4*AN150)</f>
        <v/>
      </c>
      <c r="AE156" s="9">
        <f>3*AG150/(AA150+AB150+AC150+2*AD150+2*AE150+3*AG150+4*AH150+4*AI150+4*AJ150+4*AK150+4*AL150+4*AM150+4*AN150)</f>
        <v/>
      </c>
      <c r="AF156" s="9">
        <f>2*AE150/(AA150+AB150+AC150+2*AD150+2*AE150+3*AG150+4*AH150+4*AI150+4*AJ150+4*AK150+4*AL150+4*AM150+4*AN150)</f>
        <v/>
      </c>
      <c r="AG156" s="9">
        <f>AB150/(AA150+AB150+AC150+2*AD150+2*AE150+3*AG150+4*AH150+4*AI150+4*AJ150+4*AK150+4*AL150+4*AM150+4*AN150)</f>
        <v/>
      </c>
      <c r="AH156" s="9">
        <f>AC150/(AA150+AB150+AC150+2*AD150+2*AE150+3*AG150+4*AH150+4*AI150+4*AJ150+4*AK150+4*AL150+4*AM150+4*AN150)</f>
        <v/>
      </c>
      <c r="AI156" s="9">
        <f>(AB150+AC150)/(AA150+AB150+AC150+2*AD150+2*AE150+3*AG150+4*AH150+4*AI150+4*AJ150+4*AK150+4*AL150+4*AM150+4*AN150)</f>
        <v/>
      </c>
      <c r="AJ156" s="162">
        <f>(AG150*AB141/1000) *60 /(AC141/1000)</f>
        <v/>
      </c>
      <c r="AK156" s="162">
        <f>(AE150*AB141/1000) *60 / (AC141/1000)</f>
        <v/>
      </c>
      <c r="AL156" s="265">
        <f>3*AL141</f>
        <v/>
      </c>
      <c r="AM156" s="265">
        <f>(AA150+AB150+AC150+2*AD150+2*AE150+3*AG150+3*AF150+4*AH150+4*AI150+4*AJ150+4*AK150+4*AL150+4*AM150+4*AN150)</f>
        <v/>
      </c>
      <c r="AN156" s="14">
        <f>(AL156-AM156)/AM156</f>
        <v/>
      </c>
      <c r="AQ156" s="25" t="n"/>
      <c r="AR156" s="24" t="n"/>
      <c r="AS156" s="175">
        <f>AZ143/AU148</f>
        <v/>
      </c>
      <c r="AT156" s="10" t="n"/>
      <c r="AU156" s="10">
        <f>(AW141*(298/273)*(1/1.07)/AX141)^-1</f>
        <v/>
      </c>
      <c r="AV156" s="9">
        <f>(BA141-BA146*AS156)/BA141</f>
        <v/>
      </c>
      <c r="AW156" s="9">
        <f>(AV150+AW150+AX150+2*AY150+2*AZ150+3*BB150+4*BC150+4*BD150+4*BE150+4*BF150+4*BG150+4*BH150+4*BI150)/(AV150+AW150+AX150+2*AY150+2*AZ150+3*BB150+4*BC150+4*BD150+4*BE150+4*BF150+4*BG150+4*BH150+4*BI150+3*BA150)</f>
        <v/>
      </c>
      <c r="AX156" s="9">
        <f>(BE141-AT150)/BE141</f>
        <v/>
      </c>
      <c r="AY156" s="9">
        <f>(2*AZ150+3*BB150)/(AV150+AW150+AX150+2*AY150+2*AZ150+3*BB150+4*BC150+4*BD150+4*BE150+4*BF150+4*BG150+4*BH150+4*BI150)</f>
        <v/>
      </c>
      <c r="AZ156" s="9">
        <f>3*BB150/(AV150+AW150+AX150+2*AY150+2*AZ150+3*BB150+4*BC150+4*BD150+4*BE150+4*BF150+4*BG150+4*BH150+4*BI150)</f>
        <v/>
      </c>
      <c r="BA156" s="9">
        <f>2*AZ150/(AV150+AW150+AX150+2*AY150+2*AZ150+3*BB150+4*BC150+4*BD150+4*BE150+4*BF150+4*BG150+4*BH150+4*BI150)</f>
        <v/>
      </c>
      <c r="BB156" s="9">
        <f>AW150/(AV150+AW150+AX150+2*AY150+2*AZ150+3*BB150+4*BC150+4*BD150+4*BE150+4*BF150+4*BG150+4*BH150+4*BI150)</f>
        <v/>
      </c>
      <c r="BC156" s="9">
        <f>AX150/(AV150+AW150+AX150+2*AY150+2*AZ150+3*BB150+4*BC150+4*BD150+4*BE150+4*BF150+4*BG150+4*BH150+4*BI150)</f>
        <v/>
      </c>
      <c r="BD156" s="9">
        <f>(AW150+AX150)/(AV150+AW150+AX150+2*AY150+2*AZ150+3*BB150+4*BC150+4*BD150+4*BE150+4*BF150+4*BG150+4*BH150+4*BI150)</f>
        <v/>
      </c>
      <c r="BE156" s="162">
        <f>(BB150*AW141/1000) *60 /(AX141/1000)</f>
        <v/>
      </c>
      <c r="BF156" s="162">
        <f>(AZ150*AW141/1000) *60 / (AX141/1000)</f>
        <v/>
      </c>
      <c r="BG156" s="265">
        <f>3*BG141</f>
        <v/>
      </c>
      <c r="BH156" s="265">
        <f>(AV150+AW150+AX150+2*AY150+2*AZ150+3*BB150+3*BA150+4*BC150+4*BD150+4*BE150+4*BF150+4*BG150+4*BH150+4*BI150)</f>
        <v/>
      </c>
      <c r="BI156" s="14">
        <f>(BG156-BH156)/BH156</f>
        <v/>
      </c>
      <c r="BL156" s="25" t="n"/>
      <c r="BM156" s="24" t="n"/>
      <c r="BN156" s="175">
        <f>BU143/BP148</f>
        <v/>
      </c>
      <c r="BO156" s="10" t="n"/>
      <c r="BP156" s="10">
        <f>(BR141*(298/273)*(1/1.07)/BS141)^-1</f>
        <v/>
      </c>
      <c r="BQ156" s="9">
        <f>(BV141-BV146*BN156)/BV141</f>
        <v/>
      </c>
      <c r="BR156" s="9">
        <f>(BQ150+BR150+BS150+2*BT150+2*BU150+3*BW150+4*BX150+4*BY150+4*BZ150+4*CA150+4*CB150+4*CC150+4*CD150)/(BQ150+BR150+BS150+2*BT150+2*BU150+3*BW150+4*BX150+4*BY150+4*BZ150+4*CA150+4*CB150+4*CC150+4*CD150+3*BV150)</f>
        <v/>
      </c>
      <c r="BS156" s="9">
        <f>(BZ141-BO150)/BZ141</f>
        <v/>
      </c>
      <c r="BT156" s="9">
        <f>(2*BU150+3*BW150)/(BQ150+BR150+BS150+2*BT150+2*BU150+3*BW150+4*BX150+4*BY150+4*BZ150+4*CA150+4*CB150+4*CC150+4*CD150)</f>
        <v/>
      </c>
      <c r="BU156" s="9">
        <f>3*BW150/(BQ150+BR150+BS150+2*BT150+2*BU150+3*BW150+4*BX150+4*BY150+4*BZ150+4*CA150+4*CB150+4*CC150+4*CD150)</f>
        <v/>
      </c>
      <c r="BV156" s="9">
        <f>2*BU150/(BQ150+BR150+BS150+2*BT150+2*BU150+3*BW150+4*BX150+4*BY150+4*BZ150+4*CA150+4*CB150+4*CC150+4*CD150)</f>
        <v/>
      </c>
      <c r="BW156" s="9">
        <f>BR150/(BQ150+BR150+BS150+2*BT150+2*BU150+3*BW150+4*BX150+4*BY150+4*BZ150+4*CA150+4*CB150+4*CC150+4*CD150)</f>
        <v/>
      </c>
      <c r="BX156" s="9">
        <f>BS150/(BQ150+BR150+BS150+2*BT150+2*BU150+3*BW150+4*BX150+4*BY150+4*BZ150+4*CA150+4*CB150+4*CC150+4*CD150)</f>
        <v/>
      </c>
      <c r="BY156" s="9">
        <f>(BR150+BS150)/(BQ150+BR150+BS150+2*BT150+2*BU150+3*BW150+4*BX150+4*BY150+4*BZ150+4*CA150+4*CB150+4*CC150+4*CD150)</f>
        <v/>
      </c>
      <c r="BZ156" s="162">
        <f>(BW150*BR141/1000) *60 /(BS141/1000)</f>
        <v/>
      </c>
      <c r="CA156" s="162">
        <f>(BU150*BR141/1000) *60 / (BS141/1000)</f>
        <v/>
      </c>
      <c r="CB156" s="265">
        <f>3*CB141</f>
        <v/>
      </c>
      <c r="CC156" s="265">
        <f>(BQ150+BR150+BS150+2*BT150+2*BU150+3*BW150+3*BV150+4*BX150+4*BY150+4*BZ150+4*CA150+4*CB150+4*CC150+4*CD150)</f>
        <v/>
      </c>
      <c r="CD156" s="14">
        <f>(CB156-CC156)/CC156</f>
        <v/>
      </c>
      <c r="CG156" s="25" t="n"/>
      <c r="CH156" s="24" t="n"/>
      <c r="CI156" s="175">
        <f>CP143/CK148</f>
        <v/>
      </c>
      <c r="CJ156" s="10" t="n"/>
      <c r="CK156" s="10">
        <f>(CM141*(298/273)*(1/1.07)/CN141)^-1</f>
        <v/>
      </c>
      <c r="CL156" s="9">
        <f>(CQ141-CQ146*CI156)/CQ141</f>
        <v/>
      </c>
      <c r="CM156" s="9">
        <f>(CL150+CM150+CN150+2*CO150+2*CP150+3*CR150+4*CS150+4*CT150+4*CU150+4*CV150+4*CW150+4*CX150+4*CY150)/(CL150+CM150+CN150+2*CO150+2*CP150+3*CR150+4*CS150+4*CT150+4*CU150+4*CV150+4*CW150+4*CX150+4*CY150+3*CQ150)</f>
        <v/>
      </c>
      <c r="CN156" s="9">
        <f>(CU141-CJ150)/CU141</f>
        <v/>
      </c>
      <c r="CO156" s="9">
        <f>(2*CP150+3*CR150)/(CL150+CM150+CN150+2*CO150+2*CP150+3*CR150+4*CS150+4*CT150+4*CU150+4*CV150+4*CW150+4*CX150+4*CY150)</f>
        <v/>
      </c>
      <c r="CP156" s="9">
        <f>3*CR150/(CL150+CM150+CN150+2*CO150+2*CP150+3*CR150+4*CS150+4*CT150+4*CU150+4*CV150+4*CW150+4*CX150+4*CY150)</f>
        <v/>
      </c>
      <c r="CQ156" s="9">
        <f>2*CP150/(CL150+CM150+CN150+2*CO150+2*CP150+3*CR150+4*CS150+4*CT150+4*CU150+4*CV150+4*CW150+4*CX150+4*CY150)</f>
        <v/>
      </c>
      <c r="CR156" s="9">
        <f>CM150/(CL150+CM150+CN150+2*CO150+2*CP150+3*CR150+4*CS150+4*CT150+4*CU150+4*CV150+4*CW150+4*CX150+4*CY150)</f>
        <v/>
      </c>
      <c r="CS156" s="9">
        <f>CN150/(CL150+CM150+CN150+2*CO150+2*CP150+3*CR150+4*CS150+4*CT150+4*CU150+4*CV150+4*CW150+4*CX150+4*CY150)</f>
        <v/>
      </c>
      <c r="CT156" s="9">
        <f>(CM150+CN150)/(CL150+CM150+CN150+2*CO150+2*CP150+3*CR150+4*CS150+4*CT150+4*CU150+4*CV150+4*CW150+4*CX150+4*CY150)</f>
        <v/>
      </c>
      <c r="CU156" s="162">
        <f>(CR150*CM141/1000) *60 /(CN141/1000)</f>
        <v/>
      </c>
      <c r="CV156" s="162">
        <f>(CP150*CM141/1000) *60 / (CN141/1000)</f>
        <v/>
      </c>
      <c r="CW156" s="265">
        <f>3*CW141</f>
        <v/>
      </c>
      <c r="CX156" s="265">
        <f>(CL150+CM150+CN150+2*CO150+2*CP150+3*CR150+3*CQ150+4*CS150+4*CT150+4*CU150+4*CV150+4*CW150+4*CX150+4*CY150)</f>
        <v/>
      </c>
      <c r="CY156" s="14">
        <f>(CW156-CX156)/CX156</f>
        <v/>
      </c>
    </row>
    <row r="157" ht="14.45" customHeight="1" s="23">
      <c r="A157" s="25" t="n"/>
      <c r="B157" s="24" t="n"/>
      <c r="C157" s="69" t="n"/>
      <c r="D157" s="176">
        <f>((G151+H151)*G142/1000) *60 /(H142/1000)</f>
        <v/>
      </c>
      <c r="E157" s="10">
        <f>(G142*(298/273)*(1/1.07)/H142)^-1</f>
        <v/>
      </c>
      <c r="F157" s="9">
        <f>(K142-K147*C156)/K142</f>
        <v/>
      </c>
      <c r="G157" s="9">
        <f>(F151+G151+H151+2*I151+2*J151+3*L151+4*M151+4*N151+4*O151+4*P151+4*Q151+4*R151+4*S151)/(F151+G151+H151+2*I151+2*J151+3*L151+4*M151+4*N151+4*O151+4*P151+4*Q151+4*R151+4*S151+3*K151)</f>
        <v/>
      </c>
      <c r="H157" s="9">
        <f>(O142-D151)/O142</f>
        <v/>
      </c>
      <c r="I157" s="9">
        <f>(2*J151+3*L151)/(F151+G151+H151+2*I151+2*J151+3*L151+4*M151+4*N151+4*O151+4*P151+4*Q151+4*R151+4*S151)</f>
        <v/>
      </c>
      <c r="J157" s="9">
        <f>3*L151/(F151+G151+H151+2*I151+2*J151+3*L151+4*M151+4*N151+4*O151+4*P151+4*Q151+4*R151+4*S151)</f>
        <v/>
      </c>
      <c r="K157" s="9">
        <f>2*J151/(F151+G151+H151+2*I151+2*J151+3*L151+4*M151+4*N151+4*O151+4*P151+4*Q151+4*R151+4*S151)</f>
        <v/>
      </c>
      <c r="L157" s="9">
        <f>G151/(F151+G151+H151+2*I151+2*J151+3*L151+4*M151+4*N151+4*O151+4*P151+4*Q151+4*R151+4*S151)</f>
        <v/>
      </c>
      <c r="M157" s="9">
        <f>H151/(F151+G151+H151+2*I151+2*J151+3*L151+4*M151+4*N151+4*O151+4*P151+4*Q151+4*R151+4*S151)</f>
        <v/>
      </c>
      <c r="N157" s="9">
        <f>(G151+H151)/(F151+G151+H151+2*I151+2*J151+3*L151+4*M151+4*N151+4*O151+4*P151+4*Q151+4*R151+4*S151)</f>
        <v/>
      </c>
      <c r="O157" s="162">
        <f>(L151*G142/1000) *60 /(H142/1000)</f>
        <v/>
      </c>
      <c r="P157" s="162">
        <f>(J151*G142/1000) *60 / (H142/1000)</f>
        <v/>
      </c>
      <c r="Q157" s="265">
        <f>3*Q142</f>
        <v/>
      </c>
      <c r="R157" s="265">
        <f>(F151+G151+H151+2*I151+2*J151+3*L151+3*K151+4*M151+4*N151+4*O151+4*P151+4*Q151+4*R151+4*S151)</f>
        <v/>
      </c>
      <c r="S157" s="14">
        <f>(Q157-R157)/R157</f>
        <v/>
      </c>
      <c r="T157" s="25" t="n"/>
      <c r="V157" s="25" t="n"/>
      <c r="W157" s="24" t="n"/>
      <c r="X157" s="69" t="n"/>
      <c r="Y157" s="10" t="n"/>
      <c r="Z157" s="10">
        <f>(AB142*(298/273)*(1/1.07)/AC142)^-1</f>
        <v/>
      </c>
      <c r="AA157" s="9">
        <f>(AF142-AF147*X156)/AF142</f>
        <v/>
      </c>
      <c r="AB157" s="9">
        <f>(AA151+AB151+AC151+2*AD151+2*AE151+3*AG151+4*AH151+4*AI151+4*AJ151+4*AK151+4*AL151+4*AM151+4*AN151)/(AA151+AB151+AC151+2*AD151+2*AE151+3*AG151+4*AH151+4*AI151+4*AJ151+4*AK151+4*AL151+4*AM151+4*AN151+3*AF151)</f>
        <v/>
      </c>
      <c r="AC157" s="9">
        <f>(AJ142-Y151)/AJ142</f>
        <v/>
      </c>
      <c r="AD157" s="9">
        <f>(2*AE151+3*AG151)/(AA151+AB151+AC151+2*AD151+2*AE151+3*AG151+4*AH151+4*AI151+4*AJ151+4*AK151+4*AL151+4*AM151+4*AN151)</f>
        <v/>
      </c>
      <c r="AE157" s="9">
        <f>3*AG151/(AA151+AB151+AC151+2*AD151+2*AE151+3*AG151+4*AH151+4*AI151+4*AJ151+4*AK151+4*AL151+4*AM151+4*AN151)</f>
        <v/>
      </c>
      <c r="AF157" s="9">
        <f>2*AE151/(AA151+AB151+AC151+2*AD151+2*AE151+3*AG151+4*AH151+4*AI151+4*AJ151+4*AK151+4*AL151+4*AM151+4*AN151)</f>
        <v/>
      </c>
      <c r="AG157" s="9">
        <f>AB151/(AA151+AB151+AC151+2*AD151+2*AE151+3*AG151+4*AH151+4*AI151+4*AJ151+4*AK151+4*AL151+4*AM151+4*AN151)</f>
        <v/>
      </c>
      <c r="AH157" s="9">
        <f>AC151/(AA151+AB151+AC151+2*AD151+2*AE151+3*AG151+4*AH151+4*AI151+4*AJ151+4*AK151+4*AL151+4*AM151+4*AN151)</f>
        <v/>
      </c>
      <c r="AI157" s="9">
        <f>(AB151+AC151)/(AA151+AB151+AC151+2*AD151+2*AE151+3*AG151+4*AH151+4*AI151+4*AJ151+4*AK151+4*AL151+4*AM151+4*AN151)</f>
        <v/>
      </c>
      <c r="AJ157" s="162">
        <f>(AG151*AB142/1000) *60 /(AC142/1000)</f>
        <v/>
      </c>
      <c r="AK157" s="162">
        <f>(AE151*AB142/1000) *60 / (AC142/1000)</f>
        <v/>
      </c>
      <c r="AL157" s="265">
        <f>3*AL142</f>
        <v/>
      </c>
      <c r="AM157" s="265">
        <f>(AA151+AB151+AC151+2*AD151+2*AE151+3*AG151+3*AF151+4*AH151+4*AI151+4*AJ151+4*AK151+4*AL151+4*AM151+4*AN151)</f>
        <v/>
      </c>
      <c r="AN157" s="14">
        <f>(AL157-AM157)/AM157</f>
        <v/>
      </c>
      <c r="AQ157" s="25" t="n"/>
      <c r="AR157" s="24" t="n"/>
      <c r="AS157" s="69" t="n"/>
      <c r="AT157" s="10" t="n"/>
      <c r="AU157" s="10">
        <f>(AW142*(298/273)*(1/1.07)/AX142)^-1</f>
        <v/>
      </c>
      <c r="AV157" s="9">
        <f>(BA142-BA147*AS156)/BA142</f>
        <v/>
      </c>
      <c r="AW157" s="9">
        <f>(AV151+AW151+AX151+2*AY151+2*AZ151+3*BB151+4*BC151+4*BD151+4*BE151+4*BF151+4*BG151+4*BH151+4*BI151)/(AV151+AW151+AX151+2*AY151+2*AZ151+3*BB151+4*BC151+4*BD151+4*BE151+4*BF151+4*BG151+4*BH151+4*BI151+3*BA151)</f>
        <v/>
      </c>
      <c r="AX157" s="9">
        <f>(BE142-AT151)/BE142</f>
        <v/>
      </c>
      <c r="AY157" s="9">
        <f>(2*AZ151+3*BB151)/(AV151+AW151+AX151+2*AY151+2*AZ151+3*BB151+4*BC151+4*BD151+4*BE151+4*BF151+4*BG151+4*BH151+4*BI151)</f>
        <v/>
      </c>
      <c r="AZ157" s="9">
        <f>3*BB151/(AV151+AW151+AX151+2*AY151+2*AZ151+3*BB151+4*BC151+4*BD151+4*BE151+4*BF151+4*BG151+4*BH151+4*BI151)</f>
        <v/>
      </c>
      <c r="BA157" s="9">
        <f>2*AZ151/(AV151+AW151+AX151+2*AY151+2*AZ151+3*BB151+4*BC151+4*BD151+4*BE151+4*BF151+4*BG151+4*BH151+4*BI151)</f>
        <v/>
      </c>
      <c r="BB157" s="9">
        <f>AW151/(AV151+AW151+AX151+2*AY151+2*AZ151+3*BB151+4*BC151+4*BD151+4*BE151+4*BF151+4*BG151+4*BH151+4*BI151)</f>
        <v/>
      </c>
      <c r="BC157" s="9">
        <f>AX151/(AV151+AW151+AX151+2*AY151+2*AZ151+3*BB151+4*BC151+4*BD151+4*BE151+4*BF151+4*BG151+4*BH151+4*BI151)</f>
        <v/>
      </c>
      <c r="BD157" s="9">
        <f>(AW151+AX151)/(AV151+AW151+AX151+2*AY151+2*AZ151+3*BB151+4*BC151+4*BD151+4*BE151+4*BF151+4*BG151+4*BH151+4*BI151)</f>
        <v/>
      </c>
      <c r="BE157" s="162">
        <f>(BB151*AW142/1000) *60 /(AX142/1000)</f>
        <v/>
      </c>
      <c r="BF157" s="162">
        <f>(AZ151*AW142/1000) *60 / (AX142/1000)</f>
        <v/>
      </c>
      <c r="BG157" s="265">
        <f>3*BG142</f>
        <v/>
      </c>
      <c r="BH157" s="265">
        <f>(AV151+AW151+AX151+2*AY151+2*AZ151+3*BB151+3*BA151+4*BC151+4*BD151+4*BE151+4*BF151+4*BG151+4*BH151+4*BI151)</f>
        <v/>
      </c>
      <c r="BI157" s="14">
        <f>(BG157-BH157)/BH157</f>
        <v/>
      </c>
      <c r="BL157" s="25" t="n"/>
      <c r="BM157" s="24" t="n"/>
      <c r="BN157" s="173" t="n"/>
      <c r="BO157" s="10" t="n"/>
      <c r="BP157" s="10">
        <f>(BR142*(298/273)*(1/1.07)/BS142)^-1</f>
        <v/>
      </c>
      <c r="BQ157" s="9">
        <f>(BV142-BV147*BN156)/BV142</f>
        <v/>
      </c>
      <c r="BR157" s="9">
        <f>(BQ151+BR151+BS151+2*BT151+2*BU151+3*BW151+4*BX151+4*BY151+4*BZ151+4*CA151+4*CB151+4*CC151+4*CD151)/(BQ151+BR151+BS151+2*BT151+2*BU151+3*BW151+4*BX151+4*BY151+4*BZ151+4*CA151+4*CB151+4*CC151+4*CD151+3*BV151)</f>
        <v/>
      </c>
      <c r="BS157" s="9">
        <f>(BZ142-BO151)/BZ142</f>
        <v/>
      </c>
      <c r="BT157" s="9">
        <f>(2*BU151+3*BW151)/(BQ151+BR151+BS151+2*BT151+2*BU151+3*BW151+4*BX151+4*BY151+4*BZ151+4*CA151+4*CB151+4*CC151+4*CD151)</f>
        <v/>
      </c>
      <c r="BU157" s="9">
        <f>3*BW151/(BQ151+BR151+BS151+2*BT151+2*BU151+3*BW151+4*BX151+4*BY151+4*BZ151+4*CA151+4*CB151+4*CC151+4*CD151)</f>
        <v/>
      </c>
      <c r="BV157" s="9">
        <f>2*BU151/(BQ151+BR151+BS151+2*BT151+2*BU151+3*BW151+4*BX151+4*BY151+4*BZ151+4*CA151+4*CB151+4*CC151+4*CD151)</f>
        <v/>
      </c>
      <c r="BW157" s="9">
        <f>BR151/(BQ151+BR151+BS151+2*BT151+2*BU151+3*BW151+4*BX151+4*BY151+4*BZ151+4*CA151+4*CB151+4*CC151+4*CD151)</f>
        <v/>
      </c>
      <c r="BX157" s="9">
        <f>BS151/(BQ151+BR151+BS151+2*BT151+2*BU151+3*BW151+4*BX151+4*BY151+4*BZ151+4*CA151+4*CB151+4*CC151+4*CD151)</f>
        <v/>
      </c>
      <c r="BY157" s="9">
        <f>(BR151+BS151)/(BQ151+BR151+BS151+2*BT151+2*BU151+3*BW151+4*BX151+4*BY151+4*BZ151+4*CA151+4*CB151+4*CC151+4*CD151)</f>
        <v/>
      </c>
      <c r="BZ157" s="162">
        <f>(BW151*BR142/1000) *60 /(BS142/1000)</f>
        <v/>
      </c>
      <c r="CA157" s="162">
        <f>(BU151*BR142/1000) *60 / (BS142/1000)</f>
        <v/>
      </c>
      <c r="CB157" s="265">
        <f>3*CB142</f>
        <v/>
      </c>
      <c r="CC157" s="265">
        <f>(BQ151+BR151+BS151+2*BT151+2*BU151+3*BW151+3*BV151+4*BX151+4*BY151+4*BZ151+4*CA151+4*CB151+4*CC151+4*CD151)</f>
        <v/>
      </c>
      <c r="CD157" s="14">
        <f>(CB157-CC157)/CC157</f>
        <v/>
      </c>
      <c r="CG157" s="25" t="n"/>
      <c r="CH157" s="24" t="n"/>
      <c r="CI157" s="173" t="n"/>
      <c r="CJ157" s="10" t="n"/>
      <c r="CK157" s="10">
        <f>(CM142*(298/273)*(1/1.07)/CN142)^-1</f>
        <v/>
      </c>
      <c r="CL157" s="9">
        <f>(CQ142-CQ147*CI156)/CQ142</f>
        <v/>
      </c>
      <c r="CM157" s="9">
        <f>(CL151+CM151+CN151+2*CO151+2*CP151+3*CR151+4*CS151+4*CT151+4*CU151+4*CV151+4*CW151+4*CX151+4*CY151)/(CL151+CM151+CN151+2*CO151+2*CP151+3*CR151+4*CS151+4*CT151+4*CU151+4*CV151+4*CW151+4*CX151+4*CY151+3*CQ151)</f>
        <v/>
      </c>
      <c r="CN157" s="9">
        <f>(CU142-CJ151)/CU142</f>
        <v/>
      </c>
      <c r="CO157" s="9">
        <f>(2*CP151+3*CR151)/(CL151+CM151+CN151+2*CO151+2*CP151+3*CR151+4*CS151+4*CT151+4*CU151+4*CV151+4*CW151+4*CX151+4*CY151)</f>
        <v/>
      </c>
      <c r="CP157" s="9">
        <f>3*CR151/(CL151+CM151+CN151+2*CO151+2*CP151+3*CR151+4*CS151+4*CT151+4*CU151+4*CV151+4*CW151+4*CX151+4*CY151)</f>
        <v/>
      </c>
      <c r="CQ157" s="9">
        <f>2*CP151/(CL151+CM151+CN151+2*CO151+2*CP151+3*CR151+4*CS151+4*CT151+4*CU151+4*CV151+4*CW151+4*CX151+4*CY151)</f>
        <v/>
      </c>
      <c r="CR157" s="9">
        <f>CM151/(CL151+CM151+CN151+2*CO151+2*CP151+3*CR151+4*CS151+4*CT151+4*CU151+4*CV151+4*CW151+4*CX151+4*CY151)</f>
        <v/>
      </c>
      <c r="CS157" s="9">
        <f>CN151/(CL151+CM151+CN151+2*CO151+2*CP151+3*CR151+4*CS151+4*CT151+4*CU151+4*CV151+4*CW151+4*CX151+4*CY151)</f>
        <v/>
      </c>
      <c r="CT157" s="9">
        <f>(CM151+CN151)/(CL151+CM151+CN151+2*CO151+2*CP151+3*CR151+4*CS151+4*CT151+4*CU151+4*CV151+4*CW151+4*CX151+4*CY151)</f>
        <v/>
      </c>
      <c r="CU157" s="162">
        <f>(CR151*CM142/1000) *60 /(CN142/1000)</f>
        <v/>
      </c>
      <c r="CV157" s="162">
        <f>(CP151*CM142/1000) *60 / (CN142/1000)</f>
        <v/>
      </c>
      <c r="CW157" s="265">
        <f>3*CW142</f>
        <v/>
      </c>
      <c r="CX157" s="265">
        <f>(CL151+CM151+CN151+2*CO151+2*CP151+3*CR151+3*CQ151+4*CS151+4*CT151+4*CU151+4*CV151+4*CW151+4*CX151+4*CY151)</f>
        <v/>
      </c>
      <c r="CY157" s="14">
        <f>(CW157-CX157)/CX157</f>
        <v/>
      </c>
    </row>
    <row r="158" ht="15" customHeight="1" s="23" thickBot="1">
      <c r="A158" s="25" t="n"/>
      <c r="B158" s="24" t="n"/>
      <c r="C158" s="70" t="inlineStr">
        <is>
          <t>Average</t>
        </is>
      </c>
      <c r="D158" s="72">
        <f>AVERAGE(D155:D157)</f>
        <v/>
      </c>
      <c r="E158" s="72">
        <f>AVERAGE(E155:E157)</f>
        <v/>
      </c>
      <c r="F158" s="73">
        <f>AVERAGE(F155:F157)</f>
        <v/>
      </c>
      <c r="G158" s="73">
        <f>AVERAGE(G155:G157)</f>
        <v/>
      </c>
      <c r="H158" s="73">
        <f>AVERAGE(H155:H157)</f>
        <v/>
      </c>
      <c r="I158" s="73">
        <f>AVERAGE(I155:I157)</f>
        <v/>
      </c>
      <c r="J158" s="73">
        <f>AVERAGE(J155:J157)</f>
        <v/>
      </c>
      <c r="K158" s="73">
        <f>AVERAGE(K155:K157)</f>
        <v/>
      </c>
      <c r="L158" s="73">
        <f>AVERAGE(L155:L157)</f>
        <v/>
      </c>
      <c r="M158" s="73">
        <f>AVERAGE(M155:M157)</f>
        <v/>
      </c>
      <c r="N158" s="73">
        <f>AVERAGE(N155:N157)</f>
        <v/>
      </c>
      <c r="O158" s="163">
        <f>AVERAGE(O155:O157)</f>
        <v/>
      </c>
      <c r="P158" s="163">
        <f>AVERAGE(P155:P157)</f>
        <v/>
      </c>
      <c r="Q158" s="72">
        <f>AVERAGE(Q155:Q157)</f>
        <v/>
      </c>
      <c r="R158" s="72">
        <f>AVERAGE(R155:R157)</f>
        <v/>
      </c>
      <c r="S158" s="74">
        <f>AVERAGE(S155:S157)</f>
        <v/>
      </c>
      <c r="T158" s="25" t="n"/>
      <c r="V158" s="25" t="n"/>
      <c r="W158" s="24" t="n"/>
      <c r="X158" s="70" t="inlineStr">
        <is>
          <t>Average</t>
        </is>
      </c>
      <c r="Y158" s="72" t="n"/>
      <c r="Z158" s="72">
        <f>AVERAGE(Z155:Z157)</f>
        <v/>
      </c>
      <c r="AA158" s="73">
        <f>AVERAGE(AA155:AA157)</f>
        <v/>
      </c>
      <c r="AB158" s="73">
        <f>AVERAGE(AB155:AB157)</f>
        <v/>
      </c>
      <c r="AC158" s="73">
        <f>AVERAGE(AC155:AC157)</f>
        <v/>
      </c>
      <c r="AD158" s="73">
        <f>AVERAGE(AD155:AD157)</f>
        <v/>
      </c>
      <c r="AE158" s="73">
        <f>AVERAGE(AE155:AE157)</f>
        <v/>
      </c>
      <c r="AF158" s="73">
        <f>AVERAGE(AF155:AF157)</f>
        <v/>
      </c>
      <c r="AG158" s="73">
        <f>AVERAGE(AG155:AG157)</f>
        <v/>
      </c>
      <c r="AH158" s="73">
        <f>AVERAGE(AH155:AH157)</f>
        <v/>
      </c>
      <c r="AI158" s="73">
        <f>AVERAGE(AI155:AI157)</f>
        <v/>
      </c>
      <c r="AJ158" s="163">
        <f>AVERAGE(AJ155:AJ157)</f>
        <v/>
      </c>
      <c r="AK158" s="163">
        <f>AVERAGE(AK155:AK157)</f>
        <v/>
      </c>
      <c r="AL158" s="72">
        <f>AVERAGE(AL155:AL157)</f>
        <v/>
      </c>
      <c r="AM158" s="72">
        <f>AVERAGE(AM155:AM157)</f>
        <v/>
      </c>
      <c r="AN158" s="74">
        <f>AVERAGE(AN155:AN157)</f>
        <v/>
      </c>
      <c r="AQ158" s="25" t="n"/>
      <c r="AR158" s="24" t="n"/>
      <c r="AS158" s="70" t="inlineStr">
        <is>
          <t>Average</t>
        </is>
      </c>
      <c r="AT158" s="72" t="n"/>
      <c r="AU158" s="72">
        <f>AVERAGE(AU155:AU157)</f>
        <v/>
      </c>
      <c r="AV158" s="73">
        <f>AVERAGE(AV155:AV157)</f>
        <v/>
      </c>
      <c r="AW158" s="73">
        <f>AVERAGE(AW155:AW157)</f>
        <v/>
      </c>
      <c r="AX158" s="73">
        <f>AVERAGE(AX155:AX157)</f>
        <v/>
      </c>
      <c r="AY158" s="73">
        <f>AVERAGE(AY155:AY157)</f>
        <v/>
      </c>
      <c r="AZ158" s="73">
        <f>AVERAGE(AZ155:AZ157)</f>
        <v/>
      </c>
      <c r="BA158" s="73">
        <f>AVERAGE(BA155:BA157)</f>
        <v/>
      </c>
      <c r="BB158" s="73">
        <f>AVERAGE(BB155:BB157)</f>
        <v/>
      </c>
      <c r="BC158" s="73">
        <f>AVERAGE(BC155:BC157)</f>
        <v/>
      </c>
      <c r="BD158" s="73">
        <f>AVERAGE(BD155:BD157)</f>
        <v/>
      </c>
      <c r="BE158" s="163">
        <f>AVERAGE(BE155:BE157)</f>
        <v/>
      </c>
      <c r="BF158" s="163">
        <f>AVERAGE(BF155:BF157)</f>
        <v/>
      </c>
      <c r="BG158" s="72">
        <f>AVERAGE(BG155:BG157)</f>
        <v/>
      </c>
      <c r="BH158" s="72">
        <f>AVERAGE(BH155:BH157)</f>
        <v/>
      </c>
      <c r="BI158" s="74">
        <f>AVERAGE(BI155:BI157)</f>
        <v/>
      </c>
      <c r="BL158" s="25" t="n"/>
      <c r="BM158" s="24" t="n"/>
      <c r="BN158" s="174" t="inlineStr">
        <is>
          <t>Average</t>
        </is>
      </c>
      <c r="BO158" s="72" t="n"/>
      <c r="BP158" s="72">
        <f>AVERAGE(BP155:BP157)</f>
        <v/>
      </c>
      <c r="BQ158" s="73">
        <f>AVERAGE(BQ155:BQ157)</f>
        <v/>
      </c>
      <c r="BR158" s="73">
        <f>AVERAGE(BR155:BR157)</f>
        <v/>
      </c>
      <c r="BS158" s="73">
        <f>AVERAGE(BS155:BS157)</f>
        <v/>
      </c>
      <c r="BT158" s="73">
        <f>AVERAGE(BT155:BT157)</f>
        <v/>
      </c>
      <c r="BU158" s="73">
        <f>AVERAGE(BU155:BU157)</f>
        <v/>
      </c>
      <c r="BV158" s="73">
        <f>AVERAGE(BV155:BV157)</f>
        <v/>
      </c>
      <c r="BW158" s="73">
        <f>AVERAGE(BW155:BW157)</f>
        <v/>
      </c>
      <c r="BX158" s="73">
        <f>AVERAGE(BX155:BX157)</f>
        <v/>
      </c>
      <c r="BY158" s="73">
        <f>AVERAGE(BY155:BY157)</f>
        <v/>
      </c>
      <c r="BZ158" s="163">
        <f>AVERAGE(BZ155:BZ157)</f>
        <v/>
      </c>
      <c r="CA158" s="163">
        <f>AVERAGE(CA155:CA157)</f>
        <v/>
      </c>
      <c r="CB158" s="72">
        <f>AVERAGE(CB155:CB157)</f>
        <v/>
      </c>
      <c r="CC158" s="72">
        <f>AVERAGE(CC155:CC157)</f>
        <v/>
      </c>
      <c r="CD158" s="74">
        <f>AVERAGE(CD155:CD157)</f>
        <v/>
      </c>
      <c r="CG158" s="25" t="n"/>
      <c r="CH158" s="24" t="n"/>
      <c r="CI158" s="174" t="inlineStr">
        <is>
          <t>Average</t>
        </is>
      </c>
      <c r="CJ158" s="72" t="n"/>
      <c r="CK158" s="72">
        <f>AVERAGE(CK155:CK157)</f>
        <v/>
      </c>
      <c r="CL158" s="73">
        <f>AVERAGE(CL155:CL157)</f>
        <v/>
      </c>
      <c r="CM158" s="73">
        <f>AVERAGE(CM155:CM157)</f>
        <v/>
      </c>
      <c r="CN158" s="73">
        <f>AVERAGE(CN155:CN157)</f>
        <v/>
      </c>
      <c r="CO158" s="73">
        <f>AVERAGE(CO155:CO157)</f>
        <v/>
      </c>
      <c r="CP158" s="73">
        <f>AVERAGE(CP155:CP157)</f>
        <v/>
      </c>
      <c r="CQ158" s="73">
        <f>AVERAGE(CQ155:CQ157)</f>
        <v/>
      </c>
      <c r="CR158" s="73">
        <f>AVERAGE(CR155:CR157)</f>
        <v/>
      </c>
      <c r="CS158" s="73">
        <f>AVERAGE(CS155:CS157)</f>
        <v/>
      </c>
      <c r="CT158" s="73">
        <f>AVERAGE(CT155:CT157)</f>
        <v/>
      </c>
      <c r="CU158" s="163">
        <f>AVERAGE(CU155:CU157)</f>
        <v/>
      </c>
      <c r="CV158" s="163">
        <f>AVERAGE(CV155:CV157)</f>
        <v/>
      </c>
      <c r="CW158" s="72">
        <f>AVERAGE(CW155:CW157)</f>
        <v/>
      </c>
      <c r="CX158" s="72">
        <f>AVERAGE(CX155:CX157)</f>
        <v/>
      </c>
      <c r="CY158" s="74">
        <f>AVERAGE(CY155:CY157)</f>
        <v/>
      </c>
    </row>
    <row r="159">
      <c r="A159" s="78" t="n"/>
      <c r="B159" s="88" t="inlineStr">
        <is>
          <t>Date/Time</t>
        </is>
      </c>
      <c r="C159" s="88" t="inlineStr">
        <is>
          <t>GC File Name</t>
        </is>
      </c>
      <c r="D159" s="88" t="inlineStr">
        <is>
          <t>oxygen</t>
        </is>
      </c>
      <c r="E159" s="88" t="inlineStr">
        <is>
          <t>nitrogen</t>
        </is>
      </c>
      <c r="F159" s="88" t="inlineStr">
        <is>
          <t>methane</t>
        </is>
      </c>
      <c r="G159" s="88" t="inlineStr">
        <is>
          <t>carbon monoxide</t>
        </is>
      </c>
      <c r="H159" s="88" t="inlineStr">
        <is>
          <t>carbon dioxide</t>
        </is>
      </c>
      <c r="I159" s="88" t="inlineStr">
        <is>
          <t>ethane</t>
        </is>
      </c>
      <c r="J159" s="88" t="inlineStr">
        <is>
          <t>ethylene</t>
        </is>
      </c>
      <c r="K159" s="88" t="inlineStr">
        <is>
          <t>propane</t>
        </is>
      </c>
      <c r="L159" s="88" t="inlineStr">
        <is>
          <t>propylene</t>
        </is>
      </c>
      <c r="M159" s="88" t="inlineStr">
        <is>
          <t>isobutane</t>
        </is>
      </c>
      <c r="N159" s="88" t="inlineStr">
        <is>
          <t>n-butane</t>
        </is>
      </c>
      <c r="O159" s="88" t="inlineStr">
        <is>
          <t>trans-2-butene</t>
        </is>
      </c>
      <c r="P159" s="88" t="inlineStr">
        <is>
          <t>1-butene</t>
        </is>
      </c>
      <c r="Q159" s="88" t="inlineStr">
        <is>
          <t>isobutene</t>
        </is>
      </c>
      <c r="R159" s="88" t="inlineStr">
        <is>
          <t>cis-2-butene</t>
        </is>
      </c>
      <c r="S159" s="89" t="inlineStr">
        <is>
          <t>1,3-butadiene</t>
        </is>
      </c>
      <c r="T159" s="25" t="n"/>
      <c r="V159" s="78" t="n"/>
      <c r="W159" s="88" t="inlineStr">
        <is>
          <t>Date/Time</t>
        </is>
      </c>
      <c r="X159" s="88" t="inlineStr">
        <is>
          <t>GC File Name</t>
        </is>
      </c>
      <c r="Y159" s="88" t="inlineStr">
        <is>
          <t>oxygen</t>
        </is>
      </c>
      <c r="Z159" s="88" t="inlineStr">
        <is>
          <t>nitrogen</t>
        </is>
      </c>
      <c r="AA159" s="88" t="inlineStr">
        <is>
          <t>methane</t>
        </is>
      </c>
      <c r="AB159" s="88" t="inlineStr">
        <is>
          <t>carbon monoxide</t>
        </is>
      </c>
      <c r="AC159" s="88" t="inlineStr">
        <is>
          <t>carbon dioxide</t>
        </is>
      </c>
      <c r="AD159" s="88" t="inlineStr">
        <is>
          <t>ethane</t>
        </is>
      </c>
      <c r="AE159" s="88" t="inlineStr">
        <is>
          <t>ethylene</t>
        </is>
      </c>
      <c r="AF159" s="88" t="inlineStr">
        <is>
          <t>propane</t>
        </is>
      </c>
      <c r="AG159" s="88" t="inlineStr">
        <is>
          <t>propylene</t>
        </is>
      </c>
      <c r="AH159" s="88" t="inlineStr">
        <is>
          <t>isobutane</t>
        </is>
      </c>
      <c r="AI159" s="88" t="inlineStr">
        <is>
          <t>n-butane</t>
        </is>
      </c>
      <c r="AJ159" s="88" t="inlineStr">
        <is>
          <t>trans-2-butene</t>
        </is>
      </c>
      <c r="AK159" s="88" t="inlineStr">
        <is>
          <t>1-butene</t>
        </is>
      </c>
      <c r="AL159" s="88" t="inlineStr">
        <is>
          <t>isobutene</t>
        </is>
      </c>
      <c r="AM159" s="88" t="inlineStr">
        <is>
          <t>cis-2-butene</t>
        </is>
      </c>
      <c r="AN159" s="89" t="inlineStr">
        <is>
          <t>1,3-butadiene</t>
        </is>
      </c>
      <c r="AQ159" s="78" t="n"/>
      <c r="AR159" s="88" t="inlineStr">
        <is>
          <t>Date/Time</t>
        </is>
      </c>
      <c r="AS159" s="88" t="inlineStr">
        <is>
          <t>GC File Name</t>
        </is>
      </c>
      <c r="AT159" s="88" t="inlineStr">
        <is>
          <t>oxygen</t>
        </is>
      </c>
      <c r="AU159" s="88" t="inlineStr">
        <is>
          <t>nitrogen</t>
        </is>
      </c>
      <c r="AV159" s="88" t="inlineStr">
        <is>
          <t>methane</t>
        </is>
      </c>
      <c r="AW159" s="88" t="inlineStr">
        <is>
          <t>carbon monoxide</t>
        </is>
      </c>
      <c r="AX159" s="88" t="inlineStr">
        <is>
          <t>carbon dioxide</t>
        </is>
      </c>
      <c r="AY159" s="88" t="inlineStr">
        <is>
          <t>ethane</t>
        </is>
      </c>
      <c r="AZ159" s="88" t="inlineStr">
        <is>
          <t>ethylene</t>
        </is>
      </c>
      <c r="BA159" s="88" t="inlineStr">
        <is>
          <t>propane</t>
        </is>
      </c>
      <c r="BB159" s="88" t="inlineStr">
        <is>
          <t>propylene</t>
        </is>
      </c>
      <c r="BC159" s="88" t="inlineStr">
        <is>
          <t>isobutane</t>
        </is>
      </c>
      <c r="BD159" s="88" t="inlineStr">
        <is>
          <t>n-butane</t>
        </is>
      </c>
      <c r="BE159" s="88" t="inlineStr">
        <is>
          <t>trans-2-butene</t>
        </is>
      </c>
      <c r="BF159" s="88" t="inlineStr">
        <is>
          <t>1-butene</t>
        </is>
      </c>
      <c r="BG159" s="88" t="inlineStr">
        <is>
          <t>isobutene</t>
        </is>
      </c>
      <c r="BH159" s="88" t="inlineStr">
        <is>
          <t>cis-2-butene</t>
        </is>
      </c>
      <c r="BI159" s="89" t="inlineStr">
        <is>
          <t>1,3-butadiene</t>
        </is>
      </c>
      <c r="BL159" s="78" t="n"/>
      <c r="BM159" s="88" t="inlineStr">
        <is>
          <t>Date/Time</t>
        </is>
      </c>
      <c r="BN159" s="88" t="inlineStr">
        <is>
          <t>GC File Name</t>
        </is>
      </c>
      <c r="BO159" s="88" t="inlineStr">
        <is>
          <t>oxygen</t>
        </is>
      </c>
      <c r="BP159" s="88" t="inlineStr">
        <is>
          <t>nitrogen</t>
        </is>
      </c>
      <c r="BQ159" s="88" t="inlineStr">
        <is>
          <t>methane</t>
        </is>
      </c>
      <c r="BR159" s="88" t="inlineStr">
        <is>
          <t>carbon monoxide</t>
        </is>
      </c>
      <c r="BS159" s="88" t="inlineStr">
        <is>
          <t>carbon dioxide</t>
        </is>
      </c>
      <c r="BT159" s="88" t="inlineStr">
        <is>
          <t>ethane</t>
        </is>
      </c>
      <c r="BU159" s="88" t="inlineStr">
        <is>
          <t>ethylene</t>
        </is>
      </c>
      <c r="BV159" s="88" t="inlineStr">
        <is>
          <t>propane</t>
        </is>
      </c>
      <c r="BW159" s="88" t="inlineStr">
        <is>
          <t>propylene</t>
        </is>
      </c>
      <c r="BX159" s="88" t="inlineStr">
        <is>
          <t>isobutane</t>
        </is>
      </c>
      <c r="BY159" s="88" t="inlineStr">
        <is>
          <t>n-butane</t>
        </is>
      </c>
      <c r="BZ159" s="88" t="inlineStr">
        <is>
          <t>trans-2-butene</t>
        </is>
      </c>
      <c r="CA159" s="88" t="inlineStr">
        <is>
          <t>1-butene</t>
        </is>
      </c>
      <c r="CB159" s="88" t="inlineStr">
        <is>
          <t>isobutene</t>
        </is>
      </c>
      <c r="CC159" s="88" t="inlineStr">
        <is>
          <t>cis-2-butene</t>
        </is>
      </c>
      <c r="CD159" s="89" t="inlineStr">
        <is>
          <t>1,3-butadiene</t>
        </is>
      </c>
      <c r="CG159" s="78" t="n"/>
      <c r="CH159" s="88" t="inlineStr">
        <is>
          <t>Date/Time</t>
        </is>
      </c>
      <c r="CI159" s="88" t="inlineStr">
        <is>
          <t>GC File Name</t>
        </is>
      </c>
      <c r="CJ159" s="88" t="inlineStr">
        <is>
          <t>oxygen</t>
        </is>
      </c>
      <c r="CK159" s="88" t="inlineStr">
        <is>
          <t>nitrogen</t>
        </is>
      </c>
      <c r="CL159" s="88" t="inlineStr">
        <is>
          <t>methane</t>
        </is>
      </c>
      <c r="CM159" s="88" t="inlineStr">
        <is>
          <t>carbon monoxide</t>
        </is>
      </c>
      <c r="CN159" s="88" t="inlineStr">
        <is>
          <t>carbon dioxide</t>
        </is>
      </c>
      <c r="CO159" s="88" t="inlineStr">
        <is>
          <t>ethane</t>
        </is>
      </c>
      <c r="CP159" s="88" t="inlineStr">
        <is>
          <t>ethylene</t>
        </is>
      </c>
      <c r="CQ159" s="88" t="inlineStr">
        <is>
          <t>propane</t>
        </is>
      </c>
      <c r="CR159" s="88" t="inlineStr">
        <is>
          <t>propylene</t>
        </is>
      </c>
      <c r="CS159" s="88" t="inlineStr">
        <is>
          <t>isobutane</t>
        </is>
      </c>
      <c r="CT159" s="88" t="inlineStr">
        <is>
          <t>n-butane</t>
        </is>
      </c>
      <c r="CU159" s="88" t="inlineStr">
        <is>
          <t>trans-2-butene</t>
        </is>
      </c>
      <c r="CV159" s="88" t="inlineStr">
        <is>
          <t>1-butene</t>
        </is>
      </c>
      <c r="CW159" s="88" t="inlineStr">
        <is>
          <t>isobutene</t>
        </is>
      </c>
      <c r="CX159" s="88" t="inlineStr">
        <is>
          <t>cis-2-butene</t>
        </is>
      </c>
      <c r="CY159" s="89" t="inlineStr">
        <is>
          <t>1,3-butadiene</t>
        </is>
      </c>
    </row>
    <row r="160">
      <c r="A160" s="79" t="inlineStr">
        <is>
          <t>bp</t>
        </is>
      </c>
      <c r="B160" s="43">
        <f>'Data In'!G14</f>
        <v/>
      </c>
      <c r="C160" s="8">
        <f>'Data In'!H14</f>
        <v/>
      </c>
      <c r="D160" s="8">
        <f>'Data In'!I14</f>
        <v/>
      </c>
      <c r="E160" s="8">
        <f>'Data In'!J14</f>
        <v/>
      </c>
      <c r="F160" s="8">
        <f>'Data In'!K14</f>
        <v/>
      </c>
      <c r="G160" s="8">
        <f>'Data In'!L14</f>
        <v/>
      </c>
      <c r="H160" s="8">
        <f>'Data In'!M14</f>
        <v/>
      </c>
      <c r="I160" s="8">
        <f>'Data In'!N14</f>
        <v/>
      </c>
      <c r="J160" s="8">
        <f>'Data In'!O14</f>
        <v/>
      </c>
      <c r="K160" s="8">
        <f>'Data In'!P14</f>
        <v/>
      </c>
      <c r="L160" s="8">
        <f>'Data In'!Q14</f>
        <v/>
      </c>
      <c r="M160" s="8">
        <f>'Data In'!R14</f>
        <v/>
      </c>
      <c r="N160" s="8">
        <f>'Data In'!S14</f>
        <v/>
      </c>
      <c r="O160" s="8">
        <f>'Data In'!T14</f>
        <v/>
      </c>
      <c r="P160" s="8">
        <f>'Data In'!U14</f>
        <v/>
      </c>
      <c r="Q160" s="8">
        <f>'Data In'!V14</f>
        <v/>
      </c>
      <c r="R160" s="8">
        <f>'Data In'!W14</f>
        <v/>
      </c>
      <c r="S160" s="8">
        <f>'Data In'!X14</f>
        <v/>
      </c>
      <c r="T160" s="25" t="n"/>
      <c r="V160" s="79" t="inlineStr">
        <is>
          <t>bp</t>
        </is>
      </c>
      <c r="W160" s="43">
        <f>B160</f>
        <v/>
      </c>
      <c r="X160" s="8">
        <f>C160</f>
        <v/>
      </c>
      <c r="Y160" s="8">
        <f>D160</f>
        <v/>
      </c>
      <c r="Z160" s="8">
        <f>E160</f>
        <v/>
      </c>
      <c r="AA160" s="8">
        <f>F160</f>
        <v/>
      </c>
      <c r="AB160" s="8">
        <f>G160</f>
        <v/>
      </c>
      <c r="AC160" s="8">
        <f>H160</f>
        <v/>
      </c>
      <c r="AD160" s="8">
        <f>I160</f>
        <v/>
      </c>
      <c r="AE160" s="8">
        <f>J160</f>
        <v/>
      </c>
      <c r="AF160" s="8">
        <f>K160</f>
        <v/>
      </c>
      <c r="AG160" s="8">
        <f>L160</f>
        <v/>
      </c>
      <c r="AH160" s="8">
        <f>M160</f>
        <v/>
      </c>
      <c r="AI160" s="8">
        <f>N160</f>
        <v/>
      </c>
      <c r="AJ160" s="8">
        <f>O160</f>
        <v/>
      </c>
      <c r="AK160" s="8">
        <f>P160</f>
        <v/>
      </c>
      <c r="AL160" s="8">
        <f>Q160</f>
        <v/>
      </c>
      <c r="AM160" s="8">
        <f>R160</f>
        <v/>
      </c>
      <c r="AN160" s="8">
        <f>S160</f>
        <v/>
      </c>
      <c r="AQ160" s="79" t="inlineStr">
        <is>
          <t>bp</t>
        </is>
      </c>
      <c r="AR160" s="43">
        <f>W160</f>
        <v/>
      </c>
      <c r="AS160" s="8">
        <f>X160</f>
        <v/>
      </c>
      <c r="AT160" s="8">
        <f>Y160</f>
        <v/>
      </c>
      <c r="AU160" s="8">
        <f>Z160</f>
        <v/>
      </c>
      <c r="AV160" s="8">
        <f>AA160</f>
        <v/>
      </c>
      <c r="AW160" s="8">
        <f>AB160</f>
        <v/>
      </c>
      <c r="AX160" s="8">
        <f>AC160</f>
        <v/>
      </c>
      <c r="AY160" s="8">
        <f>AD160</f>
        <v/>
      </c>
      <c r="AZ160" s="8">
        <f>AE160</f>
        <v/>
      </c>
      <c r="BA160" s="8">
        <f>AF160</f>
        <v/>
      </c>
      <c r="BB160" s="8">
        <f>AG160</f>
        <v/>
      </c>
      <c r="BC160" s="8">
        <f>AH160</f>
        <v/>
      </c>
      <c r="BD160" s="8">
        <f>AI160</f>
        <v/>
      </c>
      <c r="BE160" s="8">
        <f>AJ160</f>
        <v/>
      </c>
      <c r="BF160" s="8">
        <f>AK160</f>
        <v/>
      </c>
      <c r="BG160" s="8">
        <f>AL160</f>
        <v/>
      </c>
      <c r="BH160" s="8">
        <f>AM160</f>
        <v/>
      </c>
      <c r="BI160" s="8">
        <f>AN160</f>
        <v/>
      </c>
      <c r="BL160" s="79" t="inlineStr">
        <is>
          <t>bp</t>
        </is>
      </c>
      <c r="BM160" s="43">
        <f>AR160</f>
        <v/>
      </c>
      <c r="BN160" s="8">
        <f>AS160</f>
        <v/>
      </c>
      <c r="BO160" s="8">
        <f>AT160</f>
        <v/>
      </c>
      <c r="BP160" s="8">
        <f>AU160</f>
        <v/>
      </c>
      <c r="BQ160" s="8">
        <f>AV160</f>
        <v/>
      </c>
      <c r="BR160" s="8">
        <f>AW160</f>
        <v/>
      </c>
      <c r="BS160" s="8">
        <f>AX160</f>
        <v/>
      </c>
      <c r="BT160" s="8">
        <f>AY160</f>
        <v/>
      </c>
      <c r="BU160" s="8">
        <f>AZ160</f>
        <v/>
      </c>
      <c r="BV160" s="8">
        <f>BA160</f>
        <v/>
      </c>
      <c r="BW160" s="8">
        <f>BB160</f>
        <v/>
      </c>
      <c r="BX160" s="8">
        <f>BC160</f>
        <v/>
      </c>
      <c r="BY160" s="8">
        <f>BD160</f>
        <v/>
      </c>
      <c r="BZ160" s="8">
        <f>BE160</f>
        <v/>
      </c>
      <c r="CA160" s="8">
        <f>BF160</f>
        <v/>
      </c>
      <c r="CB160" s="8">
        <f>BG160</f>
        <v/>
      </c>
      <c r="CC160" s="8">
        <f>BH160</f>
        <v/>
      </c>
      <c r="CD160" s="8">
        <f>BI160</f>
        <v/>
      </c>
      <c r="CG160" s="79" t="inlineStr">
        <is>
          <t>bp</t>
        </is>
      </c>
      <c r="CH160" s="106">
        <f>BM160</f>
        <v/>
      </c>
      <c r="CI160" s="107">
        <f>BN160</f>
        <v/>
      </c>
      <c r="CJ160" s="107">
        <f>BO160</f>
        <v/>
      </c>
      <c r="CK160" s="107">
        <f>BP160</f>
        <v/>
      </c>
      <c r="CL160" s="107">
        <f>BQ160</f>
        <v/>
      </c>
      <c r="CM160" s="107">
        <f>BR160</f>
        <v/>
      </c>
      <c r="CN160" s="107">
        <f>BS160</f>
        <v/>
      </c>
      <c r="CO160" s="107">
        <f>BT160</f>
        <v/>
      </c>
      <c r="CP160" s="107">
        <f>BU160</f>
        <v/>
      </c>
      <c r="CQ160" s="107">
        <f>BV160</f>
        <v/>
      </c>
      <c r="CR160" s="107">
        <f>BW160</f>
        <v/>
      </c>
      <c r="CS160" s="107">
        <f>BX160</f>
        <v/>
      </c>
      <c r="CT160" s="107">
        <f>BY160</f>
        <v/>
      </c>
      <c r="CU160" s="107">
        <f>BZ160</f>
        <v/>
      </c>
      <c r="CV160" s="107">
        <f>CA160</f>
        <v/>
      </c>
      <c r="CW160" s="107">
        <f>CB160</f>
        <v/>
      </c>
      <c r="CX160" s="107">
        <f>CC160</f>
        <v/>
      </c>
      <c r="CY160" s="108">
        <f>CD160</f>
        <v/>
      </c>
    </row>
    <row r="161">
      <c r="A161" s="79" t="n"/>
      <c r="B161" s="43">
        <f>'Data In'!G15</f>
        <v/>
      </c>
      <c r="C161" s="8">
        <f>'Data In'!H15</f>
        <v/>
      </c>
      <c r="D161" s="8">
        <f>'Data In'!I15</f>
        <v/>
      </c>
      <c r="E161" s="8">
        <f>'Data In'!J15</f>
        <v/>
      </c>
      <c r="F161" s="8">
        <f>'Data In'!K15</f>
        <v/>
      </c>
      <c r="G161" s="8">
        <f>'Data In'!L15</f>
        <v/>
      </c>
      <c r="H161" s="8">
        <f>'Data In'!M15</f>
        <v/>
      </c>
      <c r="I161" s="8">
        <f>'Data In'!N15</f>
        <v/>
      </c>
      <c r="J161" s="8">
        <f>'Data In'!O15</f>
        <v/>
      </c>
      <c r="K161" s="8">
        <f>'Data In'!P15</f>
        <v/>
      </c>
      <c r="L161" s="8">
        <f>'Data In'!Q15</f>
        <v/>
      </c>
      <c r="M161" s="8">
        <f>'Data In'!R15</f>
        <v/>
      </c>
      <c r="N161" s="8">
        <f>'Data In'!S15</f>
        <v/>
      </c>
      <c r="O161" s="8">
        <f>'Data In'!T15</f>
        <v/>
      </c>
      <c r="P161" s="8">
        <f>'Data In'!U15</f>
        <v/>
      </c>
      <c r="Q161" s="8">
        <f>'Data In'!V15</f>
        <v/>
      </c>
      <c r="R161" s="8">
        <f>'Data In'!W15</f>
        <v/>
      </c>
      <c r="S161" s="8">
        <f>'Data In'!X15</f>
        <v/>
      </c>
      <c r="T161" s="25" t="n"/>
      <c r="V161" s="79" t="n"/>
      <c r="W161" s="43">
        <f>B161</f>
        <v/>
      </c>
      <c r="X161" s="8">
        <f>C161</f>
        <v/>
      </c>
      <c r="Y161" s="8">
        <f>D161</f>
        <v/>
      </c>
      <c r="Z161" s="8">
        <f>E161</f>
        <v/>
      </c>
      <c r="AA161" s="8">
        <f>F161</f>
        <v/>
      </c>
      <c r="AB161" s="8">
        <f>G161</f>
        <v/>
      </c>
      <c r="AC161" s="8">
        <f>H161</f>
        <v/>
      </c>
      <c r="AD161" s="8">
        <f>I161</f>
        <v/>
      </c>
      <c r="AE161" s="8">
        <f>J161</f>
        <v/>
      </c>
      <c r="AF161" s="8">
        <f>K161</f>
        <v/>
      </c>
      <c r="AG161" s="8">
        <f>L161</f>
        <v/>
      </c>
      <c r="AH161" s="8">
        <f>M161</f>
        <v/>
      </c>
      <c r="AI161" s="8">
        <f>N161</f>
        <v/>
      </c>
      <c r="AJ161" s="8">
        <f>O161</f>
        <v/>
      </c>
      <c r="AK161" s="8">
        <f>P161</f>
        <v/>
      </c>
      <c r="AL161" s="8">
        <f>Q161</f>
        <v/>
      </c>
      <c r="AM161" s="8">
        <f>R161</f>
        <v/>
      </c>
      <c r="AN161" s="8">
        <f>S161</f>
        <v/>
      </c>
      <c r="AQ161" s="79" t="n"/>
      <c r="AR161" s="43">
        <f>W161</f>
        <v/>
      </c>
      <c r="AS161" s="8">
        <f>X161</f>
        <v/>
      </c>
      <c r="AT161" s="8">
        <f>Y161</f>
        <v/>
      </c>
      <c r="AU161" s="8">
        <f>Z161</f>
        <v/>
      </c>
      <c r="AV161" s="8">
        <f>AA161</f>
        <v/>
      </c>
      <c r="AW161" s="8">
        <f>AB161</f>
        <v/>
      </c>
      <c r="AX161" s="8">
        <f>AC161</f>
        <v/>
      </c>
      <c r="AY161" s="8">
        <f>AD161</f>
        <v/>
      </c>
      <c r="AZ161" s="8">
        <f>AE161</f>
        <v/>
      </c>
      <c r="BA161" s="8">
        <f>AF161</f>
        <v/>
      </c>
      <c r="BB161" s="8">
        <f>AG161</f>
        <v/>
      </c>
      <c r="BC161" s="8">
        <f>AH161</f>
        <v/>
      </c>
      <c r="BD161" s="8">
        <f>AI161</f>
        <v/>
      </c>
      <c r="BE161" s="8">
        <f>AJ161</f>
        <v/>
      </c>
      <c r="BF161" s="8">
        <f>AK161</f>
        <v/>
      </c>
      <c r="BG161" s="8">
        <f>AL161</f>
        <v/>
      </c>
      <c r="BH161" s="8">
        <f>AM161</f>
        <v/>
      </c>
      <c r="BI161" s="8">
        <f>AN161</f>
        <v/>
      </c>
      <c r="BL161" s="79" t="n"/>
      <c r="BM161" s="43">
        <f>AR161</f>
        <v/>
      </c>
      <c r="BN161" s="8">
        <f>AS161</f>
        <v/>
      </c>
      <c r="BO161" s="8">
        <f>AT161</f>
        <v/>
      </c>
      <c r="BP161" s="8">
        <f>AU161</f>
        <v/>
      </c>
      <c r="BQ161" s="8">
        <f>AV161</f>
        <v/>
      </c>
      <c r="BR161" s="8">
        <f>AW161</f>
        <v/>
      </c>
      <c r="BS161" s="8">
        <f>AX161</f>
        <v/>
      </c>
      <c r="BT161" s="8">
        <f>AY161</f>
        <v/>
      </c>
      <c r="BU161" s="8">
        <f>AZ161</f>
        <v/>
      </c>
      <c r="BV161" s="8">
        <f>BA161</f>
        <v/>
      </c>
      <c r="BW161" s="8">
        <f>BB161</f>
        <v/>
      </c>
      <c r="BX161" s="8">
        <f>BC161</f>
        <v/>
      </c>
      <c r="BY161" s="8">
        <f>BD161</f>
        <v/>
      </c>
      <c r="BZ161" s="8">
        <f>BE161</f>
        <v/>
      </c>
      <c r="CA161" s="8">
        <f>BF161</f>
        <v/>
      </c>
      <c r="CB161" s="8">
        <f>BG161</f>
        <v/>
      </c>
      <c r="CC161" s="8">
        <f>BH161</f>
        <v/>
      </c>
      <c r="CD161" s="8">
        <f>BI161</f>
        <v/>
      </c>
      <c r="CG161" s="79" t="n"/>
      <c r="CH161" s="106">
        <f>BM161</f>
        <v/>
      </c>
      <c r="CI161" s="107">
        <f>BN161</f>
        <v/>
      </c>
      <c r="CJ161" s="107">
        <f>BO161</f>
        <v/>
      </c>
      <c r="CK161" s="107">
        <f>BP161</f>
        <v/>
      </c>
      <c r="CL161" s="107">
        <f>BQ161</f>
        <v/>
      </c>
      <c r="CM161" s="107">
        <f>BR161</f>
        <v/>
      </c>
      <c r="CN161" s="107">
        <f>BS161</f>
        <v/>
      </c>
      <c r="CO161" s="107">
        <f>BT161</f>
        <v/>
      </c>
      <c r="CP161" s="107">
        <f>BU161</f>
        <v/>
      </c>
      <c r="CQ161" s="107">
        <f>BV161</f>
        <v/>
      </c>
      <c r="CR161" s="107">
        <f>BW161</f>
        <v/>
      </c>
      <c r="CS161" s="107">
        <f>BX161</f>
        <v/>
      </c>
      <c r="CT161" s="107">
        <f>BY161</f>
        <v/>
      </c>
      <c r="CU161" s="107">
        <f>BZ161</f>
        <v/>
      </c>
      <c r="CV161" s="107">
        <f>CA161</f>
        <v/>
      </c>
      <c r="CW161" s="107">
        <f>CB161</f>
        <v/>
      </c>
      <c r="CX161" s="107">
        <f>CC161</f>
        <v/>
      </c>
      <c r="CY161" s="108">
        <f>CD161</f>
        <v/>
      </c>
    </row>
    <row r="162">
      <c r="A162" s="79" t="n"/>
      <c r="B162" s="43">
        <f>'Data In'!G16</f>
        <v/>
      </c>
      <c r="C162" s="8">
        <f>'Data In'!H16</f>
        <v/>
      </c>
      <c r="D162" s="8">
        <f>'Data In'!I16</f>
        <v/>
      </c>
      <c r="E162" s="8">
        <f>'Data In'!J16</f>
        <v/>
      </c>
      <c r="F162" s="8">
        <f>'Data In'!K16</f>
        <v/>
      </c>
      <c r="G162" s="8">
        <f>'Data In'!L16</f>
        <v/>
      </c>
      <c r="H162" s="8">
        <f>'Data In'!M16</f>
        <v/>
      </c>
      <c r="I162" s="8">
        <f>'Data In'!N16</f>
        <v/>
      </c>
      <c r="J162" s="8">
        <f>'Data In'!O16</f>
        <v/>
      </c>
      <c r="K162" s="8">
        <f>'Data In'!P16</f>
        <v/>
      </c>
      <c r="L162" s="8">
        <f>'Data In'!Q16</f>
        <v/>
      </c>
      <c r="M162" s="8">
        <f>'Data In'!R16</f>
        <v/>
      </c>
      <c r="N162" s="8">
        <f>'Data In'!S16</f>
        <v/>
      </c>
      <c r="O162" s="8">
        <f>'Data In'!T16</f>
        <v/>
      </c>
      <c r="P162" s="8">
        <f>'Data In'!U16</f>
        <v/>
      </c>
      <c r="Q162" s="8">
        <f>'Data In'!V16</f>
        <v/>
      </c>
      <c r="R162" s="8">
        <f>'Data In'!W16</f>
        <v/>
      </c>
      <c r="S162" s="8">
        <f>'Data In'!X16</f>
        <v/>
      </c>
      <c r="T162" s="25" t="n"/>
      <c r="V162" s="79" t="n"/>
      <c r="W162" s="43">
        <f>B162</f>
        <v/>
      </c>
      <c r="X162" s="8">
        <f>C162</f>
        <v/>
      </c>
      <c r="Y162" s="8">
        <f>D162</f>
        <v/>
      </c>
      <c r="Z162" s="8">
        <f>E162</f>
        <v/>
      </c>
      <c r="AA162" s="8">
        <f>F162</f>
        <v/>
      </c>
      <c r="AB162" s="8">
        <f>G162</f>
        <v/>
      </c>
      <c r="AC162" s="8">
        <f>H162</f>
        <v/>
      </c>
      <c r="AD162" s="8">
        <f>I162</f>
        <v/>
      </c>
      <c r="AE162" s="8">
        <f>J162</f>
        <v/>
      </c>
      <c r="AF162" s="8">
        <f>K162</f>
        <v/>
      </c>
      <c r="AG162" s="8">
        <f>L162</f>
        <v/>
      </c>
      <c r="AH162" s="8">
        <f>M162</f>
        <v/>
      </c>
      <c r="AI162" s="8">
        <f>N162</f>
        <v/>
      </c>
      <c r="AJ162" s="8">
        <f>O162</f>
        <v/>
      </c>
      <c r="AK162" s="8">
        <f>P162</f>
        <v/>
      </c>
      <c r="AL162" s="8">
        <f>Q162</f>
        <v/>
      </c>
      <c r="AM162" s="8">
        <f>R162</f>
        <v/>
      </c>
      <c r="AN162" s="8">
        <f>S162</f>
        <v/>
      </c>
      <c r="AQ162" s="79" t="n"/>
      <c r="AR162" s="43">
        <f>W162</f>
        <v/>
      </c>
      <c r="AS162" s="8">
        <f>X162</f>
        <v/>
      </c>
      <c r="AT162" s="8">
        <f>Y162</f>
        <v/>
      </c>
      <c r="AU162" s="8">
        <f>Z162</f>
        <v/>
      </c>
      <c r="AV162" s="8">
        <f>AA162</f>
        <v/>
      </c>
      <c r="AW162" s="8">
        <f>AB162</f>
        <v/>
      </c>
      <c r="AX162" s="8">
        <f>AC162</f>
        <v/>
      </c>
      <c r="AY162" s="8">
        <f>AD162</f>
        <v/>
      </c>
      <c r="AZ162" s="8">
        <f>AE162</f>
        <v/>
      </c>
      <c r="BA162" s="8">
        <f>AF162</f>
        <v/>
      </c>
      <c r="BB162" s="8">
        <f>AG162</f>
        <v/>
      </c>
      <c r="BC162" s="8">
        <f>AH162</f>
        <v/>
      </c>
      <c r="BD162" s="8">
        <f>AI162</f>
        <v/>
      </c>
      <c r="BE162" s="8">
        <f>AJ162</f>
        <v/>
      </c>
      <c r="BF162" s="8">
        <f>AK162</f>
        <v/>
      </c>
      <c r="BG162" s="8">
        <f>AL162</f>
        <v/>
      </c>
      <c r="BH162" s="8">
        <f>AM162</f>
        <v/>
      </c>
      <c r="BI162" s="8">
        <f>AN162</f>
        <v/>
      </c>
      <c r="BL162" s="79" t="n"/>
      <c r="BM162" s="43">
        <f>AR162</f>
        <v/>
      </c>
      <c r="BN162" s="8">
        <f>AS162</f>
        <v/>
      </c>
      <c r="BO162" s="8">
        <f>AT162</f>
        <v/>
      </c>
      <c r="BP162" s="8">
        <f>AU162</f>
        <v/>
      </c>
      <c r="BQ162" s="8">
        <f>AV162</f>
        <v/>
      </c>
      <c r="BR162" s="8">
        <f>AW162</f>
        <v/>
      </c>
      <c r="BS162" s="8">
        <f>AX162</f>
        <v/>
      </c>
      <c r="BT162" s="8">
        <f>AY162</f>
        <v/>
      </c>
      <c r="BU162" s="8">
        <f>AZ162</f>
        <v/>
      </c>
      <c r="BV162" s="8">
        <f>BA162</f>
        <v/>
      </c>
      <c r="BW162" s="8">
        <f>BB162</f>
        <v/>
      </c>
      <c r="BX162" s="8">
        <f>BC162</f>
        <v/>
      </c>
      <c r="BY162" s="8">
        <f>BD162</f>
        <v/>
      </c>
      <c r="BZ162" s="8">
        <f>BE162</f>
        <v/>
      </c>
      <c r="CA162" s="8">
        <f>BF162</f>
        <v/>
      </c>
      <c r="CB162" s="8">
        <f>BG162</f>
        <v/>
      </c>
      <c r="CC162" s="8">
        <f>BH162</f>
        <v/>
      </c>
      <c r="CD162" s="8">
        <f>BI162</f>
        <v/>
      </c>
      <c r="CG162" s="79" t="n"/>
      <c r="CH162" s="106">
        <f>BM162</f>
        <v/>
      </c>
      <c r="CI162" s="107">
        <f>BN162</f>
        <v/>
      </c>
      <c r="CJ162" s="107">
        <f>BO162</f>
        <v/>
      </c>
      <c r="CK162" s="107">
        <f>BP162</f>
        <v/>
      </c>
      <c r="CL162" s="107">
        <f>BQ162</f>
        <v/>
      </c>
      <c r="CM162" s="107">
        <f>BR162</f>
        <v/>
      </c>
      <c r="CN162" s="107">
        <f>BS162</f>
        <v/>
      </c>
      <c r="CO162" s="107">
        <f>BT162</f>
        <v/>
      </c>
      <c r="CP162" s="107">
        <f>BU162</f>
        <v/>
      </c>
      <c r="CQ162" s="107">
        <f>BV162</f>
        <v/>
      </c>
      <c r="CR162" s="107">
        <f>BW162</f>
        <v/>
      </c>
      <c r="CS162" s="107">
        <f>BX162</f>
        <v/>
      </c>
      <c r="CT162" s="107">
        <f>BY162</f>
        <v/>
      </c>
      <c r="CU162" s="107">
        <f>BZ162</f>
        <v/>
      </c>
      <c r="CV162" s="107">
        <f>CA162</f>
        <v/>
      </c>
      <c r="CW162" s="107">
        <f>CB162</f>
        <v/>
      </c>
      <c r="CX162" s="107">
        <f>CC162</f>
        <v/>
      </c>
      <c r="CY162" s="108">
        <f>CD162</f>
        <v/>
      </c>
    </row>
    <row r="163">
      <c r="A163" s="79" t="n"/>
      <c r="B163" s="91" t="n"/>
      <c r="C163" s="91" t="n"/>
      <c r="D163" s="91" t="n"/>
      <c r="E163" s="91" t="n"/>
      <c r="F163" s="91" t="n"/>
      <c r="G163" s="91" t="n"/>
      <c r="H163" s="91" t="n"/>
      <c r="I163" s="91" t="n"/>
      <c r="J163" s="91" t="n"/>
      <c r="K163" s="91" t="n"/>
      <c r="L163" s="91" t="n"/>
      <c r="M163" s="91" t="n"/>
      <c r="N163" s="91" t="n"/>
      <c r="O163" s="91" t="n"/>
      <c r="P163" s="91" t="n"/>
      <c r="Q163" s="91" t="n"/>
      <c r="R163" s="91" t="n"/>
      <c r="S163" s="92" t="n"/>
      <c r="T163" s="25" t="n"/>
      <c r="V163" s="79" t="n"/>
      <c r="W163" s="91" t="n"/>
      <c r="X163" s="91" t="n"/>
      <c r="Y163" s="91" t="n"/>
      <c r="Z163" s="91" t="n"/>
      <c r="AA163" s="91" t="n"/>
      <c r="AB163" s="91" t="n"/>
      <c r="AC163" s="91" t="n"/>
      <c r="AD163" s="91" t="n"/>
      <c r="AE163" s="91" t="n"/>
      <c r="AF163" s="91" t="n"/>
      <c r="AG163" s="91" t="n"/>
      <c r="AH163" s="91" t="n"/>
      <c r="AI163" s="91" t="n"/>
      <c r="AJ163" s="91" t="n"/>
      <c r="AK163" s="91" t="n"/>
      <c r="AL163" s="91" t="n"/>
      <c r="AM163" s="91" t="n"/>
      <c r="AN163" s="92" t="n"/>
      <c r="AQ163" s="79" t="n"/>
      <c r="AR163" s="91" t="n"/>
      <c r="AS163" s="91" t="n"/>
      <c r="AT163" s="91" t="n"/>
      <c r="AU163" s="91" t="n"/>
      <c r="AV163" s="91" t="n"/>
      <c r="AW163" s="91" t="n"/>
      <c r="AX163" s="91" t="n"/>
      <c r="AY163" s="91" t="n"/>
      <c r="AZ163" s="91" t="n"/>
      <c r="BA163" s="91" t="n"/>
      <c r="BB163" s="91" t="n"/>
      <c r="BC163" s="91" t="n"/>
      <c r="BD163" s="91" t="n"/>
      <c r="BE163" s="91" t="n"/>
      <c r="BF163" s="91" t="n"/>
      <c r="BG163" s="91" t="n"/>
      <c r="BH163" s="91" t="n"/>
      <c r="BI163" s="92" t="n"/>
      <c r="BL163" s="79" t="n"/>
      <c r="BM163" s="91" t="n"/>
      <c r="BN163" s="91" t="n"/>
      <c r="BO163" s="91" t="n"/>
      <c r="BP163" s="91" t="n"/>
      <c r="BQ163" s="91" t="n"/>
      <c r="BR163" s="91" t="n"/>
      <c r="BS163" s="91" t="n"/>
      <c r="BT163" s="91" t="n"/>
      <c r="BU163" s="91" t="n"/>
      <c r="BV163" s="91" t="n"/>
      <c r="BW163" s="91" t="n"/>
      <c r="BX163" s="91" t="n"/>
      <c r="BY163" s="91" t="n"/>
      <c r="BZ163" s="91" t="n"/>
      <c r="CA163" s="91" t="n"/>
      <c r="CB163" s="91" t="n"/>
      <c r="CC163" s="91" t="n"/>
      <c r="CD163" s="92" t="n"/>
      <c r="CG163" s="79" t="n"/>
      <c r="CH163" s="91" t="n"/>
      <c r="CI163" s="91" t="n"/>
      <c r="CJ163" s="91" t="n"/>
      <c r="CK163" s="91" t="n"/>
      <c r="CL163" s="91" t="n"/>
      <c r="CM163" s="91" t="n"/>
      <c r="CN163" s="91" t="n"/>
      <c r="CO163" s="91" t="n"/>
      <c r="CP163" s="91" t="n"/>
      <c r="CQ163" s="91" t="n"/>
      <c r="CR163" s="91" t="n"/>
      <c r="CS163" s="91" t="n"/>
      <c r="CT163" s="91" t="n"/>
      <c r="CU163" s="91" t="n"/>
      <c r="CV163" s="91" t="n"/>
      <c r="CW163" s="91" t="n"/>
      <c r="CX163" s="91" t="n"/>
      <c r="CY163" s="92" t="n"/>
    </row>
    <row r="164">
      <c r="A164" s="79" t="inlineStr">
        <is>
          <t>rxn data</t>
        </is>
      </c>
      <c r="B164" s="275">
        <f>'Data In'!G45</f>
        <v/>
      </c>
      <c r="C164" s="8">
        <f>'Data In'!H45</f>
        <v/>
      </c>
      <c r="D164" s="8">
        <f>'Data In'!I45</f>
        <v/>
      </c>
      <c r="E164" s="8">
        <f>'Data In'!J45</f>
        <v/>
      </c>
      <c r="F164" s="8">
        <f>'Data In'!K45</f>
        <v/>
      </c>
      <c r="G164" s="8">
        <f>'Data In'!L45</f>
        <v/>
      </c>
      <c r="H164" s="8">
        <f>'Data In'!M45</f>
        <v/>
      </c>
      <c r="I164" s="8">
        <f>'Data In'!N45</f>
        <v/>
      </c>
      <c r="J164" s="8">
        <f>'Data In'!O45</f>
        <v/>
      </c>
      <c r="K164" s="8">
        <f>'Data In'!P45</f>
        <v/>
      </c>
      <c r="L164" s="8">
        <f>'Data In'!Q45</f>
        <v/>
      </c>
      <c r="M164" s="8">
        <f>'Data In'!R45</f>
        <v/>
      </c>
      <c r="N164" s="8">
        <f>'Data In'!S45</f>
        <v/>
      </c>
      <c r="O164" s="8">
        <f>'Data In'!T45</f>
        <v/>
      </c>
      <c r="P164" s="8">
        <f>'Data In'!U45</f>
        <v/>
      </c>
      <c r="Q164" s="8">
        <f>'Data In'!V45</f>
        <v/>
      </c>
      <c r="R164" s="8">
        <f>'Data In'!W45</f>
        <v/>
      </c>
      <c r="S164" s="8">
        <f>'Data In'!X45</f>
        <v/>
      </c>
      <c r="T164" s="25" t="n"/>
      <c r="V164" s="79" t="inlineStr">
        <is>
          <t>rxn data</t>
        </is>
      </c>
      <c r="W164" s="275">
        <f>'Data In'!G74</f>
        <v/>
      </c>
      <c r="X164" s="8">
        <f>'Data In'!H74</f>
        <v/>
      </c>
      <c r="Y164" s="8">
        <f>'Data In'!I74</f>
        <v/>
      </c>
      <c r="Z164" s="8">
        <f>'Data In'!J74</f>
        <v/>
      </c>
      <c r="AA164" s="8">
        <f>'Data In'!K74</f>
        <v/>
      </c>
      <c r="AB164" s="8">
        <f>'Data In'!L74</f>
        <v/>
      </c>
      <c r="AC164" s="8">
        <f>'Data In'!M74</f>
        <v/>
      </c>
      <c r="AD164" s="8">
        <f>'Data In'!N74</f>
        <v/>
      </c>
      <c r="AE164" s="8">
        <f>'Data In'!O74</f>
        <v/>
      </c>
      <c r="AF164" s="8">
        <f>'Data In'!P74</f>
        <v/>
      </c>
      <c r="AG164" s="8">
        <f>'Data In'!Q74</f>
        <v/>
      </c>
      <c r="AH164" s="8">
        <f>'Data In'!R74</f>
        <v/>
      </c>
      <c r="AI164" s="8">
        <f>'Data In'!S74</f>
        <v/>
      </c>
      <c r="AJ164" s="8">
        <f>'Data In'!T74</f>
        <v/>
      </c>
      <c r="AK164" s="8">
        <f>'Data In'!U74</f>
        <v/>
      </c>
      <c r="AL164" s="8">
        <f>'Data In'!V74</f>
        <v/>
      </c>
      <c r="AM164" s="8">
        <f>'Data In'!W74</f>
        <v/>
      </c>
      <c r="AN164" s="8">
        <f>'Data In'!X74</f>
        <v/>
      </c>
      <c r="AQ164" s="79" t="inlineStr">
        <is>
          <t>rxn data</t>
        </is>
      </c>
      <c r="AR164" s="275">
        <f>'Data In'!G103</f>
        <v/>
      </c>
      <c r="AS164" s="8">
        <f>'Data In'!H103</f>
        <v/>
      </c>
      <c r="AT164" s="8">
        <f>'Data In'!I103</f>
        <v/>
      </c>
      <c r="AU164" s="8">
        <f>'Data In'!J103</f>
        <v/>
      </c>
      <c r="AV164" s="8">
        <f>'Data In'!K103</f>
        <v/>
      </c>
      <c r="AW164" s="8">
        <f>'Data In'!L103</f>
        <v/>
      </c>
      <c r="AX164" s="8">
        <f>'Data In'!M103</f>
        <v/>
      </c>
      <c r="AY164" s="8">
        <f>'Data In'!N103</f>
        <v/>
      </c>
      <c r="AZ164" s="8">
        <f>'Data In'!O103</f>
        <v/>
      </c>
      <c r="BA164" s="8">
        <f>'Data In'!P103</f>
        <v/>
      </c>
      <c r="BB164" s="8">
        <f>'Data In'!Q103</f>
        <v/>
      </c>
      <c r="BC164" s="8">
        <f>'Data In'!R103</f>
        <v/>
      </c>
      <c r="BD164" s="8">
        <f>'Data In'!S103</f>
        <v/>
      </c>
      <c r="BE164" s="8">
        <f>'Data In'!T103</f>
        <v/>
      </c>
      <c r="BF164" s="8">
        <f>'Data In'!U103</f>
        <v/>
      </c>
      <c r="BG164" s="8">
        <f>'Data In'!V103</f>
        <v/>
      </c>
      <c r="BH164" s="8">
        <f>'Data In'!W103</f>
        <v/>
      </c>
      <c r="BI164" s="8">
        <f>'Data In'!X103</f>
        <v/>
      </c>
      <c r="BL164" s="79" t="inlineStr">
        <is>
          <t>rxn data</t>
        </is>
      </c>
      <c r="BM164" s="275">
        <f>'Data In'!G132</f>
        <v/>
      </c>
      <c r="BN164" s="8">
        <f>'Data In'!H132</f>
        <v/>
      </c>
      <c r="BO164" s="8">
        <f>'Data In'!I132</f>
        <v/>
      </c>
      <c r="BP164" s="8">
        <f>'Data In'!J132</f>
        <v/>
      </c>
      <c r="BQ164" s="8">
        <f>'Data In'!K132</f>
        <v/>
      </c>
      <c r="BR164" s="8">
        <f>'Data In'!L132</f>
        <v/>
      </c>
      <c r="BS164" s="8">
        <f>'Data In'!M132</f>
        <v/>
      </c>
      <c r="BT164" s="8">
        <f>'Data In'!N132</f>
        <v/>
      </c>
      <c r="BU164" s="8">
        <f>'Data In'!O132</f>
        <v/>
      </c>
      <c r="BV164" s="8">
        <f>'Data In'!P132</f>
        <v/>
      </c>
      <c r="BW164" s="8">
        <f>'Data In'!Q132</f>
        <v/>
      </c>
      <c r="BX164" s="8">
        <f>'Data In'!R132</f>
        <v/>
      </c>
      <c r="BY164" s="8">
        <f>'Data In'!S132</f>
        <v/>
      </c>
      <c r="BZ164" s="8">
        <f>'Data In'!T132</f>
        <v/>
      </c>
      <c r="CA164" s="8">
        <f>'Data In'!U132</f>
        <v/>
      </c>
      <c r="CB164" s="8">
        <f>'Data In'!V132</f>
        <v/>
      </c>
      <c r="CC164" s="8">
        <f>'Data In'!W132</f>
        <v/>
      </c>
      <c r="CD164" s="8">
        <f>'Data In'!X132</f>
        <v/>
      </c>
      <c r="CG164" s="79" t="inlineStr">
        <is>
          <t>rxn data</t>
        </is>
      </c>
      <c r="CH164" s="106">
        <f>'Data In'!G161</f>
        <v/>
      </c>
      <c r="CI164" s="107">
        <f>'Data In'!H161</f>
        <v/>
      </c>
      <c r="CJ164" s="107">
        <f>'Data In'!I161</f>
        <v/>
      </c>
      <c r="CK164" s="107">
        <f>'Data In'!J161</f>
        <v/>
      </c>
      <c r="CL164" s="107">
        <f>'Data In'!K161</f>
        <v/>
      </c>
      <c r="CM164" s="107">
        <f>'Data In'!L161</f>
        <v/>
      </c>
      <c r="CN164" s="107">
        <f>'Data In'!M161</f>
        <v/>
      </c>
      <c r="CO164" s="107">
        <f>'Data In'!N161</f>
        <v/>
      </c>
      <c r="CP164" s="107">
        <f>'Data In'!O161</f>
        <v/>
      </c>
      <c r="CQ164" s="107">
        <f>'Data In'!P161</f>
        <v/>
      </c>
      <c r="CR164" s="107">
        <f>'Data In'!Q161</f>
        <v/>
      </c>
      <c r="CS164" s="107">
        <f>'Data In'!R161</f>
        <v/>
      </c>
      <c r="CT164" s="107">
        <f>'Data In'!S161</f>
        <v/>
      </c>
      <c r="CU164" s="107">
        <f>'Data In'!T161</f>
        <v/>
      </c>
      <c r="CV164" s="107">
        <f>'Data In'!U161</f>
        <v/>
      </c>
      <c r="CW164" s="107">
        <f>'Data In'!V161</f>
        <v/>
      </c>
      <c r="CX164" s="107">
        <f>'Data In'!W161</f>
        <v/>
      </c>
      <c r="CY164" s="107">
        <f>'Data In'!X161</f>
        <v/>
      </c>
    </row>
    <row r="165">
      <c r="A165" s="79" t="n"/>
      <c r="B165" s="275">
        <f>'Data In'!G46</f>
        <v/>
      </c>
      <c r="C165" s="8">
        <f>'Data In'!H46</f>
        <v/>
      </c>
      <c r="D165" s="8">
        <f>'Data In'!I46</f>
        <v/>
      </c>
      <c r="E165" s="8">
        <f>'Data In'!J46</f>
        <v/>
      </c>
      <c r="F165" s="8">
        <f>'Data In'!K46</f>
        <v/>
      </c>
      <c r="G165" s="8">
        <f>'Data In'!L46</f>
        <v/>
      </c>
      <c r="H165" s="8">
        <f>'Data In'!M46</f>
        <v/>
      </c>
      <c r="I165" s="8">
        <f>'Data In'!N46</f>
        <v/>
      </c>
      <c r="J165" s="8">
        <f>'Data In'!O46</f>
        <v/>
      </c>
      <c r="K165" s="8">
        <f>'Data In'!P46</f>
        <v/>
      </c>
      <c r="L165" s="8">
        <f>'Data In'!Q46</f>
        <v/>
      </c>
      <c r="M165" s="8">
        <f>'Data In'!R46</f>
        <v/>
      </c>
      <c r="N165" s="8">
        <f>'Data In'!S46</f>
        <v/>
      </c>
      <c r="O165" s="8">
        <f>'Data In'!T46</f>
        <v/>
      </c>
      <c r="P165" s="8">
        <f>'Data In'!U46</f>
        <v/>
      </c>
      <c r="Q165" s="8">
        <f>'Data In'!V46</f>
        <v/>
      </c>
      <c r="R165" s="8">
        <f>'Data In'!W46</f>
        <v/>
      </c>
      <c r="S165" s="8">
        <f>'Data In'!X46</f>
        <v/>
      </c>
      <c r="T165" s="25" t="n"/>
      <c r="V165" s="79" t="n"/>
      <c r="W165" s="275">
        <f>'Data In'!G75</f>
        <v/>
      </c>
      <c r="X165" s="8">
        <f>'Data In'!H75</f>
        <v/>
      </c>
      <c r="Y165" s="8">
        <f>'Data In'!I75</f>
        <v/>
      </c>
      <c r="Z165" s="8">
        <f>'Data In'!J75</f>
        <v/>
      </c>
      <c r="AA165" s="8">
        <f>'Data In'!K75</f>
        <v/>
      </c>
      <c r="AB165" s="8">
        <f>'Data In'!L75</f>
        <v/>
      </c>
      <c r="AC165" s="8">
        <f>'Data In'!M75</f>
        <v/>
      </c>
      <c r="AD165" s="8">
        <f>'Data In'!N75</f>
        <v/>
      </c>
      <c r="AE165" s="8">
        <f>'Data In'!O75</f>
        <v/>
      </c>
      <c r="AF165" s="8">
        <f>'Data In'!P75</f>
        <v/>
      </c>
      <c r="AG165" s="8">
        <f>'Data In'!Q75</f>
        <v/>
      </c>
      <c r="AH165" s="8">
        <f>'Data In'!R75</f>
        <v/>
      </c>
      <c r="AI165" s="8">
        <f>'Data In'!S75</f>
        <v/>
      </c>
      <c r="AJ165" s="8">
        <f>'Data In'!T75</f>
        <v/>
      </c>
      <c r="AK165" s="8">
        <f>'Data In'!U75</f>
        <v/>
      </c>
      <c r="AL165" s="8">
        <f>'Data In'!V75</f>
        <v/>
      </c>
      <c r="AM165" s="8">
        <f>'Data In'!W75</f>
        <v/>
      </c>
      <c r="AN165" s="8">
        <f>'Data In'!X75</f>
        <v/>
      </c>
      <c r="AQ165" s="79" t="n"/>
      <c r="AR165" s="275">
        <f>'Data In'!G104</f>
        <v/>
      </c>
      <c r="AS165" s="8">
        <f>'Data In'!H104</f>
        <v/>
      </c>
      <c r="AT165" s="8">
        <f>'Data In'!I104</f>
        <v/>
      </c>
      <c r="AU165" s="8">
        <f>'Data In'!J104</f>
        <v/>
      </c>
      <c r="AV165" s="8">
        <f>'Data In'!K104</f>
        <v/>
      </c>
      <c r="AW165" s="8">
        <f>'Data In'!L104</f>
        <v/>
      </c>
      <c r="AX165" s="8">
        <f>'Data In'!M104</f>
        <v/>
      </c>
      <c r="AY165" s="8">
        <f>'Data In'!N104</f>
        <v/>
      </c>
      <c r="AZ165" s="8">
        <f>'Data In'!O104</f>
        <v/>
      </c>
      <c r="BA165" s="8">
        <f>'Data In'!P104</f>
        <v/>
      </c>
      <c r="BB165" s="8">
        <f>'Data In'!Q104</f>
        <v/>
      </c>
      <c r="BC165" s="8">
        <f>'Data In'!R104</f>
        <v/>
      </c>
      <c r="BD165" s="8">
        <f>'Data In'!S104</f>
        <v/>
      </c>
      <c r="BE165" s="8">
        <f>'Data In'!T104</f>
        <v/>
      </c>
      <c r="BF165" s="8">
        <f>'Data In'!U104</f>
        <v/>
      </c>
      <c r="BG165" s="8">
        <f>'Data In'!V104</f>
        <v/>
      </c>
      <c r="BH165" s="8">
        <f>'Data In'!W104</f>
        <v/>
      </c>
      <c r="BI165" s="8">
        <f>'Data In'!X104</f>
        <v/>
      </c>
      <c r="BL165" s="79" t="n"/>
      <c r="BM165" s="275">
        <f>'Data In'!G133</f>
        <v/>
      </c>
      <c r="BN165" s="8">
        <f>'Data In'!H133</f>
        <v/>
      </c>
      <c r="BO165" s="8">
        <f>'Data In'!I133</f>
        <v/>
      </c>
      <c r="BP165" s="8">
        <f>'Data In'!J133</f>
        <v/>
      </c>
      <c r="BQ165" s="8">
        <f>'Data In'!K133</f>
        <v/>
      </c>
      <c r="BR165" s="8">
        <f>'Data In'!L133</f>
        <v/>
      </c>
      <c r="BS165" s="8">
        <f>'Data In'!M133</f>
        <v/>
      </c>
      <c r="BT165" s="8">
        <f>'Data In'!N133</f>
        <v/>
      </c>
      <c r="BU165" s="8">
        <f>'Data In'!O133</f>
        <v/>
      </c>
      <c r="BV165" s="8">
        <f>'Data In'!P133</f>
        <v/>
      </c>
      <c r="BW165" s="8">
        <f>'Data In'!Q133</f>
        <v/>
      </c>
      <c r="BX165" s="8">
        <f>'Data In'!R133</f>
        <v/>
      </c>
      <c r="BY165" s="8">
        <f>'Data In'!S133</f>
        <v/>
      </c>
      <c r="BZ165" s="8">
        <f>'Data In'!T133</f>
        <v/>
      </c>
      <c r="CA165" s="8">
        <f>'Data In'!U133</f>
        <v/>
      </c>
      <c r="CB165" s="8">
        <f>'Data In'!V133</f>
        <v/>
      </c>
      <c r="CC165" s="8">
        <f>'Data In'!W133</f>
        <v/>
      </c>
      <c r="CD165" s="8">
        <f>'Data In'!X133</f>
        <v/>
      </c>
      <c r="CG165" s="79" t="n"/>
      <c r="CH165" s="106">
        <f>'Data In'!G162</f>
        <v/>
      </c>
      <c r="CI165" s="107">
        <f>'Data In'!H162</f>
        <v/>
      </c>
      <c r="CJ165" s="107">
        <f>'Data In'!I162</f>
        <v/>
      </c>
      <c r="CK165" s="107">
        <f>'Data In'!J162</f>
        <v/>
      </c>
      <c r="CL165" s="107">
        <f>'Data In'!K162</f>
        <v/>
      </c>
      <c r="CM165" s="107">
        <f>'Data In'!L162</f>
        <v/>
      </c>
      <c r="CN165" s="107">
        <f>'Data In'!M162</f>
        <v/>
      </c>
      <c r="CO165" s="107">
        <f>'Data In'!N162</f>
        <v/>
      </c>
      <c r="CP165" s="107">
        <f>'Data In'!O162</f>
        <v/>
      </c>
      <c r="CQ165" s="107">
        <f>'Data In'!P162</f>
        <v/>
      </c>
      <c r="CR165" s="107">
        <f>'Data In'!Q162</f>
        <v/>
      </c>
      <c r="CS165" s="107">
        <f>'Data In'!R162</f>
        <v/>
      </c>
      <c r="CT165" s="107">
        <f>'Data In'!S162</f>
        <v/>
      </c>
      <c r="CU165" s="107">
        <f>'Data In'!T162</f>
        <v/>
      </c>
      <c r="CV165" s="107">
        <f>'Data In'!U162</f>
        <v/>
      </c>
      <c r="CW165" s="107">
        <f>'Data In'!V162</f>
        <v/>
      </c>
      <c r="CX165" s="107">
        <f>'Data In'!W162</f>
        <v/>
      </c>
      <c r="CY165" s="107">
        <f>'Data In'!X162</f>
        <v/>
      </c>
    </row>
    <row r="166">
      <c r="A166" s="79" t="n"/>
      <c r="B166" s="275">
        <f>'Data In'!G47</f>
        <v/>
      </c>
      <c r="C166" s="8">
        <f>'Data In'!H47</f>
        <v/>
      </c>
      <c r="D166" s="8">
        <f>'Data In'!I47</f>
        <v/>
      </c>
      <c r="E166" s="8">
        <f>'Data In'!J47</f>
        <v/>
      </c>
      <c r="F166" s="8">
        <f>'Data In'!K47</f>
        <v/>
      </c>
      <c r="G166" s="8">
        <f>'Data In'!L47</f>
        <v/>
      </c>
      <c r="H166" s="8">
        <f>'Data In'!M47</f>
        <v/>
      </c>
      <c r="I166" s="8">
        <f>'Data In'!N47</f>
        <v/>
      </c>
      <c r="J166" s="8">
        <f>'Data In'!O47</f>
        <v/>
      </c>
      <c r="K166" s="8">
        <f>'Data In'!P47</f>
        <v/>
      </c>
      <c r="L166" s="8">
        <f>'Data In'!Q47</f>
        <v/>
      </c>
      <c r="M166" s="8">
        <f>'Data In'!R47</f>
        <v/>
      </c>
      <c r="N166" s="8">
        <f>'Data In'!S47</f>
        <v/>
      </c>
      <c r="O166" s="8">
        <f>'Data In'!T47</f>
        <v/>
      </c>
      <c r="P166" s="8">
        <f>'Data In'!U47</f>
        <v/>
      </c>
      <c r="Q166" s="8">
        <f>'Data In'!V47</f>
        <v/>
      </c>
      <c r="R166" s="8">
        <f>'Data In'!W47</f>
        <v/>
      </c>
      <c r="S166" s="8">
        <f>'Data In'!X47</f>
        <v/>
      </c>
      <c r="T166" s="25" t="n"/>
      <c r="V166" s="79" t="n"/>
      <c r="W166" s="275">
        <f>'Data In'!G76</f>
        <v/>
      </c>
      <c r="X166" s="8">
        <f>'Data In'!H76</f>
        <v/>
      </c>
      <c r="Y166" s="8">
        <f>'Data In'!I76</f>
        <v/>
      </c>
      <c r="Z166" s="8">
        <f>'Data In'!J76</f>
        <v/>
      </c>
      <c r="AA166" s="8">
        <f>'Data In'!K76</f>
        <v/>
      </c>
      <c r="AB166" s="8">
        <f>'Data In'!L76</f>
        <v/>
      </c>
      <c r="AC166" s="8">
        <f>'Data In'!M76</f>
        <v/>
      </c>
      <c r="AD166" s="8">
        <f>'Data In'!N76</f>
        <v/>
      </c>
      <c r="AE166" s="8">
        <f>'Data In'!O76</f>
        <v/>
      </c>
      <c r="AF166" s="8">
        <f>'Data In'!P76</f>
        <v/>
      </c>
      <c r="AG166" s="8">
        <f>'Data In'!Q76</f>
        <v/>
      </c>
      <c r="AH166" s="8">
        <f>'Data In'!R76</f>
        <v/>
      </c>
      <c r="AI166" s="8">
        <f>'Data In'!S76</f>
        <v/>
      </c>
      <c r="AJ166" s="8">
        <f>'Data In'!T76</f>
        <v/>
      </c>
      <c r="AK166" s="8">
        <f>'Data In'!U76</f>
        <v/>
      </c>
      <c r="AL166" s="8">
        <f>'Data In'!V76</f>
        <v/>
      </c>
      <c r="AM166" s="8">
        <f>'Data In'!W76</f>
        <v/>
      </c>
      <c r="AN166" s="8">
        <f>'Data In'!X76</f>
        <v/>
      </c>
      <c r="AQ166" s="79" t="n"/>
      <c r="AR166" s="275">
        <f>'Data In'!G105</f>
        <v/>
      </c>
      <c r="AS166" s="8">
        <f>'Data In'!H105</f>
        <v/>
      </c>
      <c r="AT166" s="8">
        <f>'Data In'!I105</f>
        <v/>
      </c>
      <c r="AU166" s="8">
        <f>'Data In'!J105</f>
        <v/>
      </c>
      <c r="AV166" s="8">
        <f>'Data In'!K105</f>
        <v/>
      </c>
      <c r="AW166" s="8">
        <f>'Data In'!L105</f>
        <v/>
      </c>
      <c r="AX166" s="8">
        <f>'Data In'!M105</f>
        <v/>
      </c>
      <c r="AY166" s="8">
        <f>'Data In'!N105</f>
        <v/>
      </c>
      <c r="AZ166" s="8">
        <f>'Data In'!O105</f>
        <v/>
      </c>
      <c r="BA166" s="8">
        <f>'Data In'!P105</f>
        <v/>
      </c>
      <c r="BB166" s="8">
        <f>'Data In'!Q105</f>
        <v/>
      </c>
      <c r="BC166" s="8">
        <f>'Data In'!R105</f>
        <v/>
      </c>
      <c r="BD166" s="8">
        <f>'Data In'!S105</f>
        <v/>
      </c>
      <c r="BE166" s="8">
        <f>'Data In'!T105</f>
        <v/>
      </c>
      <c r="BF166" s="8">
        <f>'Data In'!U105</f>
        <v/>
      </c>
      <c r="BG166" s="8">
        <f>'Data In'!V105</f>
        <v/>
      </c>
      <c r="BH166" s="8">
        <f>'Data In'!W105</f>
        <v/>
      </c>
      <c r="BI166" s="8">
        <f>'Data In'!X105</f>
        <v/>
      </c>
      <c r="BL166" s="79" t="n"/>
      <c r="BM166" s="275">
        <f>'Data In'!G134</f>
        <v/>
      </c>
      <c r="BN166" s="8">
        <f>'Data In'!H134</f>
        <v/>
      </c>
      <c r="BO166" s="8">
        <f>'Data In'!I134</f>
        <v/>
      </c>
      <c r="BP166" s="8">
        <f>'Data In'!J134</f>
        <v/>
      </c>
      <c r="BQ166" s="8">
        <f>'Data In'!K134</f>
        <v/>
      </c>
      <c r="BR166" s="8">
        <f>'Data In'!L134</f>
        <v/>
      </c>
      <c r="BS166" s="8">
        <f>'Data In'!M134</f>
        <v/>
      </c>
      <c r="BT166" s="8">
        <f>'Data In'!N134</f>
        <v/>
      </c>
      <c r="BU166" s="8">
        <f>'Data In'!O134</f>
        <v/>
      </c>
      <c r="BV166" s="8">
        <f>'Data In'!P134</f>
        <v/>
      </c>
      <c r="BW166" s="8">
        <f>'Data In'!Q134</f>
        <v/>
      </c>
      <c r="BX166" s="8">
        <f>'Data In'!R134</f>
        <v/>
      </c>
      <c r="BY166" s="8">
        <f>'Data In'!S134</f>
        <v/>
      </c>
      <c r="BZ166" s="8">
        <f>'Data In'!T134</f>
        <v/>
      </c>
      <c r="CA166" s="8">
        <f>'Data In'!U134</f>
        <v/>
      </c>
      <c r="CB166" s="8">
        <f>'Data In'!V134</f>
        <v/>
      </c>
      <c r="CC166" s="8">
        <f>'Data In'!W134</f>
        <v/>
      </c>
      <c r="CD166" s="8">
        <f>'Data In'!X134</f>
        <v/>
      </c>
      <c r="CG166" s="79" t="n"/>
      <c r="CH166" s="106">
        <f>'Data In'!G163</f>
        <v/>
      </c>
      <c r="CI166" s="107">
        <f>'Data In'!H163</f>
        <v/>
      </c>
      <c r="CJ166" s="107">
        <f>'Data In'!I163</f>
        <v/>
      </c>
      <c r="CK166" s="107">
        <f>'Data In'!J163</f>
        <v/>
      </c>
      <c r="CL166" s="107">
        <f>'Data In'!K163</f>
        <v/>
      </c>
      <c r="CM166" s="107">
        <f>'Data In'!L163</f>
        <v/>
      </c>
      <c r="CN166" s="107">
        <f>'Data In'!M163</f>
        <v/>
      </c>
      <c r="CO166" s="107">
        <f>'Data In'!N163</f>
        <v/>
      </c>
      <c r="CP166" s="107">
        <f>'Data In'!O163</f>
        <v/>
      </c>
      <c r="CQ166" s="107">
        <f>'Data In'!P163</f>
        <v/>
      </c>
      <c r="CR166" s="107">
        <f>'Data In'!Q163</f>
        <v/>
      </c>
      <c r="CS166" s="107">
        <f>'Data In'!R163</f>
        <v/>
      </c>
      <c r="CT166" s="107">
        <f>'Data In'!S163</f>
        <v/>
      </c>
      <c r="CU166" s="107">
        <f>'Data In'!T163</f>
        <v/>
      </c>
      <c r="CV166" s="107">
        <f>'Data In'!U163</f>
        <v/>
      </c>
      <c r="CW166" s="107">
        <f>'Data In'!V163</f>
        <v/>
      </c>
      <c r="CX166" s="107">
        <f>'Data In'!W163</f>
        <v/>
      </c>
      <c r="CY166" s="107">
        <f>'Data In'!X163</f>
        <v/>
      </c>
    </row>
    <row r="167" ht="15.75" customHeight="1" s="23" thickBot="1">
      <c r="A167" s="82" t="n"/>
      <c r="B167" s="93" t="n"/>
      <c r="C167" s="94" t="n"/>
      <c r="D167" s="94" t="n"/>
      <c r="E167" s="94" t="n"/>
      <c r="F167" s="94" t="n"/>
      <c r="G167" s="94" t="n"/>
      <c r="H167" s="94" t="n"/>
      <c r="I167" s="94" t="n"/>
      <c r="J167" s="94" t="n"/>
      <c r="K167" s="94" t="n"/>
      <c r="L167" s="94" t="n"/>
      <c r="M167" s="94" t="n"/>
      <c r="N167" s="94" t="n"/>
      <c r="O167" s="94" t="n"/>
      <c r="P167" s="94" t="n"/>
      <c r="Q167" s="94" t="n"/>
      <c r="R167" s="94" t="n"/>
      <c r="S167" s="95" t="n"/>
      <c r="T167" s="25" t="n"/>
      <c r="V167" s="82" t="n"/>
      <c r="W167" s="93" t="n"/>
      <c r="X167" s="94" t="n"/>
      <c r="Y167" s="94" t="n"/>
      <c r="Z167" s="94" t="n"/>
      <c r="AA167" s="94" t="n"/>
      <c r="AB167" s="94" t="n"/>
      <c r="AC167" s="94" t="n"/>
      <c r="AD167" s="94" t="n"/>
      <c r="AE167" s="94" t="n"/>
      <c r="AF167" s="94" t="n"/>
      <c r="AG167" s="94" t="n"/>
      <c r="AH167" s="94" t="n"/>
      <c r="AI167" s="94" t="n"/>
      <c r="AJ167" s="94" t="n"/>
      <c r="AK167" s="94" t="n"/>
      <c r="AL167" s="94" t="n"/>
      <c r="AM167" s="94" t="n"/>
      <c r="AN167" s="95" t="n"/>
      <c r="AQ167" s="82" t="n"/>
      <c r="AR167" s="93" t="n"/>
      <c r="AS167" s="94" t="n"/>
      <c r="AT167" s="94" t="n"/>
      <c r="AU167" s="94" t="n"/>
      <c r="AV167" s="94" t="n"/>
      <c r="AW167" s="94" t="n"/>
      <c r="AX167" s="94" t="n"/>
      <c r="AY167" s="94" t="n"/>
      <c r="AZ167" s="94" t="n"/>
      <c r="BA167" s="94" t="n"/>
      <c r="BB167" s="94" t="n"/>
      <c r="BC167" s="94" t="n"/>
      <c r="BD167" s="94" t="n"/>
      <c r="BE167" s="94" t="n"/>
      <c r="BF167" s="94" t="n"/>
      <c r="BG167" s="94" t="n"/>
      <c r="BH167" s="94" t="n"/>
      <c r="BI167" s="95" t="n"/>
      <c r="BL167" s="82" t="n"/>
      <c r="BM167" s="93" t="n"/>
      <c r="BN167" s="94" t="n"/>
      <c r="BO167" s="94" t="n"/>
      <c r="BP167" s="94" t="n"/>
      <c r="BQ167" s="94" t="n"/>
      <c r="BR167" s="94" t="n"/>
      <c r="BS167" s="94" t="n"/>
      <c r="BT167" s="94" t="n"/>
      <c r="BU167" s="94" t="n"/>
      <c r="BV167" s="94" t="n"/>
      <c r="BW167" s="94" t="n"/>
      <c r="BX167" s="94" t="n"/>
      <c r="BY167" s="94" t="n"/>
      <c r="BZ167" s="94" t="n"/>
      <c r="CA167" s="94" t="n"/>
      <c r="CB167" s="94" t="n"/>
      <c r="CC167" s="94" t="n"/>
      <c r="CD167" s="95" t="n"/>
      <c r="CG167" s="82" t="n"/>
      <c r="CH167" s="93" t="n"/>
      <c r="CI167" s="94" t="n"/>
      <c r="CJ167" s="94" t="n"/>
      <c r="CK167" s="94" t="n"/>
      <c r="CL167" s="94" t="n"/>
      <c r="CM167" s="94" t="n"/>
      <c r="CN167" s="94" t="n"/>
      <c r="CO167" s="94" t="n"/>
      <c r="CP167" s="94" t="n"/>
      <c r="CQ167" s="94" t="n"/>
      <c r="CR167" s="94" t="n"/>
      <c r="CS167" s="94" t="n"/>
      <c r="CT167" s="94" t="n"/>
      <c r="CU167" s="94" t="n"/>
      <c r="CV167" s="94" t="n"/>
      <c r="CW167" s="94" t="n"/>
      <c r="CX167" s="94" t="n"/>
      <c r="CY167" s="95" t="n"/>
    </row>
    <row r="168" ht="14.45" customHeight="1" s="23">
      <c r="A168" s="276">
        <f>F169&amp;"C " &amp; G169 &amp; "mL/min"</f>
        <v/>
      </c>
      <c r="B168" s="19" t="n"/>
      <c r="C168" s="167" t="inlineStr">
        <is>
          <t>C3 Start</t>
        </is>
      </c>
      <c r="D168" s="11" t="inlineStr">
        <is>
          <t>Run Code</t>
        </is>
      </c>
      <c r="E168" s="11" t="inlineStr">
        <is>
          <t>Catalyst</t>
        </is>
      </c>
      <c r="F168" s="11" t="inlineStr">
        <is>
          <t xml:space="preserve">Temp (C) </t>
        </is>
      </c>
      <c r="G168" s="11" t="inlineStr">
        <is>
          <t>Flow (mL/min)</t>
        </is>
      </c>
      <c r="H168" s="11" t="inlineStr">
        <is>
          <t>Reactor Vol (mL)</t>
        </is>
      </c>
      <c r="I168" s="12" t="inlineStr">
        <is>
          <t>oxygen</t>
        </is>
      </c>
      <c r="J168" s="12" t="inlineStr">
        <is>
          <t>nitrogen</t>
        </is>
      </c>
      <c r="K168" s="12" t="inlineStr">
        <is>
          <t>propane</t>
        </is>
      </c>
      <c r="L168" s="12" t="inlineStr">
        <is>
          <t>methane</t>
        </is>
      </c>
      <c r="M168" s="12" t="inlineStr">
        <is>
          <t>isobutane</t>
        </is>
      </c>
      <c r="N168" s="12" t="inlineStr">
        <is>
          <t>n-butane</t>
        </is>
      </c>
      <c r="O168" s="12" t="inlineStr">
        <is>
          <t>oxygen</t>
        </is>
      </c>
      <c r="P168" s="12" t="inlineStr">
        <is>
          <t>nitrogen</t>
        </is>
      </c>
      <c r="Q168" s="12" t="inlineStr">
        <is>
          <t>propane</t>
        </is>
      </c>
      <c r="R168" s="12" t="inlineStr">
        <is>
          <t>methane</t>
        </is>
      </c>
      <c r="S168" s="59" t="inlineStr">
        <is>
          <t>Sum</t>
        </is>
      </c>
      <c r="T168" s="25" t="n"/>
      <c r="V168" s="276">
        <f>AA169&amp;"C " &amp; AB169 &amp; "mL/min"</f>
        <v/>
      </c>
      <c r="W168" s="19" t="n"/>
      <c r="X168" s="167" t="inlineStr">
        <is>
          <t>C3 Start</t>
        </is>
      </c>
      <c r="Y168" s="11" t="inlineStr">
        <is>
          <t>Run Code</t>
        </is>
      </c>
      <c r="Z168" s="11" t="inlineStr">
        <is>
          <t>Catalyst</t>
        </is>
      </c>
      <c r="AA168" s="11" t="inlineStr">
        <is>
          <t xml:space="preserve">Temp (C) </t>
        </is>
      </c>
      <c r="AB168" s="11" t="inlineStr">
        <is>
          <t>Flow (mL/min)</t>
        </is>
      </c>
      <c r="AC168" s="11" t="inlineStr">
        <is>
          <t>Reactor Vol (mL)</t>
        </is>
      </c>
      <c r="AD168" s="12" t="inlineStr">
        <is>
          <t>oxygen</t>
        </is>
      </c>
      <c r="AE168" s="12" t="inlineStr">
        <is>
          <t>nitrogen</t>
        </is>
      </c>
      <c r="AF168" s="12" t="inlineStr">
        <is>
          <t>propane</t>
        </is>
      </c>
      <c r="AG168" s="12" t="inlineStr">
        <is>
          <t>methane</t>
        </is>
      </c>
      <c r="AH168" s="12" t="inlineStr">
        <is>
          <t>isobutane</t>
        </is>
      </c>
      <c r="AI168" s="12" t="inlineStr">
        <is>
          <t>n-butane</t>
        </is>
      </c>
      <c r="AJ168" s="12" t="inlineStr">
        <is>
          <t>oxygen</t>
        </is>
      </c>
      <c r="AK168" s="12" t="inlineStr">
        <is>
          <t>nitrogen</t>
        </is>
      </c>
      <c r="AL168" s="12" t="inlineStr">
        <is>
          <t>propane</t>
        </is>
      </c>
      <c r="AM168" s="12" t="inlineStr">
        <is>
          <t>methane</t>
        </is>
      </c>
      <c r="AN168" s="59" t="inlineStr">
        <is>
          <t>Sum</t>
        </is>
      </c>
      <c r="AQ168" s="276">
        <f>AV169&amp;"C " &amp; AW169 &amp; "mL/min"</f>
        <v/>
      </c>
      <c r="AR168" s="19" t="n"/>
      <c r="AS168" s="167" t="inlineStr">
        <is>
          <t>C3 Start</t>
        </is>
      </c>
      <c r="AT168" s="11" t="inlineStr">
        <is>
          <t>Run Code</t>
        </is>
      </c>
      <c r="AU168" s="11" t="inlineStr">
        <is>
          <t>Catalyst</t>
        </is>
      </c>
      <c r="AV168" s="11" t="inlineStr">
        <is>
          <t xml:space="preserve">Temp (C) </t>
        </is>
      </c>
      <c r="AW168" s="11" t="inlineStr">
        <is>
          <t>Flow (mL/min)</t>
        </is>
      </c>
      <c r="AX168" s="11" t="inlineStr">
        <is>
          <t>Reactor Vol (mL)</t>
        </is>
      </c>
      <c r="AY168" s="12" t="inlineStr">
        <is>
          <t>oxygen</t>
        </is>
      </c>
      <c r="AZ168" s="12" t="inlineStr">
        <is>
          <t>nitrogen</t>
        </is>
      </c>
      <c r="BA168" s="12" t="inlineStr">
        <is>
          <t>propane</t>
        </is>
      </c>
      <c r="BB168" s="12" t="inlineStr">
        <is>
          <t>methane</t>
        </is>
      </c>
      <c r="BC168" s="12" t="inlineStr">
        <is>
          <t>isobutane</t>
        </is>
      </c>
      <c r="BD168" s="12" t="inlineStr">
        <is>
          <t>n-butane</t>
        </is>
      </c>
      <c r="BE168" s="12" t="inlineStr">
        <is>
          <t>oxygen</t>
        </is>
      </c>
      <c r="BF168" s="12" t="inlineStr">
        <is>
          <t>nitrogen</t>
        </is>
      </c>
      <c r="BG168" s="12" t="inlineStr">
        <is>
          <t>propane</t>
        </is>
      </c>
      <c r="BH168" s="12" t="inlineStr">
        <is>
          <t>methane</t>
        </is>
      </c>
      <c r="BI168" s="59" t="inlineStr">
        <is>
          <t>Sum</t>
        </is>
      </c>
      <c r="BL168" s="276">
        <f>BQ169&amp;"C " &amp; BR169 &amp; "mL/min"</f>
        <v/>
      </c>
      <c r="BM168" s="19" t="n"/>
      <c r="BN168" s="167" t="inlineStr">
        <is>
          <t>C3 Start</t>
        </is>
      </c>
      <c r="BO168" s="11" t="inlineStr">
        <is>
          <t>Run Code</t>
        </is>
      </c>
      <c r="BP168" s="11" t="inlineStr">
        <is>
          <t>Catalyst</t>
        </is>
      </c>
      <c r="BQ168" s="11" t="inlineStr">
        <is>
          <t xml:space="preserve">Temp (C) </t>
        </is>
      </c>
      <c r="BR168" s="11" t="inlineStr">
        <is>
          <t>Flow (mL/min)</t>
        </is>
      </c>
      <c r="BS168" s="11" t="inlineStr">
        <is>
          <t>Reactor Vol (mL)</t>
        </is>
      </c>
      <c r="BT168" s="12" t="inlineStr">
        <is>
          <t>oxygen</t>
        </is>
      </c>
      <c r="BU168" s="12" t="inlineStr">
        <is>
          <t>nitrogen</t>
        </is>
      </c>
      <c r="BV168" s="12" t="inlineStr">
        <is>
          <t>propane</t>
        </is>
      </c>
      <c r="BW168" s="12" t="inlineStr">
        <is>
          <t>methane</t>
        </is>
      </c>
      <c r="BX168" s="12" t="inlineStr">
        <is>
          <t>isobutane</t>
        </is>
      </c>
      <c r="BY168" s="12" t="inlineStr">
        <is>
          <t>n-butane</t>
        </is>
      </c>
      <c r="BZ168" s="12" t="inlineStr">
        <is>
          <t>oxygen</t>
        </is>
      </c>
      <c r="CA168" s="12" t="inlineStr">
        <is>
          <t>nitrogen</t>
        </is>
      </c>
      <c r="CB168" s="12" t="inlineStr">
        <is>
          <t>propane</t>
        </is>
      </c>
      <c r="CC168" s="12" t="inlineStr">
        <is>
          <t>methane</t>
        </is>
      </c>
      <c r="CD168" s="59" t="inlineStr">
        <is>
          <t>Sum</t>
        </is>
      </c>
      <c r="CG168" s="276">
        <f>CL169&amp;"C " &amp; CM169 &amp; "mL/min"</f>
        <v/>
      </c>
      <c r="CH168" s="19" t="n"/>
      <c r="CI168" s="167" t="inlineStr">
        <is>
          <t>C3 Start</t>
        </is>
      </c>
      <c r="CJ168" s="11" t="inlineStr">
        <is>
          <t>Run Code</t>
        </is>
      </c>
      <c r="CK168" s="11" t="inlineStr">
        <is>
          <t>Catalyst</t>
        </is>
      </c>
      <c r="CL168" s="11" t="inlineStr">
        <is>
          <t xml:space="preserve">Temp (C) </t>
        </is>
      </c>
      <c r="CM168" s="11" t="inlineStr">
        <is>
          <t>Flow (mL/min)</t>
        </is>
      </c>
      <c r="CN168" s="11" t="inlineStr">
        <is>
          <t>Reactor Vol (mL)</t>
        </is>
      </c>
      <c r="CO168" s="12" t="inlineStr">
        <is>
          <t>oxygen</t>
        </is>
      </c>
      <c r="CP168" s="12" t="inlineStr">
        <is>
          <t>nitrogen</t>
        </is>
      </c>
      <c r="CQ168" s="12" t="inlineStr">
        <is>
          <t>propane</t>
        </is>
      </c>
      <c r="CR168" s="12" t="inlineStr">
        <is>
          <t>methane</t>
        </is>
      </c>
      <c r="CS168" s="12" t="inlineStr">
        <is>
          <t>isobutane</t>
        </is>
      </c>
      <c r="CT168" s="12" t="inlineStr">
        <is>
          <t>n-butane</t>
        </is>
      </c>
      <c r="CU168" s="12" t="inlineStr">
        <is>
          <t>oxygen</t>
        </is>
      </c>
      <c r="CV168" s="12" t="inlineStr">
        <is>
          <t>nitrogen</t>
        </is>
      </c>
      <c r="CW168" s="12" t="inlineStr">
        <is>
          <t>propane</t>
        </is>
      </c>
      <c r="CX168" s="12" t="inlineStr">
        <is>
          <t>methane</t>
        </is>
      </c>
      <c r="CY168" s="59" t="inlineStr">
        <is>
          <t>Sum</t>
        </is>
      </c>
    </row>
    <row r="169" ht="14.45" customHeight="1" s="23">
      <c r="A169" s="25" t="n"/>
      <c r="B169" s="24" t="n"/>
      <c r="C169" s="169" t="n">
        <v>0.3</v>
      </c>
      <c r="D169" s="5" t="inlineStr">
        <is>
          <t>c3odh</t>
        </is>
      </c>
      <c r="E169" s="5" t="inlineStr">
        <is>
          <t>hBN</t>
        </is>
      </c>
      <c r="F169" s="5">
        <f>F140</f>
        <v/>
      </c>
      <c r="G169" s="5">
        <f>'Data In'!E49</f>
        <v/>
      </c>
      <c r="H169" s="5">
        <f>H140</f>
        <v/>
      </c>
      <c r="I169" s="48">
        <f>D189</f>
        <v/>
      </c>
      <c r="J169" s="48">
        <f>E189</f>
        <v/>
      </c>
      <c r="K169" s="48">
        <f>K189</f>
        <v/>
      </c>
      <c r="L169" s="49">
        <f>F189</f>
        <v/>
      </c>
      <c r="M169" s="48">
        <f>M189</f>
        <v/>
      </c>
      <c r="N169" s="48">
        <f>N189</f>
        <v/>
      </c>
      <c r="O169" s="252">
        <f>I169/(HLOOKUP(O168,workup!$B$266:$Q$268,2,FALSE)*C169+(HLOOKUP(O168,workup!$B$266:$Q$268,3,FALSE)))</f>
        <v/>
      </c>
      <c r="P169" s="252">
        <f>J169/(HLOOKUP(P168,workup!$B$266:$Q$268,2,FALSE)*C169+(HLOOKUP(P168,workup!$B$266:$Q$268,3,FALSE)))</f>
        <v/>
      </c>
      <c r="Q169" s="252">
        <f>K169/(HLOOKUP(Q168,workup!$B$266:$Q$268,2,FALSE)*C169+(HLOOKUP(Q168,workup!$B$266:$Q$268,3,FALSE)))</f>
        <v/>
      </c>
      <c r="R169" s="252">
        <f>L169/(HLOOKUP(R168,workup!$B$266:$Q$268,2,FALSE)*C169+(HLOOKUP(R168,workup!$B$266:$Q$268,3,FALSE)))</f>
        <v/>
      </c>
      <c r="S169" s="253">
        <f>SUM(O169:R169)</f>
        <v/>
      </c>
      <c r="T169" s="25" t="n"/>
      <c r="V169" s="25" t="n"/>
      <c r="W169" s="24" t="n"/>
      <c r="X169" s="169">
        <f>X140</f>
        <v/>
      </c>
      <c r="Y169" s="5" t="inlineStr">
        <is>
          <t>c3odh</t>
        </is>
      </c>
      <c r="Z169" s="5" t="n"/>
      <c r="AA169" s="5">
        <f>AA140</f>
        <v/>
      </c>
      <c r="AB169" s="5">
        <f>'Data In'!E78</f>
        <v/>
      </c>
      <c r="AC169" s="5">
        <f>AC140</f>
        <v/>
      </c>
      <c r="AD169" s="48">
        <f>Y189</f>
        <v/>
      </c>
      <c r="AE169" s="48">
        <f>Z189</f>
        <v/>
      </c>
      <c r="AF169" s="48">
        <f>AF189</f>
        <v/>
      </c>
      <c r="AG169" s="49">
        <f>AA189</f>
        <v/>
      </c>
      <c r="AH169" s="48">
        <f>AH189</f>
        <v/>
      </c>
      <c r="AI169" s="48">
        <f>AI189</f>
        <v/>
      </c>
      <c r="AJ169" s="252">
        <f>AD169/(HLOOKUP(AJ168,workup!$B$266:$Q$268,2,FALSE)*X169+(HLOOKUP(AJ168,workup!$B$266:$Q$268,3,FALSE)))</f>
        <v/>
      </c>
      <c r="AK169" s="252">
        <f>AE169/(HLOOKUP(AK168,workup!$B$266:$Q$268,2,FALSE)*X169+(HLOOKUP(AK168,workup!$B$266:$Q$268,3,FALSE)))</f>
        <v/>
      </c>
      <c r="AL169" s="252">
        <f>AF169/(HLOOKUP(AL168,workup!$B$266:$Q$268,2,FALSE)*X169+(HLOOKUP(AL168,workup!$B$266:$Q$268,3,FALSE)))</f>
        <v/>
      </c>
      <c r="AM169" s="252">
        <f>AG169/(HLOOKUP(AM168,workup!$B$266:$Q$268,2,FALSE)*X169+(HLOOKUP(AM168,workup!$B$266:$Q$268,3,FALSE)))</f>
        <v/>
      </c>
      <c r="AN169" s="253">
        <f>SUM(AJ169:AM169)</f>
        <v/>
      </c>
      <c r="AQ169" s="25" t="n"/>
      <c r="AR169" s="24" t="n"/>
      <c r="AS169" s="169">
        <f>AS53</f>
        <v/>
      </c>
      <c r="AT169" s="5" t="inlineStr">
        <is>
          <t>c3odh</t>
        </is>
      </c>
      <c r="AU169" s="5" t="n"/>
      <c r="AV169" s="5">
        <f>AV140</f>
        <v/>
      </c>
      <c r="AW169" s="5">
        <f>'Data In'!E107</f>
        <v/>
      </c>
      <c r="AX169" s="5">
        <f>AX140</f>
        <v/>
      </c>
      <c r="AY169" s="48">
        <f>AT189</f>
        <v/>
      </c>
      <c r="AZ169" s="48">
        <f>AU189</f>
        <v/>
      </c>
      <c r="BA169" s="48">
        <f>BA189</f>
        <v/>
      </c>
      <c r="BB169" s="49">
        <f>AV189</f>
        <v/>
      </c>
      <c r="BC169" s="48">
        <f>BC189</f>
        <v/>
      </c>
      <c r="BD169" s="48">
        <f>BD189</f>
        <v/>
      </c>
      <c r="BE169" s="252">
        <f>AY169/(HLOOKUP(BE168,workup!$B$266:$Q$268,2,FALSE)*AS169+(HLOOKUP(BE168,workup!$B$266:$Q$268,3,FALSE)))</f>
        <v/>
      </c>
      <c r="BF169" s="252">
        <f>AZ169/(HLOOKUP(BF168,workup!$B$266:$Q$268,2,FALSE)*AS169+(HLOOKUP(BF168,workup!$B$266:$Q$268,3,FALSE)))</f>
        <v/>
      </c>
      <c r="BG169" s="252">
        <f>BA169/(HLOOKUP(BG168,workup!$B$266:$Q$268,2,FALSE)*AS169+(HLOOKUP(BG168,workup!$B$266:$Q$268,3,FALSE)))</f>
        <v/>
      </c>
      <c r="BH169" s="252">
        <f>BB169/(HLOOKUP(BH168,workup!$B$266:$Q$268,2,FALSE)*AS169+(HLOOKUP(BH168,workup!$B$266:$Q$268,3,FALSE)))</f>
        <v/>
      </c>
      <c r="BI169" s="253">
        <f>SUM(BE169:BH169)</f>
        <v/>
      </c>
      <c r="BL169" s="25" t="n"/>
      <c r="BM169" s="24" t="n"/>
      <c r="BN169" s="169">
        <f>BN53</f>
        <v/>
      </c>
      <c r="BO169" s="5" t="inlineStr">
        <is>
          <t>c3odh</t>
        </is>
      </c>
      <c r="BP169" s="5" t="n"/>
      <c r="BQ169" s="5">
        <f>BQ140</f>
        <v/>
      </c>
      <c r="BR169" s="5">
        <f>'Data In'!E136</f>
        <v/>
      </c>
      <c r="BS169" s="5">
        <f>BS140</f>
        <v/>
      </c>
      <c r="BT169" s="48">
        <f>BO189</f>
        <v/>
      </c>
      <c r="BU169" s="48">
        <f>BP189</f>
        <v/>
      </c>
      <c r="BV169" s="48">
        <f>BV189</f>
        <v/>
      </c>
      <c r="BW169" s="49">
        <f>BQ189</f>
        <v/>
      </c>
      <c r="BX169" s="48">
        <f>BX189</f>
        <v/>
      </c>
      <c r="BY169" s="48">
        <f>BY189</f>
        <v/>
      </c>
      <c r="BZ169" s="252">
        <f>BT169/(HLOOKUP(BZ168,workup!$B$266:$Q$268,2,FALSE)*BN169+(HLOOKUP(BZ168,workup!$B$266:$Q$268,3,FALSE)))</f>
        <v/>
      </c>
      <c r="CA169" s="252">
        <f>BU169/(HLOOKUP(CA168,workup!$B$266:$Q$268,2,FALSE)*BN169+(HLOOKUP(CA168,workup!$B$266:$Q$268,3,FALSE)))</f>
        <v/>
      </c>
      <c r="CB169" s="252">
        <f>BV169/(HLOOKUP(CB168,workup!$B$266:$Q$268,2,FALSE)*BN169+(HLOOKUP(CB168,workup!$B$266:$Q$268,3,FALSE)))</f>
        <v/>
      </c>
      <c r="CC169" s="252">
        <f>BW169/(HLOOKUP(CC168,workup!$B$266:$Q$268,2,FALSE)*BN169+(HLOOKUP(CC168,workup!$B$266:$Q$268,3,FALSE)))</f>
        <v/>
      </c>
      <c r="CD169" s="253">
        <f>SUM(BZ169:CC169)</f>
        <v/>
      </c>
      <c r="CG169" s="25" t="n"/>
      <c r="CH169" s="24" t="n"/>
      <c r="CI169" s="169">
        <f>CI140</f>
        <v/>
      </c>
      <c r="CJ169" s="5" t="inlineStr">
        <is>
          <t>c3odh</t>
        </is>
      </c>
      <c r="CK169" s="5" t="n"/>
      <c r="CL169" s="5">
        <f>CL140</f>
        <v/>
      </c>
      <c r="CM169" s="5">
        <f>'Data In'!E165</f>
        <v/>
      </c>
      <c r="CN169" s="5">
        <f>CN140</f>
        <v/>
      </c>
      <c r="CO169" s="48">
        <f>CJ189</f>
        <v/>
      </c>
      <c r="CP169" s="48">
        <f>CK189</f>
        <v/>
      </c>
      <c r="CQ169" s="48">
        <f>CQ189</f>
        <v/>
      </c>
      <c r="CR169" s="49">
        <f>CL189</f>
        <v/>
      </c>
      <c r="CS169" s="48">
        <f>CS189</f>
        <v/>
      </c>
      <c r="CT169" s="48">
        <f>CT189</f>
        <v/>
      </c>
      <c r="CU169" s="252">
        <f>CO169/(HLOOKUP(CU168,workup!$B$266:$Q$268,2,FALSE)*CI169+(HLOOKUP(CU168,workup!$B$266:$Q$268,3,FALSE)))</f>
        <v/>
      </c>
      <c r="CV169" s="252">
        <f>CP169/(HLOOKUP(CV168,workup!$B$266:$Q$268,2,FALSE)*CI169+(HLOOKUP(CV168,workup!$B$266:$Q$268,3,FALSE)))</f>
        <v/>
      </c>
      <c r="CW169" s="252">
        <f>CQ169/(HLOOKUP(CW168,workup!$B$266:$Q$268,2,FALSE)*CI169+(HLOOKUP(CW168,workup!$B$266:$Q$268,3,FALSE)))</f>
        <v/>
      </c>
      <c r="CX169" s="252">
        <f>CR169/(HLOOKUP(CX168,workup!$B$266:$Q$268,2,FALSE)*CI169+(HLOOKUP(CX168,workup!$B$266:$Q$268,3,FALSE)))</f>
        <v/>
      </c>
      <c r="CY169" s="253">
        <f>SUM(CU169:CX169)</f>
        <v/>
      </c>
    </row>
    <row r="170" ht="14.45" customHeight="1" s="23">
      <c r="A170" s="25" t="n"/>
      <c r="B170" s="24" t="n"/>
      <c r="C170" s="169">
        <f>C169</f>
        <v/>
      </c>
      <c r="D170" s="164" t="n"/>
      <c r="E170" s="164" t="n"/>
      <c r="F170" s="164" t="n"/>
      <c r="G170" s="5">
        <f>G169</f>
        <v/>
      </c>
      <c r="H170" s="5">
        <f>H169</f>
        <v/>
      </c>
      <c r="I170" s="48">
        <f>D190</f>
        <v/>
      </c>
      <c r="J170" s="48">
        <f>E190</f>
        <v/>
      </c>
      <c r="K170" s="48">
        <f>K190</f>
        <v/>
      </c>
      <c r="L170" s="49">
        <f>F190</f>
        <v/>
      </c>
      <c r="M170" s="48">
        <f>M190</f>
        <v/>
      </c>
      <c r="N170" s="48">
        <f>N190</f>
        <v/>
      </c>
      <c r="O170" s="252">
        <f>I170/(HLOOKUP(O168,workup!$B$266:$Q$268,2,FALSE)*C170+(HLOOKUP(O168,workup!$B$266:$Q$268,3,FALSE)))</f>
        <v/>
      </c>
      <c r="P170" s="252">
        <f>J170/(HLOOKUP(P168,workup!$B$266:$Q$268,2,FALSE)*C170+(HLOOKUP(P168,workup!$B$266:$Q$268,3,FALSE)))</f>
        <v/>
      </c>
      <c r="Q170" s="252">
        <f>K170/(HLOOKUP(Q168,workup!$B$266:$Q$268,2,FALSE)*C170+(HLOOKUP(Q168,workup!$B$266:$Q$268,3,FALSE)))</f>
        <v/>
      </c>
      <c r="R170" s="252">
        <f>L170/(HLOOKUP(R168,workup!$B$266:$Q$268,2,FALSE)*C170+(HLOOKUP(R168,workup!$B$266:$Q$268,3,FALSE)))</f>
        <v/>
      </c>
      <c r="S170" s="253">
        <f>SUM(O170:R170)</f>
        <v/>
      </c>
      <c r="T170" s="25" t="n"/>
      <c r="V170" s="25" t="n"/>
      <c r="W170" s="24" t="n"/>
      <c r="X170" s="169">
        <f>X169</f>
        <v/>
      </c>
      <c r="Y170" s="164" t="n"/>
      <c r="Z170" s="164" t="n"/>
      <c r="AA170" s="164" t="n"/>
      <c r="AB170" s="5">
        <f>AB169</f>
        <v/>
      </c>
      <c r="AC170" s="5">
        <f>AC169</f>
        <v/>
      </c>
      <c r="AD170" s="48">
        <f>Y190</f>
        <v/>
      </c>
      <c r="AE170" s="48">
        <f>Z190</f>
        <v/>
      </c>
      <c r="AF170" s="48">
        <f>AF190</f>
        <v/>
      </c>
      <c r="AG170" s="49">
        <f>AA190</f>
        <v/>
      </c>
      <c r="AH170" s="48">
        <f>AH190</f>
        <v/>
      </c>
      <c r="AI170" s="48">
        <f>AI190</f>
        <v/>
      </c>
      <c r="AJ170" s="252">
        <f>AD170/(HLOOKUP(AJ168,workup!$B$266:$Q$268,2,FALSE)*X170+(HLOOKUP(AJ168,workup!$B$266:$Q$268,3,FALSE)))</f>
        <v/>
      </c>
      <c r="AK170" s="252">
        <f>AE170/(HLOOKUP(AK168,workup!$B$266:$Q$268,2,FALSE)*X170+(HLOOKUP(AK168,workup!$B$266:$Q$268,3,FALSE)))</f>
        <v/>
      </c>
      <c r="AL170" s="252">
        <f>AF170/(HLOOKUP(AL168,workup!$B$266:$Q$268,2,FALSE)*X170+(HLOOKUP(AL168,workup!$B$266:$Q$268,3,FALSE)))</f>
        <v/>
      </c>
      <c r="AM170" s="252">
        <f>AG170/(HLOOKUP(AM168,workup!$B$266:$Q$268,2,FALSE)*X170+(HLOOKUP(AM168,workup!$B$266:$Q$268,3,FALSE)))</f>
        <v/>
      </c>
      <c r="AN170" s="253">
        <f>SUM(AJ170:AM170)</f>
        <v/>
      </c>
      <c r="AQ170" s="25" t="n"/>
      <c r="AR170" s="24" t="n"/>
      <c r="AS170" s="169">
        <f>AS169</f>
        <v/>
      </c>
      <c r="AT170" s="164" t="n"/>
      <c r="AU170" s="164" t="n"/>
      <c r="AV170" s="164" t="n"/>
      <c r="AW170" s="5">
        <f>AW169</f>
        <v/>
      </c>
      <c r="AX170" s="5">
        <f>AX169</f>
        <v/>
      </c>
      <c r="AY170" s="48">
        <f>AT190</f>
        <v/>
      </c>
      <c r="AZ170" s="48">
        <f>AU190</f>
        <v/>
      </c>
      <c r="BA170" s="48">
        <f>BA190</f>
        <v/>
      </c>
      <c r="BB170" s="49">
        <f>AV190</f>
        <v/>
      </c>
      <c r="BC170" s="48">
        <f>BC190</f>
        <v/>
      </c>
      <c r="BD170" s="48">
        <f>BD190</f>
        <v/>
      </c>
      <c r="BE170" s="252">
        <f>AY170/(HLOOKUP(BE168,workup!$B$266:$Q$268,2,FALSE)*AS170+(HLOOKUP(BE168,workup!$B$266:$Q$268,3,FALSE)))</f>
        <v/>
      </c>
      <c r="BF170" s="252">
        <f>AZ170/(HLOOKUP(BF168,workup!$B$266:$Q$268,2,FALSE)*AS170+(HLOOKUP(BF168,workup!$B$266:$Q$268,3,FALSE)))</f>
        <v/>
      </c>
      <c r="BG170" s="252">
        <f>BA170/(HLOOKUP(BG168,workup!$B$266:$Q$268,2,FALSE)*AS170+(HLOOKUP(BG168,workup!$B$266:$Q$268,3,FALSE)))</f>
        <v/>
      </c>
      <c r="BH170" s="252">
        <f>BB170/(HLOOKUP(BH168,workup!$B$266:$Q$268,2,FALSE)*AS170+(HLOOKUP(BH168,workup!$B$266:$Q$268,3,FALSE)))</f>
        <v/>
      </c>
      <c r="BI170" s="253">
        <f>SUM(BE170:BH170)</f>
        <v/>
      </c>
      <c r="BL170" s="25" t="n"/>
      <c r="BM170" s="24" t="n"/>
      <c r="BN170" s="169">
        <f>BN169</f>
        <v/>
      </c>
      <c r="BO170" s="164" t="n"/>
      <c r="BP170" s="164" t="n"/>
      <c r="BQ170" s="164" t="n"/>
      <c r="BR170" s="5">
        <f>BR169</f>
        <v/>
      </c>
      <c r="BS170" s="5">
        <f>BS169</f>
        <v/>
      </c>
      <c r="BT170" s="48">
        <f>BO190</f>
        <v/>
      </c>
      <c r="BU170" s="48">
        <f>BP190</f>
        <v/>
      </c>
      <c r="BV170" s="48">
        <f>BV190</f>
        <v/>
      </c>
      <c r="BW170" s="49">
        <f>BQ190</f>
        <v/>
      </c>
      <c r="BX170" s="48">
        <f>BX190</f>
        <v/>
      </c>
      <c r="BY170" s="48">
        <f>BY190</f>
        <v/>
      </c>
      <c r="BZ170" s="252">
        <f>BT170/(HLOOKUP(BZ168,workup!$B$266:$Q$268,2,FALSE)*BN170+(HLOOKUP(BZ168,workup!$B$266:$Q$268,3,FALSE)))</f>
        <v/>
      </c>
      <c r="CA170" s="252">
        <f>BU170/(HLOOKUP(CA168,workup!$B$266:$Q$268,2,FALSE)*BN170+(HLOOKUP(CA168,workup!$B$266:$Q$268,3,FALSE)))</f>
        <v/>
      </c>
      <c r="CB170" s="252">
        <f>BV170/(HLOOKUP(CB168,workup!$B$266:$Q$268,2,FALSE)*BN170+(HLOOKUP(CB168,workup!$B$266:$Q$268,3,FALSE)))</f>
        <v/>
      </c>
      <c r="CC170" s="252">
        <f>BW170/(HLOOKUP(CC168,workup!$B$266:$Q$268,2,FALSE)*BN170+(HLOOKUP(CC168,workup!$B$266:$Q$268,3,FALSE)))</f>
        <v/>
      </c>
      <c r="CD170" s="253">
        <f>SUM(BZ170:CC170)</f>
        <v/>
      </c>
      <c r="CG170" s="25" t="n"/>
      <c r="CH170" s="24" t="n"/>
      <c r="CI170" s="169">
        <f>CI169</f>
        <v/>
      </c>
      <c r="CJ170" s="164" t="n"/>
      <c r="CK170" s="164" t="n"/>
      <c r="CL170" s="164" t="n"/>
      <c r="CM170" s="5">
        <f>CM169</f>
        <v/>
      </c>
      <c r="CN170" s="5">
        <f>CN169</f>
        <v/>
      </c>
      <c r="CO170" s="48">
        <f>CJ190</f>
        <v/>
      </c>
      <c r="CP170" s="48">
        <f>CK190</f>
        <v/>
      </c>
      <c r="CQ170" s="48">
        <f>CQ190</f>
        <v/>
      </c>
      <c r="CR170" s="49">
        <f>CL190</f>
        <v/>
      </c>
      <c r="CS170" s="48">
        <f>CS190</f>
        <v/>
      </c>
      <c r="CT170" s="48">
        <f>CT190</f>
        <v/>
      </c>
      <c r="CU170" s="252">
        <f>CO170/(HLOOKUP(CU168,workup!$B$266:$Q$268,2,FALSE)*CI170+(HLOOKUP(CU168,workup!$B$266:$Q$268,3,FALSE)))</f>
        <v/>
      </c>
      <c r="CV170" s="252">
        <f>CP170/(HLOOKUP(CV168,workup!$B$266:$Q$268,2,FALSE)*CI170+(HLOOKUP(CV168,workup!$B$266:$Q$268,3,FALSE)))</f>
        <v/>
      </c>
      <c r="CW170" s="252">
        <f>CQ170/(HLOOKUP(CW168,workup!$B$266:$Q$268,2,FALSE)*CI170+(HLOOKUP(CW168,workup!$B$266:$Q$268,3,FALSE)))</f>
        <v/>
      </c>
      <c r="CX170" s="252">
        <f>CR170/(HLOOKUP(CX168,workup!$B$266:$Q$268,2,FALSE)*CI170+(HLOOKUP(CX168,workup!$B$266:$Q$268,3,FALSE)))</f>
        <v/>
      </c>
      <c r="CY170" s="253">
        <f>SUM(CU170:CX170)</f>
        <v/>
      </c>
    </row>
    <row r="171" ht="14.45" customHeight="1" s="23">
      <c r="A171" s="25" t="n"/>
      <c r="B171" s="24" t="n"/>
      <c r="C171" s="169">
        <f>C169</f>
        <v/>
      </c>
      <c r="D171" s="165" t="n"/>
      <c r="E171" s="165" t="n"/>
      <c r="F171" s="165" t="n"/>
      <c r="G171" s="5">
        <f>G170</f>
        <v/>
      </c>
      <c r="H171" s="5">
        <f>H170</f>
        <v/>
      </c>
      <c r="I171" s="48">
        <f>D191</f>
        <v/>
      </c>
      <c r="J171" s="48">
        <f>E191</f>
        <v/>
      </c>
      <c r="K171" s="48">
        <f>K191</f>
        <v/>
      </c>
      <c r="L171" s="49">
        <f>F191</f>
        <v/>
      </c>
      <c r="M171" s="48">
        <f>M191</f>
        <v/>
      </c>
      <c r="N171" s="48">
        <f>N191</f>
        <v/>
      </c>
      <c r="O171" s="252">
        <f>I171/(HLOOKUP(O168,workup!$B$266:$Q$268,2,FALSE)*C171+(HLOOKUP(O168,workup!$B$266:$Q$268,3,FALSE)))</f>
        <v/>
      </c>
      <c r="P171" s="252">
        <f>J171/(HLOOKUP(P168,workup!$B$266:$Q$268,2,FALSE)*C171+(HLOOKUP(P168,workup!$B$266:$Q$268,3,FALSE)))</f>
        <v/>
      </c>
      <c r="Q171" s="252">
        <f>K171/(HLOOKUP(Q168,workup!$B$266:$Q$268,2,FALSE)*C171+(HLOOKUP(Q168,workup!$B$266:$Q$268,3,FALSE)))</f>
        <v/>
      </c>
      <c r="R171" s="252">
        <f>L171/(HLOOKUP(R168,workup!$B$266:$Q$268,2,FALSE)*C171+(HLOOKUP(R168,workup!$B$266:$Q$268,3,FALSE)))</f>
        <v/>
      </c>
      <c r="S171" s="253">
        <f>SUM(O171:R171)</f>
        <v/>
      </c>
      <c r="T171" s="25" t="n"/>
      <c r="V171" s="25" t="n"/>
      <c r="W171" s="24" t="n"/>
      <c r="X171" s="169">
        <f>X169</f>
        <v/>
      </c>
      <c r="Y171" s="165" t="n"/>
      <c r="Z171" s="165" t="n"/>
      <c r="AA171" s="165" t="n"/>
      <c r="AB171" s="5">
        <f>AB170</f>
        <v/>
      </c>
      <c r="AC171" s="5">
        <f>AC170</f>
        <v/>
      </c>
      <c r="AD171" s="48">
        <f>Y191</f>
        <v/>
      </c>
      <c r="AE171" s="48">
        <f>Z191</f>
        <v/>
      </c>
      <c r="AF171" s="48">
        <f>AF191</f>
        <v/>
      </c>
      <c r="AG171" s="49">
        <f>AA191</f>
        <v/>
      </c>
      <c r="AH171" s="48">
        <f>AH191</f>
        <v/>
      </c>
      <c r="AI171" s="48">
        <f>AI191</f>
        <v/>
      </c>
      <c r="AJ171" s="252">
        <f>AD171/(HLOOKUP(AJ168,workup!$B$266:$Q$268,2,FALSE)*X171+(HLOOKUP(AJ168,workup!$B$266:$Q$268,3,FALSE)))</f>
        <v/>
      </c>
      <c r="AK171" s="252">
        <f>AE171/(HLOOKUP(AK168,workup!$B$266:$Q$268,2,FALSE)*X171+(HLOOKUP(AK168,workup!$B$266:$Q$268,3,FALSE)))</f>
        <v/>
      </c>
      <c r="AL171" s="252">
        <f>AF171/(HLOOKUP(AL168,workup!$B$266:$Q$268,2,FALSE)*X171+(HLOOKUP(AL168,workup!$B$266:$Q$268,3,FALSE)))</f>
        <v/>
      </c>
      <c r="AM171" s="252">
        <f>AG171/(HLOOKUP(AM168,workup!$B$266:$Q$268,2,FALSE)*X171+(HLOOKUP(AM168,workup!$B$266:$Q$268,3,FALSE)))</f>
        <v/>
      </c>
      <c r="AN171" s="253">
        <f>SUM(AJ171:AM171)</f>
        <v/>
      </c>
      <c r="AQ171" s="25" t="n"/>
      <c r="AR171" s="24" t="n"/>
      <c r="AS171" s="169">
        <f>AS169</f>
        <v/>
      </c>
      <c r="AT171" s="165" t="n"/>
      <c r="AU171" s="165" t="n"/>
      <c r="AV171" s="165" t="n"/>
      <c r="AW171" s="5">
        <f>AW170</f>
        <v/>
      </c>
      <c r="AX171" s="5">
        <f>AX170</f>
        <v/>
      </c>
      <c r="AY171" s="48">
        <f>AT191</f>
        <v/>
      </c>
      <c r="AZ171" s="48">
        <f>AU191</f>
        <v/>
      </c>
      <c r="BA171" s="48">
        <f>BA191</f>
        <v/>
      </c>
      <c r="BB171" s="49">
        <f>AV191</f>
        <v/>
      </c>
      <c r="BC171" s="48">
        <f>BC191</f>
        <v/>
      </c>
      <c r="BD171" s="48">
        <f>BD191</f>
        <v/>
      </c>
      <c r="BE171" s="252">
        <f>AY171/(HLOOKUP(BE168,workup!$B$266:$Q$268,2,FALSE)*AS171+(HLOOKUP(BE168,workup!$B$266:$Q$268,3,FALSE)))</f>
        <v/>
      </c>
      <c r="BF171" s="252">
        <f>AZ171/(HLOOKUP(BF168,workup!$B$266:$Q$268,2,FALSE)*AS171+(HLOOKUP(BF168,workup!$B$266:$Q$268,3,FALSE)))</f>
        <v/>
      </c>
      <c r="BG171" s="252">
        <f>BA171/(HLOOKUP(BG168,workup!$B$266:$Q$268,2,FALSE)*AS171+(HLOOKUP(BG168,workup!$B$266:$Q$268,3,FALSE)))</f>
        <v/>
      </c>
      <c r="BH171" s="252">
        <f>BB171/(HLOOKUP(BH168,workup!$B$266:$Q$268,2,FALSE)*AS171+(HLOOKUP(BH168,workup!$B$266:$Q$268,3,FALSE)))</f>
        <v/>
      </c>
      <c r="BI171" s="253">
        <f>SUM(BE171:BH171)</f>
        <v/>
      </c>
      <c r="BL171" s="25" t="n"/>
      <c r="BM171" s="24" t="n"/>
      <c r="BN171" s="169">
        <f>BN169</f>
        <v/>
      </c>
      <c r="BO171" s="165" t="n"/>
      <c r="BP171" s="165" t="n"/>
      <c r="BQ171" s="165" t="n"/>
      <c r="BR171" s="5">
        <f>BR170</f>
        <v/>
      </c>
      <c r="BS171" s="5">
        <f>BS170</f>
        <v/>
      </c>
      <c r="BT171" s="48">
        <f>BO191</f>
        <v/>
      </c>
      <c r="BU171" s="48">
        <f>BP191</f>
        <v/>
      </c>
      <c r="BV171" s="48">
        <f>BV191</f>
        <v/>
      </c>
      <c r="BW171" s="49">
        <f>BQ191</f>
        <v/>
      </c>
      <c r="BX171" s="48">
        <f>BX191</f>
        <v/>
      </c>
      <c r="BY171" s="48">
        <f>BY191</f>
        <v/>
      </c>
      <c r="BZ171" s="252">
        <f>BT171/(HLOOKUP(BZ168,workup!$B$266:$Q$268,2,FALSE)*BN171+(HLOOKUP(BZ168,workup!$B$266:$Q$268,3,FALSE)))</f>
        <v/>
      </c>
      <c r="CA171" s="252">
        <f>BU171/(HLOOKUP(CA168,workup!$B$266:$Q$268,2,FALSE)*BN171+(HLOOKUP(CA168,workup!$B$266:$Q$268,3,FALSE)))</f>
        <v/>
      </c>
      <c r="CB171" s="252">
        <f>BV171/(HLOOKUP(CB168,workup!$B$266:$Q$268,2,FALSE)*BN171+(HLOOKUP(CB168,workup!$B$266:$Q$268,3,FALSE)))</f>
        <v/>
      </c>
      <c r="CC171" s="252">
        <f>BW171/(HLOOKUP(CC168,workup!$B$266:$Q$268,2,FALSE)*BN171+(HLOOKUP(CC168,workup!$B$266:$Q$268,3,FALSE)))</f>
        <v/>
      </c>
      <c r="CD171" s="253">
        <f>SUM(BZ171:CC171)</f>
        <v/>
      </c>
      <c r="CG171" s="25" t="n"/>
      <c r="CH171" s="24" t="n"/>
      <c r="CI171" s="169">
        <f>CI169</f>
        <v/>
      </c>
      <c r="CJ171" s="165" t="n"/>
      <c r="CK171" s="165" t="n"/>
      <c r="CL171" s="165" t="n"/>
      <c r="CM171" s="5">
        <f>CM170</f>
        <v/>
      </c>
      <c r="CN171" s="5">
        <f>CN170</f>
        <v/>
      </c>
      <c r="CO171" s="48">
        <f>CJ191</f>
        <v/>
      </c>
      <c r="CP171" s="48">
        <f>CK191</f>
        <v/>
      </c>
      <c r="CQ171" s="48">
        <f>CQ191</f>
        <v/>
      </c>
      <c r="CR171" s="49">
        <f>CL191</f>
        <v/>
      </c>
      <c r="CS171" s="48">
        <f>CS191</f>
        <v/>
      </c>
      <c r="CT171" s="48">
        <f>CT191</f>
        <v/>
      </c>
      <c r="CU171" s="252">
        <f>CO171/(HLOOKUP(CU168,workup!$B$266:$Q$268,2,FALSE)*CI171+(HLOOKUP(CU168,workup!$B$266:$Q$268,3,FALSE)))</f>
        <v/>
      </c>
      <c r="CV171" s="252">
        <f>CP171/(HLOOKUP(CV168,workup!$B$266:$Q$268,2,FALSE)*CI171+(HLOOKUP(CV168,workup!$B$266:$Q$268,3,FALSE)))</f>
        <v/>
      </c>
      <c r="CW171" s="252">
        <f>CQ171/(HLOOKUP(CW168,workup!$B$266:$Q$268,2,FALSE)*CI171+(HLOOKUP(CW168,workup!$B$266:$Q$268,3,FALSE)))</f>
        <v/>
      </c>
      <c r="CX171" s="252">
        <f>CR171/(HLOOKUP(CX168,workup!$B$266:$Q$268,2,FALSE)*CI171+(HLOOKUP(CX168,workup!$B$266:$Q$268,3,FALSE)))</f>
        <v/>
      </c>
      <c r="CY171" s="253">
        <f>SUM(CU171:CX171)</f>
        <v/>
      </c>
    </row>
    <row r="172" ht="14.45" customHeight="1" s="23">
      <c r="A172" s="25" t="n"/>
      <c r="B172" s="24" t="n"/>
      <c r="C172" s="46" t="n"/>
      <c r="D172" s="46" t="n"/>
      <c r="E172" s="46" t="n"/>
      <c r="F172" s="46" t="n"/>
      <c r="G172" s="46" t="n"/>
      <c r="H172" s="36" t="inlineStr">
        <is>
          <t>Average</t>
        </is>
      </c>
      <c r="I172" s="50">
        <f>AVERAGE(I169:I171)</f>
        <v/>
      </c>
      <c r="J172" s="50">
        <f>AVERAGE(J169:J171)</f>
        <v/>
      </c>
      <c r="K172" s="50">
        <f>AVERAGE(K169:K171)</f>
        <v/>
      </c>
      <c r="L172" s="50">
        <f>AVERAGE(L169:L171)</f>
        <v/>
      </c>
      <c r="M172" s="50">
        <f>AVERAGE(M169:M171)</f>
        <v/>
      </c>
      <c r="N172" s="50">
        <f>AVERAGE(N169:N171)</f>
        <v/>
      </c>
      <c r="O172" s="254">
        <f>AVERAGE(O169:O171)</f>
        <v/>
      </c>
      <c r="P172" s="254">
        <f>AVERAGE(P169:P171)</f>
        <v/>
      </c>
      <c r="Q172" s="254">
        <f>AVERAGE(Q169:Q171)</f>
        <v/>
      </c>
      <c r="R172" s="254">
        <f>AVERAGE(R169:R171)</f>
        <v/>
      </c>
      <c r="S172" s="255">
        <f>AVERAGE(S169:S171)</f>
        <v/>
      </c>
      <c r="T172" s="25" t="n"/>
      <c r="V172" s="25" t="n"/>
      <c r="W172" s="24" t="n"/>
      <c r="X172" s="46" t="n"/>
      <c r="Y172" s="46" t="n"/>
      <c r="Z172" s="46" t="n"/>
      <c r="AA172" s="46" t="n"/>
      <c r="AB172" s="46" t="n"/>
      <c r="AC172" s="36" t="inlineStr">
        <is>
          <t>Average</t>
        </is>
      </c>
      <c r="AD172" s="50">
        <f>AVERAGE(AD169:AD171)</f>
        <v/>
      </c>
      <c r="AE172" s="50">
        <f>AVERAGE(AE169:AE171)</f>
        <v/>
      </c>
      <c r="AF172" s="50">
        <f>AVERAGE(AF169:AF171)</f>
        <v/>
      </c>
      <c r="AG172" s="50">
        <f>AVERAGE(AG169:AG171)</f>
        <v/>
      </c>
      <c r="AH172" s="50">
        <f>AVERAGE(AH169:AH171)</f>
        <v/>
      </c>
      <c r="AI172" s="50">
        <f>AVERAGE(AI169:AI171)</f>
        <v/>
      </c>
      <c r="AJ172" s="254">
        <f>AVERAGE(AJ169:AJ171)</f>
        <v/>
      </c>
      <c r="AK172" s="254">
        <f>AVERAGE(AK169:AK171)</f>
        <v/>
      </c>
      <c r="AL172" s="254">
        <f>AVERAGE(AL169:AL171)</f>
        <v/>
      </c>
      <c r="AM172" s="254">
        <f>AVERAGE(AM169:AM171)</f>
        <v/>
      </c>
      <c r="AN172" s="255">
        <f>AVERAGE(AN169:AN171)</f>
        <v/>
      </c>
      <c r="AQ172" s="25" t="n"/>
      <c r="AR172" s="24" t="n"/>
      <c r="AS172" s="46" t="n"/>
      <c r="AT172" s="46" t="n"/>
      <c r="AU172" s="46" t="n"/>
      <c r="AV172" s="46" t="n"/>
      <c r="AW172" s="46" t="n"/>
      <c r="AX172" s="36" t="inlineStr">
        <is>
          <t>Average</t>
        </is>
      </c>
      <c r="AY172" s="50">
        <f>AVERAGE(AY169:AY171)</f>
        <v/>
      </c>
      <c r="AZ172" s="50">
        <f>AVERAGE(AZ169:AZ171)</f>
        <v/>
      </c>
      <c r="BA172" s="50">
        <f>AVERAGE(BA169:BA171)</f>
        <v/>
      </c>
      <c r="BB172" s="50">
        <f>AVERAGE(BB169:BB171)</f>
        <v/>
      </c>
      <c r="BC172" s="50">
        <f>AVERAGE(BC169:BC171)</f>
        <v/>
      </c>
      <c r="BD172" s="50">
        <f>AVERAGE(BD169:BD171)</f>
        <v/>
      </c>
      <c r="BE172" s="254">
        <f>AVERAGE(BE169:BE171)</f>
        <v/>
      </c>
      <c r="BF172" s="254">
        <f>AVERAGE(BF169:BF171)</f>
        <v/>
      </c>
      <c r="BG172" s="254">
        <f>AVERAGE(BG169:BG171)</f>
        <v/>
      </c>
      <c r="BH172" s="254">
        <f>AVERAGE(BH169:BH171)</f>
        <v/>
      </c>
      <c r="BI172" s="255">
        <f>AVERAGE(BI169:BI171)</f>
        <v/>
      </c>
      <c r="BL172" s="25" t="n"/>
      <c r="BM172" s="24" t="n"/>
      <c r="BN172" s="46" t="n"/>
      <c r="BO172" s="46" t="n"/>
      <c r="BP172" s="46" t="n"/>
      <c r="BQ172" s="46" t="n"/>
      <c r="BR172" s="46" t="n"/>
      <c r="BS172" s="36" t="inlineStr">
        <is>
          <t>Average</t>
        </is>
      </c>
      <c r="BT172" s="50">
        <f>AVERAGE(BT169:BT171)</f>
        <v/>
      </c>
      <c r="BU172" s="50">
        <f>AVERAGE(BU169:BU171)</f>
        <v/>
      </c>
      <c r="BV172" s="50">
        <f>AVERAGE(BV169:BV171)</f>
        <v/>
      </c>
      <c r="BW172" s="50">
        <f>AVERAGE(BW169:BW171)</f>
        <v/>
      </c>
      <c r="BX172" s="50">
        <f>AVERAGE(BX169:BX171)</f>
        <v/>
      </c>
      <c r="BY172" s="50">
        <f>AVERAGE(BY169:BY171)</f>
        <v/>
      </c>
      <c r="BZ172" s="254">
        <f>AVERAGE(BZ169:BZ171)</f>
        <v/>
      </c>
      <c r="CA172" s="254">
        <f>AVERAGE(CA169:CA171)</f>
        <v/>
      </c>
      <c r="CB172" s="254">
        <f>AVERAGE(CB169:CB171)</f>
        <v/>
      </c>
      <c r="CC172" s="254">
        <f>AVERAGE(CC169:CC171)</f>
        <v/>
      </c>
      <c r="CD172" s="255">
        <f>AVERAGE(CD169:CD171)</f>
        <v/>
      </c>
      <c r="CG172" s="25" t="n"/>
      <c r="CH172" s="24" t="n"/>
      <c r="CI172" s="46" t="n"/>
      <c r="CJ172" s="46" t="n"/>
      <c r="CK172" s="46" t="n"/>
      <c r="CL172" s="46" t="n"/>
      <c r="CM172" s="46" t="n"/>
      <c r="CN172" s="36" t="inlineStr">
        <is>
          <t>Average</t>
        </is>
      </c>
      <c r="CO172" s="50">
        <f>AVERAGE(CO169:CO171)</f>
        <v/>
      </c>
      <c r="CP172" s="50">
        <f>AVERAGE(CP169:CP171)</f>
        <v/>
      </c>
      <c r="CQ172" s="50">
        <f>AVERAGE(CQ169:CQ171)</f>
        <v/>
      </c>
      <c r="CR172" s="50">
        <f>AVERAGE(CR169:CR171)</f>
        <v/>
      </c>
      <c r="CS172" s="50">
        <f>AVERAGE(CS169:CS171)</f>
        <v/>
      </c>
      <c r="CT172" s="50">
        <f>AVERAGE(CT169:CT171)</f>
        <v/>
      </c>
      <c r="CU172" s="254">
        <f>AVERAGE(CU169:CU171)</f>
        <v/>
      </c>
      <c r="CV172" s="254">
        <f>AVERAGE(CV169:CV171)</f>
        <v/>
      </c>
      <c r="CW172" s="254">
        <f>AVERAGE(CW169:CW171)</f>
        <v/>
      </c>
      <c r="CX172" s="254">
        <f>AVERAGE(CX169:CX171)</f>
        <v/>
      </c>
      <c r="CY172" s="255">
        <f>AVERAGE(CY169:CY171)</f>
        <v/>
      </c>
    </row>
    <row r="173" ht="14.45" customHeight="1" s="23">
      <c r="A173" s="25" t="n"/>
      <c r="B173" s="24" t="n"/>
      <c r="C173" s="66" t="inlineStr">
        <is>
          <t>Outputs</t>
        </is>
      </c>
      <c r="D173" s="4">
        <f>D188</f>
        <v/>
      </c>
      <c r="E173" s="4">
        <f>E188</f>
        <v/>
      </c>
      <c r="F173" s="4">
        <f>F188</f>
        <v/>
      </c>
      <c r="G173" s="4">
        <f>G188</f>
        <v/>
      </c>
      <c r="H173" s="4">
        <f>H188</f>
        <v/>
      </c>
      <c r="I173" s="4">
        <f>I188</f>
        <v/>
      </c>
      <c r="J173" s="4">
        <f>J188</f>
        <v/>
      </c>
      <c r="K173" s="4">
        <f>K188</f>
        <v/>
      </c>
      <c r="L173" s="4">
        <f>L188</f>
        <v/>
      </c>
      <c r="M173" s="4">
        <f>M188</f>
        <v/>
      </c>
      <c r="N173" s="4">
        <f>N188</f>
        <v/>
      </c>
      <c r="O173" s="4">
        <f>O188</f>
        <v/>
      </c>
      <c r="P173" s="4">
        <f>P188</f>
        <v/>
      </c>
      <c r="Q173" s="4">
        <f>Q188</f>
        <v/>
      </c>
      <c r="R173" s="4">
        <f>R188</f>
        <v/>
      </c>
      <c r="S173" s="62">
        <f>S188</f>
        <v/>
      </c>
      <c r="T173" s="25" t="n"/>
      <c r="V173" s="25" t="n"/>
      <c r="W173" s="24" t="n"/>
      <c r="X173" s="66" t="inlineStr">
        <is>
          <t>Outputs</t>
        </is>
      </c>
      <c r="Y173" s="4">
        <f>Y188</f>
        <v/>
      </c>
      <c r="Z173" s="4">
        <f>Z188</f>
        <v/>
      </c>
      <c r="AA173" s="4">
        <f>AA188</f>
        <v/>
      </c>
      <c r="AB173" s="4">
        <f>AB188</f>
        <v/>
      </c>
      <c r="AC173" s="4">
        <f>AC188</f>
        <v/>
      </c>
      <c r="AD173" s="4">
        <f>AD188</f>
        <v/>
      </c>
      <c r="AE173" s="4">
        <f>AE188</f>
        <v/>
      </c>
      <c r="AF173" s="4">
        <f>AF188</f>
        <v/>
      </c>
      <c r="AG173" s="4">
        <f>AG188</f>
        <v/>
      </c>
      <c r="AH173" s="4">
        <f>AH188</f>
        <v/>
      </c>
      <c r="AI173" s="4">
        <f>AI188</f>
        <v/>
      </c>
      <c r="AJ173" s="4">
        <f>AJ188</f>
        <v/>
      </c>
      <c r="AK173" s="4">
        <f>AK188</f>
        <v/>
      </c>
      <c r="AL173" s="4">
        <f>AL188</f>
        <v/>
      </c>
      <c r="AM173" s="4">
        <f>AM188</f>
        <v/>
      </c>
      <c r="AN173" s="62">
        <f>AN188</f>
        <v/>
      </c>
      <c r="AQ173" s="25" t="n"/>
      <c r="AR173" s="24" t="n"/>
      <c r="AS173" s="66" t="inlineStr">
        <is>
          <t>Outputs</t>
        </is>
      </c>
      <c r="AT173" s="4">
        <f>AT188</f>
        <v/>
      </c>
      <c r="AU173" s="4">
        <f>AU188</f>
        <v/>
      </c>
      <c r="AV173" s="4">
        <f>AV188</f>
        <v/>
      </c>
      <c r="AW173" s="4">
        <f>AW188</f>
        <v/>
      </c>
      <c r="AX173" s="4">
        <f>AX188</f>
        <v/>
      </c>
      <c r="AY173" s="4">
        <f>AY188</f>
        <v/>
      </c>
      <c r="AZ173" s="4">
        <f>AZ188</f>
        <v/>
      </c>
      <c r="BA173" s="4">
        <f>BA188</f>
        <v/>
      </c>
      <c r="BB173" s="4">
        <f>BB188</f>
        <v/>
      </c>
      <c r="BC173" s="4">
        <f>BC188</f>
        <v/>
      </c>
      <c r="BD173" s="4">
        <f>BD188</f>
        <v/>
      </c>
      <c r="BE173" s="4">
        <f>BE188</f>
        <v/>
      </c>
      <c r="BF173" s="4">
        <f>BF188</f>
        <v/>
      </c>
      <c r="BG173" s="4">
        <f>BG188</f>
        <v/>
      </c>
      <c r="BH173" s="4">
        <f>BH188</f>
        <v/>
      </c>
      <c r="BI173" s="62">
        <f>BI188</f>
        <v/>
      </c>
      <c r="BL173" s="25" t="n"/>
      <c r="BM173" s="24" t="n"/>
      <c r="BN173" s="66" t="inlineStr">
        <is>
          <t>Outputs</t>
        </is>
      </c>
      <c r="BO173" s="4">
        <f>BO188</f>
        <v/>
      </c>
      <c r="BP173" s="4">
        <f>BP188</f>
        <v/>
      </c>
      <c r="BQ173" s="4">
        <f>BQ188</f>
        <v/>
      </c>
      <c r="BR173" s="4">
        <f>BR188</f>
        <v/>
      </c>
      <c r="BS173" s="4">
        <f>BS188</f>
        <v/>
      </c>
      <c r="BT173" s="4">
        <f>BT188</f>
        <v/>
      </c>
      <c r="BU173" s="4">
        <f>BU188</f>
        <v/>
      </c>
      <c r="BV173" s="4">
        <f>BV188</f>
        <v/>
      </c>
      <c r="BW173" s="4">
        <f>BW188</f>
        <v/>
      </c>
      <c r="BX173" s="4">
        <f>BX188</f>
        <v/>
      </c>
      <c r="BY173" s="4">
        <f>BY188</f>
        <v/>
      </c>
      <c r="BZ173" s="4">
        <f>BZ188</f>
        <v/>
      </c>
      <c r="CA173" s="4">
        <f>CA188</f>
        <v/>
      </c>
      <c r="CB173" s="4">
        <f>CB188</f>
        <v/>
      </c>
      <c r="CC173" s="4">
        <f>CC188</f>
        <v/>
      </c>
      <c r="CD173" s="62">
        <f>CD188</f>
        <v/>
      </c>
      <c r="CG173" s="25" t="n"/>
      <c r="CH173" s="24" t="n"/>
      <c r="CI173" s="66" t="inlineStr">
        <is>
          <t>Outputs</t>
        </is>
      </c>
      <c r="CJ173" s="4">
        <f>CJ188</f>
        <v/>
      </c>
      <c r="CK173" s="4">
        <f>CK188</f>
        <v/>
      </c>
      <c r="CL173" s="4">
        <f>CL188</f>
        <v/>
      </c>
      <c r="CM173" s="4">
        <f>CM188</f>
        <v/>
      </c>
      <c r="CN173" s="4">
        <f>CN188</f>
        <v/>
      </c>
      <c r="CO173" s="4">
        <f>CO188</f>
        <v/>
      </c>
      <c r="CP173" s="4">
        <f>CP188</f>
        <v/>
      </c>
      <c r="CQ173" s="4">
        <f>CQ188</f>
        <v/>
      </c>
      <c r="CR173" s="4">
        <f>CR188</f>
        <v/>
      </c>
      <c r="CS173" s="4">
        <f>CS188</f>
        <v/>
      </c>
      <c r="CT173" s="4">
        <f>CT188</f>
        <v/>
      </c>
      <c r="CU173" s="4">
        <f>CU188</f>
        <v/>
      </c>
      <c r="CV173" s="4">
        <f>CV188</f>
        <v/>
      </c>
      <c r="CW173" s="4">
        <f>CW188</f>
        <v/>
      </c>
      <c r="CX173" s="4">
        <f>CX188</f>
        <v/>
      </c>
      <c r="CY173" s="62">
        <f>CY188</f>
        <v/>
      </c>
    </row>
    <row r="174" ht="14.45" customHeight="1" s="23">
      <c r="A174" s="25" t="n"/>
      <c r="B174" s="24" t="n"/>
      <c r="C174" s="268" t="inlineStr">
        <is>
          <t>Area Out</t>
        </is>
      </c>
      <c r="D174" s="51">
        <f>D193</f>
        <v/>
      </c>
      <c r="E174" s="51">
        <f>E193</f>
        <v/>
      </c>
      <c r="F174" s="51">
        <f>F193</f>
        <v/>
      </c>
      <c r="G174" s="51">
        <f>G193</f>
        <v/>
      </c>
      <c r="H174" s="51">
        <f>H193</f>
        <v/>
      </c>
      <c r="I174" s="51">
        <f>I193</f>
        <v/>
      </c>
      <c r="J174" s="51">
        <f>J193</f>
        <v/>
      </c>
      <c r="K174" s="51">
        <f>K193</f>
        <v/>
      </c>
      <c r="L174" s="51">
        <f>L193</f>
        <v/>
      </c>
      <c r="M174" s="51">
        <f>M193</f>
        <v/>
      </c>
      <c r="N174" s="51">
        <f>N193</f>
        <v/>
      </c>
      <c r="O174" s="51">
        <f>O193</f>
        <v/>
      </c>
      <c r="P174" s="51">
        <f>P193</f>
        <v/>
      </c>
      <c r="Q174" s="51">
        <f>Q193</f>
        <v/>
      </c>
      <c r="R174" s="51">
        <f>R193</f>
        <v/>
      </c>
      <c r="S174" s="63">
        <f>S193</f>
        <v/>
      </c>
      <c r="T174" s="25" t="n"/>
      <c r="V174" s="25" t="n"/>
      <c r="W174" s="24" t="n"/>
      <c r="X174" s="268" t="inlineStr">
        <is>
          <t>Area Out</t>
        </is>
      </c>
      <c r="Y174" s="51">
        <f>Y193</f>
        <v/>
      </c>
      <c r="Z174" s="51">
        <f>Z193</f>
        <v/>
      </c>
      <c r="AA174" s="51">
        <f>AA193</f>
        <v/>
      </c>
      <c r="AB174" s="51">
        <f>AB193</f>
        <v/>
      </c>
      <c r="AC174" s="51">
        <f>AC193</f>
        <v/>
      </c>
      <c r="AD174" s="51">
        <f>AD193</f>
        <v/>
      </c>
      <c r="AE174" s="51">
        <f>AE193</f>
        <v/>
      </c>
      <c r="AF174" s="51">
        <f>AF193</f>
        <v/>
      </c>
      <c r="AG174" s="51">
        <f>AG193</f>
        <v/>
      </c>
      <c r="AH174" s="51">
        <f>AH193</f>
        <v/>
      </c>
      <c r="AI174" s="51">
        <f>AI193</f>
        <v/>
      </c>
      <c r="AJ174" s="51">
        <f>AJ193</f>
        <v/>
      </c>
      <c r="AK174" s="51">
        <f>AK193</f>
        <v/>
      </c>
      <c r="AL174" s="51">
        <f>AL193</f>
        <v/>
      </c>
      <c r="AM174" s="51">
        <f>AM193</f>
        <v/>
      </c>
      <c r="AN174" s="63">
        <f>AN193</f>
        <v/>
      </c>
      <c r="AQ174" s="25" t="n"/>
      <c r="AR174" s="24" t="n"/>
      <c r="AS174" s="268" t="inlineStr">
        <is>
          <t>Area Out</t>
        </is>
      </c>
      <c r="AT174" s="51">
        <f>AT193</f>
        <v/>
      </c>
      <c r="AU174" s="51">
        <f>AU193</f>
        <v/>
      </c>
      <c r="AV174" s="51">
        <f>AV193</f>
        <v/>
      </c>
      <c r="AW174" s="51">
        <f>AW193</f>
        <v/>
      </c>
      <c r="AX174" s="51">
        <f>AX193</f>
        <v/>
      </c>
      <c r="AY174" s="51">
        <f>AY193</f>
        <v/>
      </c>
      <c r="AZ174" s="51">
        <f>AZ193</f>
        <v/>
      </c>
      <c r="BA174" s="51">
        <f>BA193</f>
        <v/>
      </c>
      <c r="BB174" s="51">
        <f>BB193</f>
        <v/>
      </c>
      <c r="BC174" s="51">
        <f>BC193</f>
        <v/>
      </c>
      <c r="BD174" s="51">
        <f>BD193</f>
        <v/>
      </c>
      <c r="BE174" s="51">
        <f>BE193</f>
        <v/>
      </c>
      <c r="BF174" s="51">
        <f>BF193</f>
        <v/>
      </c>
      <c r="BG174" s="51">
        <f>BG193</f>
        <v/>
      </c>
      <c r="BH174" s="51">
        <f>BH193</f>
        <v/>
      </c>
      <c r="BI174" s="63">
        <f>BI193</f>
        <v/>
      </c>
      <c r="BL174" s="25" t="n"/>
      <c r="BM174" s="24" t="n"/>
      <c r="BN174" s="268" t="inlineStr">
        <is>
          <t>Area Out</t>
        </is>
      </c>
      <c r="BO174" s="51">
        <f>BO193</f>
        <v/>
      </c>
      <c r="BP174" s="51">
        <f>BP193</f>
        <v/>
      </c>
      <c r="BQ174" s="51">
        <f>BQ193</f>
        <v/>
      </c>
      <c r="BR174" s="51">
        <f>BR193</f>
        <v/>
      </c>
      <c r="BS174" s="51">
        <f>BS193</f>
        <v/>
      </c>
      <c r="BT174" s="51">
        <f>BT193</f>
        <v/>
      </c>
      <c r="BU174" s="51">
        <f>BU193</f>
        <v/>
      </c>
      <c r="BV174" s="51">
        <f>BV193</f>
        <v/>
      </c>
      <c r="BW174" s="51">
        <f>BW193</f>
        <v/>
      </c>
      <c r="BX174" s="51">
        <f>BX193</f>
        <v/>
      </c>
      <c r="BY174" s="51">
        <f>BY193</f>
        <v/>
      </c>
      <c r="BZ174" s="51">
        <f>BZ193</f>
        <v/>
      </c>
      <c r="CA174" s="51">
        <f>CA193</f>
        <v/>
      </c>
      <c r="CB174" s="51">
        <f>CB193</f>
        <v/>
      </c>
      <c r="CC174" s="51">
        <f>CC193</f>
        <v/>
      </c>
      <c r="CD174" s="63">
        <f>CD193</f>
        <v/>
      </c>
      <c r="CG174" s="25" t="n"/>
      <c r="CH174" s="24" t="n"/>
      <c r="CI174" s="268" t="inlineStr">
        <is>
          <t>Area Out</t>
        </is>
      </c>
      <c r="CJ174" s="51">
        <f>CJ193</f>
        <v/>
      </c>
      <c r="CK174" s="51">
        <f>CK193</f>
        <v/>
      </c>
      <c r="CL174" s="51">
        <f>CL193</f>
        <v/>
      </c>
      <c r="CM174" s="51">
        <f>CM193</f>
        <v/>
      </c>
      <c r="CN174" s="51">
        <f>CN193</f>
        <v/>
      </c>
      <c r="CO174" s="51">
        <f>CO193</f>
        <v/>
      </c>
      <c r="CP174" s="51">
        <f>CP193</f>
        <v/>
      </c>
      <c r="CQ174" s="51">
        <f>CQ193</f>
        <v/>
      </c>
      <c r="CR174" s="51">
        <f>CR193</f>
        <v/>
      </c>
      <c r="CS174" s="51">
        <f>CS193</f>
        <v/>
      </c>
      <c r="CT174" s="51">
        <f>CT193</f>
        <v/>
      </c>
      <c r="CU174" s="51">
        <f>CU193</f>
        <v/>
      </c>
      <c r="CV174" s="51">
        <f>CV193</f>
        <v/>
      </c>
      <c r="CW174" s="51">
        <f>CW193</f>
        <v/>
      </c>
      <c r="CX174" s="51">
        <f>CX193</f>
        <v/>
      </c>
      <c r="CY174" s="63">
        <f>CY193</f>
        <v/>
      </c>
    </row>
    <row r="175" ht="14.45" customHeight="1" s="23">
      <c r="A175" s="25" t="n"/>
      <c r="B175" s="24" t="n"/>
      <c r="C175" s="269" t="n"/>
      <c r="D175" s="51">
        <f>D194</f>
        <v/>
      </c>
      <c r="E175" s="51">
        <f>E194</f>
        <v/>
      </c>
      <c r="F175" s="51">
        <f>F194</f>
        <v/>
      </c>
      <c r="G175" s="51">
        <f>G194</f>
        <v/>
      </c>
      <c r="H175" s="51">
        <f>H194</f>
        <v/>
      </c>
      <c r="I175" s="51">
        <f>I194</f>
        <v/>
      </c>
      <c r="J175" s="51">
        <f>J194</f>
        <v/>
      </c>
      <c r="K175" s="51">
        <f>K194</f>
        <v/>
      </c>
      <c r="L175" s="51">
        <f>L194</f>
        <v/>
      </c>
      <c r="M175" s="51">
        <f>M194</f>
        <v/>
      </c>
      <c r="N175" s="51">
        <f>N194</f>
        <v/>
      </c>
      <c r="O175" s="51">
        <f>O194</f>
        <v/>
      </c>
      <c r="P175" s="51">
        <f>P194</f>
        <v/>
      </c>
      <c r="Q175" s="51">
        <f>Q194</f>
        <v/>
      </c>
      <c r="R175" s="51">
        <f>R194</f>
        <v/>
      </c>
      <c r="S175" s="63">
        <f>S194</f>
        <v/>
      </c>
      <c r="T175" s="25" t="n"/>
      <c r="V175" s="25" t="n"/>
      <c r="W175" s="24" t="n"/>
      <c r="X175" s="269" t="n"/>
      <c r="Y175" s="51">
        <f>Y194</f>
        <v/>
      </c>
      <c r="Z175" s="51">
        <f>Z194</f>
        <v/>
      </c>
      <c r="AA175" s="51">
        <f>AA194</f>
        <v/>
      </c>
      <c r="AB175" s="51">
        <f>AB194</f>
        <v/>
      </c>
      <c r="AC175" s="51">
        <f>AC194</f>
        <v/>
      </c>
      <c r="AD175" s="51">
        <f>AD194</f>
        <v/>
      </c>
      <c r="AE175" s="51">
        <f>AE194</f>
        <v/>
      </c>
      <c r="AF175" s="51">
        <f>AF194</f>
        <v/>
      </c>
      <c r="AG175" s="51">
        <f>AG194</f>
        <v/>
      </c>
      <c r="AH175" s="51">
        <f>AH194</f>
        <v/>
      </c>
      <c r="AI175" s="51">
        <f>AI194</f>
        <v/>
      </c>
      <c r="AJ175" s="51">
        <f>AJ194</f>
        <v/>
      </c>
      <c r="AK175" s="51">
        <f>AK194</f>
        <v/>
      </c>
      <c r="AL175" s="51">
        <f>AL194</f>
        <v/>
      </c>
      <c r="AM175" s="51">
        <f>AM194</f>
        <v/>
      </c>
      <c r="AN175" s="63">
        <f>AN194</f>
        <v/>
      </c>
      <c r="AQ175" s="25" t="n"/>
      <c r="AR175" s="24" t="n"/>
      <c r="AS175" s="269" t="n"/>
      <c r="AT175" s="51">
        <f>AT194</f>
        <v/>
      </c>
      <c r="AU175" s="51">
        <f>AU194</f>
        <v/>
      </c>
      <c r="AV175" s="51">
        <f>AV194</f>
        <v/>
      </c>
      <c r="AW175" s="51">
        <f>AW194</f>
        <v/>
      </c>
      <c r="AX175" s="51">
        <f>AX194</f>
        <v/>
      </c>
      <c r="AY175" s="51">
        <f>AY194</f>
        <v/>
      </c>
      <c r="AZ175" s="51">
        <f>AZ194</f>
        <v/>
      </c>
      <c r="BA175" s="51">
        <f>BA194</f>
        <v/>
      </c>
      <c r="BB175" s="51">
        <f>BB194</f>
        <v/>
      </c>
      <c r="BC175" s="51">
        <f>BC194</f>
        <v/>
      </c>
      <c r="BD175" s="51">
        <f>BD194</f>
        <v/>
      </c>
      <c r="BE175" s="51">
        <f>BE194</f>
        <v/>
      </c>
      <c r="BF175" s="51">
        <f>BF194</f>
        <v/>
      </c>
      <c r="BG175" s="51">
        <f>BG194</f>
        <v/>
      </c>
      <c r="BH175" s="51">
        <f>BH194</f>
        <v/>
      </c>
      <c r="BI175" s="63">
        <f>BI194</f>
        <v/>
      </c>
      <c r="BL175" s="25" t="n"/>
      <c r="BM175" s="24" t="n"/>
      <c r="BN175" s="269" t="n"/>
      <c r="BO175" s="51">
        <f>BO194</f>
        <v/>
      </c>
      <c r="BP175" s="51">
        <f>BP194</f>
        <v/>
      </c>
      <c r="BQ175" s="51">
        <f>BQ194</f>
        <v/>
      </c>
      <c r="BR175" s="51">
        <f>BR194</f>
        <v/>
      </c>
      <c r="BS175" s="51">
        <f>BS194</f>
        <v/>
      </c>
      <c r="BT175" s="51">
        <f>BT194</f>
        <v/>
      </c>
      <c r="BU175" s="51">
        <f>BU194</f>
        <v/>
      </c>
      <c r="BV175" s="51">
        <f>BV194</f>
        <v/>
      </c>
      <c r="BW175" s="51">
        <f>BW194</f>
        <v/>
      </c>
      <c r="BX175" s="51">
        <f>BX194</f>
        <v/>
      </c>
      <c r="BY175" s="51">
        <f>BY194</f>
        <v/>
      </c>
      <c r="BZ175" s="51">
        <f>BZ194</f>
        <v/>
      </c>
      <c r="CA175" s="51">
        <f>CA194</f>
        <v/>
      </c>
      <c r="CB175" s="51">
        <f>CB194</f>
        <v/>
      </c>
      <c r="CC175" s="51">
        <f>CC194</f>
        <v/>
      </c>
      <c r="CD175" s="63">
        <f>CD194</f>
        <v/>
      </c>
      <c r="CG175" s="25" t="n"/>
      <c r="CH175" s="24" t="n"/>
      <c r="CI175" s="269" t="n"/>
      <c r="CJ175" s="51">
        <f>CJ194</f>
        <v/>
      </c>
      <c r="CK175" s="51">
        <f>CK194</f>
        <v/>
      </c>
      <c r="CL175" s="51">
        <f>CL194</f>
        <v/>
      </c>
      <c r="CM175" s="51">
        <f>CM194</f>
        <v/>
      </c>
      <c r="CN175" s="51">
        <f>CN194</f>
        <v/>
      </c>
      <c r="CO175" s="51">
        <f>CO194</f>
        <v/>
      </c>
      <c r="CP175" s="51">
        <f>CP194</f>
        <v/>
      </c>
      <c r="CQ175" s="51">
        <f>CQ194</f>
        <v/>
      </c>
      <c r="CR175" s="51">
        <f>CR194</f>
        <v/>
      </c>
      <c r="CS175" s="51">
        <f>CS194</f>
        <v/>
      </c>
      <c r="CT175" s="51">
        <f>CT194</f>
        <v/>
      </c>
      <c r="CU175" s="51">
        <f>CU194</f>
        <v/>
      </c>
      <c r="CV175" s="51">
        <f>CV194</f>
        <v/>
      </c>
      <c r="CW175" s="51">
        <f>CW194</f>
        <v/>
      </c>
      <c r="CX175" s="51">
        <f>CX194</f>
        <v/>
      </c>
      <c r="CY175" s="63">
        <f>CY194</f>
        <v/>
      </c>
    </row>
    <row r="176" ht="14.45" customHeight="1" s="23">
      <c r="A176" s="25" t="n"/>
      <c r="B176" s="24" t="n"/>
      <c r="C176" s="270" t="n"/>
      <c r="D176" s="51">
        <f>D195</f>
        <v/>
      </c>
      <c r="E176" s="51">
        <f>E195</f>
        <v/>
      </c>
      <c r="F176" s="51">
        <f>F195</f>
        <v/>
      </c>
      <c r="G176" s="51">
        <f>G195</f>
        <v/>
      </c>
      <c r="H176" s="51">
        <f>H195</f>
        <v/>
      </c>
      <c r="I176" s="51">
        <f>I195</f>
        <v/>
      </c>
      <c r="J176" s="51">
        <f>J195</f>
        <v/>
      </c>
      <c r="K176" s="51">
        <f>K195</f>
        <v/>
      </c>
      <c r="L176" s="51">
        <f>L195</f>
        <v/>
      </c>
      <c r="M176" s="51">
        <f>M195</f>
        <v/>
      </c>
      <c r="N176" s="51">
        <f>N195</f>
        <v/>
      </c>
      <c r="O176" s="51">
        <f>O195</f>
        <v/>
      </c>
      <c r="P176" s="51">
        <f>P195</f>
        <v/>
      </c>
      <c r="Q176" s="51">
        <f>Q195</f>
        <v/>
      </c>
      <c r="R176" s="51">
        <f>R195</f>
        <v/>
      </c>
      <c r="S176" s="63">
        <f>S195</f>
        <v/>
      </c>
      <c r="T176" s="25" t="n"/>
      <c r="V176" s="25" t="n"/>
      <c r="W176" s="24" t="n"/>
      <c r="X176" s="270" t="n"/>
      <c r="Y176" s="51">
        <f>Y195</f>
        <v/>
      </c>
      <c r="Z176" s="51">
        <f>Z195</f>
        <v/>
      </c>
      <c r="AA176" s="51">
        <f>AA195</f>
        <v/>
      </c>
      <c r="AB176" s="51">
        <f>AB195</f>
        <v/>
      </c>
      <c r="AC176" s="51">
        <f>AC195</f>
        <v/>
      </c>
      <c r="AD176" s="51">
        <f>AD195</f>
        <v/>
      </c>
      <c r="AE176" s="51">
        <f>AE195</f>
        <v/>
      </c>
      <c r="AF176" s="51">
        <f>AF195</f>
        <v/>
      </c>
      <c r="AG176" s="51">
        <f>AG195</f>
        <v/>
      </c>
      <c r="AH176" s="51">
        <f>AH195</f>
        <v/>
      </c>
      <c r="AI176" s="51">
        <f>AI195</f>
        <v/>
      </c>
      <c r="AJ176" s="51">
        <f>AJ195</f>
        <v/>
      </c>
      <c r="AK176" s="51">
        <f>AK195</f>
        <v/>
      </c>
      <c r="AL176" s="51">
        <f>AL195</f>
        <v/>
      </c>
      <c r="AM176" s="51">
        <f>AM195</f>
        <v/>
      </c>
      <c r="AN176" s="63">
        <f>AN195</f>
        <v/>
      </c>
      <c r="AQ176" s="25" t="n"/>
      <c r="AR176" s="24" t="n"/>
      <c r="AS176" s="270" t="n"/>
      <c r="AT176" s="51">
        <f>AT195</f>
        <v/>
      </c>
      <c r="AU176" s="51">
        <f>AU195</f>
        <v/>
      </c>
      <c r="AV176" s="51">
        <f>AV195</f>
        <v/>
      </c>
      <c r="AW176" s="51">
        <f>AW195</f>
        <v/>
      </c>
      <c r="AX176" s="51">
        <f>AX195</f>
        <v/>
      </c>
      <c r="AY176" s="51">
        <f>AY195</f>
        <v/>
      </c>
      <c r="AZ176" s="51">
        <f>AZ195</f>
        <v/>
      </c>
      <c r="BA176" s="51">
        <f>BA195</f>
        <v/>
      </c>
      <c r="BB176" s="51">
        <f>BB195</f>
        <v/>
      </c>
      <c r="BC176" s="51">
        <f>BC195</f>
        <v/>
      </c>
      <c r="BD176" s="51">
        <f>BD195</f>
        <v/>
      </c>
      <c r="BE176" s="51">
        <f>BE195</f>
        <v/>
      </c>
      <c r="BF176" s="51">
        <f>BF195</f>
        <v/>
      </c>
      <c r="BG176" s="51">
        <f>BG195</f>
        <v/>
      </c>
      <c r="BH176" s="51">
        <f>BH195</f>
        <v/>
      </c>
      <c r="BI176" s="63">
        <f>BI195</f>
        <v/>
      </c>
      <c r="BL176" s="25" t="n"/>
      <c r="BM176" s="24" t="n"/>
      <c r="BN176" s="270" t="n"/>
      <c r="BO176" s="51">
        <f>BO195</f>
        <v/>
      </c>
      <c r="BP176" s="51">
        <f>BP195</f>
        <v/>
      </c>
      <c r="BQ176" s="51">
        <f>BQ195</f>
        <v/>
      </c>
      <c r="BR176" s="51">
        <f>BR195</f>
        <v/>
      </c>
      <c r="BS176" s="51">
        <f>BS195</f>
        <v/>
      </c>
      <c r="BT176" s="51">
        <f>BT195</f>
        <v/>
      </c>
      <c r="BU176" s="51">
        <f>BU195</f>
        <v/>
      </c>
      <c r="BV176" s="51">
        <f>BV195</f>
        <v/>
      </c>
      <c r="BW176" s="51">
        <f>BW195</f>
        <v/>
      </c>
      <c r="BX176" s="51">
        <f>BX195</f>
        <v/>
      </c>
      <c r="BY176" s="51">
        <f>BY195</f>
        <v/>
      </c>
      <c r="BZ176" s="51">
        <f>BZ195</f>
        <v/>
      </c>
      <c r="CA176" s="51">
        <f>CA195</f>
        <v/>
      </c>
      <c r="CB176" s="51">
        <f>CB195</f>
        <v/>
      </c>
      <c r="CC176" s="51">
        <f>CC195</f>
        <v/>
      </c>
      <c r="CD176" s="63">
        <f>CD195</f>
        <v/>
      </c>
      <c r="CG176" s="25" t="n"/>
      <c r="CH176" s="24" t="n"/>
      <c r="CI176" s="270" t="n"/>
      <c r="CJ176" s="51">
        <f>CJ195</f>
        <v/>
      </c>
      <c r="CK176" s="51">
        <f>CK195</f>
        <v/>
      </c>
      <c r="CL176" s="51">
        <f>CL195</f>
        <v/>
      </c>
      <c r="CM176" s="51">
        <f>CM195</f>
        <v/>
      </c>
      <c r="CN176" s="51">
        <f>CN195</f>
        <v/>
      </c>
      <c r="CO176" s="51">
        <f>CO195</f>
        <v/>
      </c>
      <c r="CP176" s="51">
        <f>CP195</f>
        <v/>
      </c>
      <c r="CQ176" s="51">
        <f>CQ195</f>
        <v/>
      </c>
      <c r="CR176" s="51">
        <f>CR195</f>
        <v/>
      </c>
      <c r="CS176" s="51">
        <f>CS195</f>
        <v/>
      </c>
      <c r="CT176" s="51">
        <f>CT195</f>
        <v/>
      </c>
      <c r="CU176" s="51">
        <f>CU195</f>
        <v/>
      </c>
      <c r="CV176" s="51">
        <f>CV195</f>
        <v/>
      </c>
      <c r="CW176" s="51">
        <f>CW195</f>
        <v/>
      </c>
      <c r="CX176" s="51">
        <f>CX195</f>
        <v/>
      </c>
      <c r="CY176" s="63">
        <f>CY195</f>
        <v/>
      </c>
    </row>
    <row r="177" ht="14.45" customHeight="1" s="23">
      <c r="A177" s="25" t="n"/>
      <c r="B177" s="24" t="n"/>
      <c r="C177" s="67" t="inlineStr">
        <is>
          <t>Average</t>
        </is>
      </c>
      <c r="D177" s="53">
        <f>AVERAGE(D174:D176)</f>
        <v/>
      </c>
      <c r="E177" s="53">
        <f>AVERAGE(E174:E176)</f>
        <v/>
      </c>
      <c r="F177" s="53">
        <f>AVERAGE(F174:F176)</f>
        <v/>
      </c>
      <c r="G177" s="53">
        <f>AVERAGE(G174:G176)</f>
        <v/>
      </c>
      <c r="H177" s="53">
        <f>AVERAGE(H174:H176)</f>
        <v/>
      </c>
      <c r="I177" s="53">
        <f>AVERAGE(I174:I176)</f>
        <v/>
      </c>
      <c r="J177" s="53">
        <f>AVERAGE(J174:J176)</f>
        <v/>
      </c>
      <c r="K177" s="53">
        <f>AVERAGE(K174:K176)</f>
        <v/>
      </c>
      <c r="L177" s="53">
        <f>AVERAGE(L174:L176)</f>
        <v/>
      </c>
      <c r="M177" s="53">
        <f>AVERAGE(M174:M176)</f>
        <v/>
      </c>
      <c r="N177" s="53">
        <f>AVERAGE(N174:N176)</f>
        <v/>
      </c>
      <c r="O177" s="53">
        <f>AVERAGE(O174:O176)</f>
        <v/>
      </c>
      <c r="P177" s="53">
        <f>AVERAGE(P174:P176)</f>
        <v/>
      </c>
      <c r="Q177" s="53">
        <f>AVERAGE(Q174:Q176)</f>
        <v/>
      </c>
      <c r="R177" s="53">
        <f>AVERAGE(R174:R176)</f>
        <v/>
      </c>
      <c r="S177" s="54">
        <f>AVERAGE(S174:S176)</f>
        <v/>
      </c>
      <c r="T177" s="25" t="n"/>
      <c r="V177" s="25" t="n"/>
      <c r="W177" s="24" t="n"/>
      <c r="X177" s="67" t="inlineStr">
        <is>
          <t>Average</t>
        </is>
      </c>
      <c r="Y177" s="53">
        <f>AVERAGE(Y174:Y176)</f>
        <v/>
      </c>
      <c r="Z177" s="53">
        <f>AVERAGE(Z174:Z176)</f>
        <v/>
      </c>
      <c r="AA177" s="53">
        <f>AVERAGE(AA174:AA176)</f>
        <v/>
      </c>
      <c r="AB177" s="53">
        <f>AVERAGE(AB174:AB176)</f>
        <v/>
      </c>
      <c r="AC177" s="53">
        <f>AVERAGE(AC174:AC176)</f>
        <v/>
      </c>
      <c r="AD177" s="53">
        <f>AVERAGE(AD174:AD176)</f>
        <v/>
      </c>
      <c r="AE177" s="53">
        <f>AVERAGE(AE174:AE176)</f>
        <v/>
      </c>
      <c r="AF177" s="53">
        <f>AVERAGE(AF174:AF176)</f>
        <v/>
      </c>
      <c r="AG177" s="53">
        <f>AVERAGE(AG174:AG176)</f>
        <v/>
      </c>
      <c r="AH177" s="53">
        <f>AVERAGE(AH174:AH176)</f>
        <v/>
      </c>
      <c r="AI177" s="53">
        <f>AVERAGE(AI174:AI176)</f>
        <v/>
      </c>
      <c r="AJ177" s="53">
        <f>AVERAGE(AJ174:AJ176)</f>
        <v/>
      </c>
      <c r="AK177" s="53">
        <f>AVERAGE(AK174:AK176)</f>
        <v/>
      </c>
      <c r="AL177" s="53">
        <f>AVERAGE(AL174:AL176)</f>
        <v/>
      </c>
      <c r="AM177" s="53">
        <f>AVERAGE(AM174:AM176)</f>
        <v/>
      </c>
      <c r="AN177" s="54">
        <f>AVERAGE(AN174:AN176)</f>
        <v/>
      </c>
      <c r="AQ177" s="25" t="n"/>
      <c r="AR177" s="24" t="n"/>
      <c r="AS177" s="67" t="inlineStr">
        <is>
          <t>Average</t>
        </is>
      </c>
      <c r="AT177" s="53">
        <f>AVERAGE(AT174:AT176)</f>
        <v/>
      </c>
      <c r="AU177" s="53">
        <f>AVERAGE(AU174:AU176)</f>
        <v/>
      </c>
      <c r="AV177" s="53">
        <f>AVERAGE(AV174:AV176)</f>
        <v/>
      </c>
      <c r="AW177" s="53">
        <f>AVERAGE(AW174:AW176)</f>
        <v/>
      </c>
      <c r="AX177" s="53">
        <f>AVERAGE(AX174:AX176)</f>
        <v/>
      </c>
      <c r="AY177" s="53">
        <f>AVERAGE(AY174:AY176)</f>
        <v/>
      </c>
      <c r="AZ177" s="53">
        <f>AVERAGE(AZ174:AZ176)</f>
        <v/>
      </c>
      <c r="BA177" s="53">
        <f>AVERAGE(BA174:BA176)</f>
        <v/>
      </c>
      <c r="BB177" s="53">
        <f>AVERAGE(BB174:BB176)</f>
        <v/>
      </c>
      <c r="BC177" s="53">
        <f>AVERAGE(BC174:BC176)</f>
        <v/>
      </c>
      <c r="BD177" s="53">
        <f>AVERAGE(BD174:BD176)</f>
        <v/>
      </c>
      <c r="BE177" s="53">
        <f>AVERAGE(BE174:BE176)</f>
        <v/>
      </c>
      <c r="BF177" s="53">
        <f>AVERAGE(BF174:BF176)</f>
        <v/>
      </c>
      <c r="BG177" s="53">
        <f>AVERAGE(BG174:BG176)</f>
        <v/>
      </c>
      <c r="BH177" s="53">
        <f>AVERAGE(BH174:BH176)</f>
        <v/>
      </c>
      <c r="BI177" s="54">
        <f>AVERAGE(BI174:BI176)</f>
        <v/>
      </c>
      <c r="BL177" s="25" t="n"/>
      <c r="BM177" s="24" t="n"/>
      <c r="BN177" s="67" t="inlineStr">
        <is>
          <t>Average</t>
        </is>
      </c>
      <c r="BO177" s="53">
        <f>AVERAGE(BO174:BO176)</f>
        <v/>
      </c>
      <c r="BP177" s="53">
        <f>AVERAGE(BP174:BP176)</f>
        <v/>
      </c>
      <c r="BQ177" s="53">
        <f>AVERAGE(BQ174:BQ176)</f>
        <v/>
      </c>
      <c r="BR177" s="53">
        <f>AVERAGE(BR174:BR176)</f>
        <v/>
      </c>
      <c r="BS177" s="53">
        <f>AVERAGE(BS174:BS176)</f>
        <v/>
      </c>
      <c r="BT177" s="53">
        <f>AVERAGE(BT174:BT176)</f>
        <v/>
      </c>
      <c r="BU177" s="53">
        <f>AVERAGE(BU174:BU176)</f>
        <v/>
      </c>
      <c r="BV177" s="53">
        <f>AVERAGE(BV174:BV176)</f>
        <v/>
      </c>
      <c r="BW177" s="53">
        <f>AVERAGE(BW174:BW176)</f>
        <v/>
      </c>
      <c r="BX177" s="53">
        <f>AVERAGE(BX174:BX176)</f>
        <v/>
      </c>
      <c r="BY177" s="53">
        <f>AVERAGE(BY174:BY176)</f>
        <v/>
      </c>
      <c r="BZ177" s="53">
        <f>AVERAGE(BZ174:BZ176)</f>
        <v/>
      </c>
      <c r="CA177" s="53">
        <f>AVERAGE(CA174:CA176)</f>
        <v/>
      </c>
      <c r="CB177" s="53">
        <f>AVERAGE(CB174:CB176)</f>
        <v/>
      </c>
      <c r="CC177" s="53">
        <f>AVERAGE(CC174:CC176)</f>
        <v/>
      </c>
      <c r="CD177" s="54">
        <f>AVERAGE(CD174:CD176)</f>
        <v/>
      </c>
      <c r="CG177" s="25" t="n"/>
      <c r="CH177" s="24" t="n"/>
      <c r="CI177" s="67" t="inlineStr">
        <is>
          <t>Average</t>
        </is>
      </c>
      <c r="CJ177" s="53">
        <f>AVERAGE(CJ174:CJ176)</f>
        <v/>
      </c>
      <c r="CK177" s="53">
        <f>AVERAGE(CK174:CK176)</f>
        <v/>
      </c>
      <c r="CL177" s="53">
        <f>AVERAGE(CL174:CL176)</f>
        <v/>
      </c>
      <c r="CM177" s="53">
        <f>AVERAGE(CM174:CM176)</f>
        <v/>
      </c>
      <c r="CN177" s="53">
        <f>AVERAGE(CN174:CN176)</f>
        <v/>
      </c>
      <c r="CO177" s="53">
        <f>AVERAGE(CO174:CO176)</f>
        <v/>
      </c>
      <c r="CP177" s="53">
        <f>AVERAGE(CP174:CP176)</f>
        <v/>
      </c>
      <c r="CQ177" s="53">
        <f>AVERAGE(CQ174:CQ176)</f>
        <v/>
      </c>
      <c r="CR177" s="53">
        <f>AVERAGE(CR174:CR176)</f>
        <v/>
      </c>
      <c r="CS177" s="53">
        <f>AVERAGE(CS174:CS176)</f>
        <v/>
      </c>
      <c r="CT177" s="53">
        <f>AVERAGE(CT174:CT176)</f>
        <v/>
      </c>
      <c r="CU177" s="53">
        <f>AVERAGE(CU174:CU176)</f>
        <v/>
      </c>
      <c r="CV177" s="53">
        <f>AVERAGE(CV174:CV176)</f>
        <v/>
      </c>
      <c r="CW177" s="53">
        <f>AVERAGE(CW174:CW176)</f>
        <v/>
      </c>
      <c r="CX177" s="53">
        <f>AVERAGE(CX174:CX176)</f>
        <v/>
      </c>
      <c r="CY177" s="54">
        <f>AVERAGE(CY174:CY176)</f>
        <v/>
      </c>
    </row>
    <row r="178" ht="14.45" customHeight="1" s="23">
      <c r="A178" s="25" t="n"/>
      <c r="B178" s="24" t="n"/>
      <c r="C178" s="268" t="inlineStr">
        <is>
          <t>mol% Out</t>
        </is>
      </c>
      <c r="D178" s="259">
        <f>C185*D174/(HLOOKUP(D173,workup!$B$266:$Q$268,2,FALSE)*C169*(1-F184)+HLOOKUP(D173,workup!$B$266:$Q$268,3,FALSE))</f>
        <v/>
      </c>
      <c r="E178" s="259">
        <f>C185*E174/(HLOOKUP(E173,workup!$B$266:$Q$268,2,FALSE)*C169*(1-F184)+HLOOKUP(E173,workup!$B$266:$Q$268,3,FALSE))</f>
        <v/>
      </c>
      <c r="F178" s="259">
        <f>C185*F174/(HLOOKUP(F173,workup!$B$266:$Q$268,2,FALSE)*C169*(1-F184)+HLOOKUP(F173,workup!$B$266:$Q$268,3,FALSE))</f>
        <v/>
      </c>
      <c r="G178" s="259">
        <f>C185*G174/(HLOOKUP(G173,workup!$B$266:$Q$268,2,FALSE)*C169*(1-F184)+HLOOKUP(G173,workup!$B$266:$Q$268,3,FALSE))</f>
        <v/>
      </c>
      <c r="H178" s="259">
        <f>C185*H174/(HLOOKUP(H173,workup!$B$266:$Q$268,2,FALSE)*C169*(1-F184)+HLOOKUP(H173,workup!$B$266:$Q$268,3,FALSE))</f>
        <v/>
      </c>
      <c r="I178" s="259">
        <f>C185*I174/(HLOOKUP(I173,workup!$B$266:$Q$268,2,FALSE)*C169*(1-F184)+HLOOKUP(I173,workup!$B$266:$Q$268,3,FALSE))</f>
        <v/>
      </c>
      <c r="J178" s="259">
        <f>C185*J174/(HLOOKUP(J173,workup!$B$266:$Q$268,2,FALSE)*C169*(1-F184)+HLOOKUP(J173,workup!$B$266:$Q$268,3,FALSE))</f>
        <v/>
      </c>
      <c r="K178" s="259">
        <f>C185*K174/(HLOOKUP(K173,workup!$B$266:$Q$268,2,FALSE)*C169*(1-F184)+HLOOKUP(K173,workup!$B$266:$Q$268,3,FALSE))</f>
        <v/>
      </c>
      <c r="L178" s="259">
        <f>C185*L174/(HLOOKUP(L173,workup!$B$266:$Q$268,2,FALSE)*C169*(1-F184)+HLOOKUP(L173,workup!$B$266:$Q$268,3,FALSE))</f>
        <v/>
      </c>
      <c r="M178" s="259">
        <f>C185*M174/(HLOOKUP(M173,workup!$B$266:$Q$268,2,FALSE)*C169*(1-F184)+HLOOKUP(M173,workup!$B$266:$Q$268,3,FALSE))</f>
        <v/>
      </c>
      <c r="N178" s="259">
        <f>C185*N174/(HLOOKUP(N173,workup!$B$266:$Q$268,2,FALSE)*C169*(1-F184)+HLOOKUP(N173,workup!$B$266:$Q$268,3,FALSE))</f>
        <v/>
      </c>
      <c r="O178" s="259">
        <f>C185*O174/(HLOOKUP(O173,workup!$B$266:$Q$268,2,FALSE)*C169*(1-F184)+HLOOKUP(O173,workup!$B$266:$Q$268,3,FALSE))</f>
        <v/>
      </c>
      <c r="P178" s="259">
        <f>C185*P174/(HLOOKUP(P173,workup!$B$266:$Q$268,2,FALSE)*C169*(1-F184)+HLOOKUP(P173,workup!$B$266:$Q$268,3,FALSE))</f>
        <v/>
      </c>
      <c r="Q178" s="259">
        <f>C185*Q174/(HLOOKUP(Q173,workup!$B$266:$Q$268,2,FALSE)*C169*(1-F184)+HLOOKUP(Q173,workup!$B$266:$Q$268,3,FALSE))</f>
        <v/>
      </c>
      <c r="R178" s="259">
        <f>C185*R174/(HLOOKUP(R173,workup!$B$266:$Q$268,2,FALSE)*C169*(1-F184)+HLOOKUP(R173,workup!$B$266:$Q$268,3,FALSE))</f>
        <v/>
      </c>
      <c r="S178" s="259">
        <f>C185*S174/(HLOOKUP(S173,workup!$B$266:$Q$268,2,FALSE)*C169*(1-F184)+HLOOKUP(S173,workup!$B$266:$Q$268,3,FALSE))</f>
        <v/>
      </c>
      <c r="T178" s="25" t="n"/>
      <c r="V178" s="25" t="n"/>
      <c r="W178" s="24" t="n"/>
      <c r="X178" s="268" t="inlineStr">
        <is>
          <t>mol% Out</t>
        </is>
      </c>
      <c r="Y178" s="259">
        <f>X185*Y174/(HLOOKUP(Y173,workup!$B$266:$Q$268,2,FALSE)*X169*(1-AA184)+HLOOKUP(Y173,workup!$B$266:$Q$268,3,FALSE))</f>
        <v/>
      </c>
      <c r="Z178" s="259">
        <f>X185*Z174/(HLOOKUP(Z173,workup!$B$266:$Q$268,2,FALSE)*X169*(1-AA184)+HLOOKUP(Z173,workup!$B$266:$Q$268,3,FALSE))</f>
        <v/>
      </c>
      <c r="AA178" s="259">
        <f>X185*AA174/(HLOOKUP(AA173,workup!$B$266:$Q$268,2,FALSE)*X169*(1-AA184)+HLOOKUP(AA173,workup!$B$266:$Q$268,3,FALSE))</f>
        <v/>
      </c>
      <c r="AB178" s="259">
        <f>X185*AB174/(HLOOKUP(AB173,workup!$B$266:$Q$268,2,FALSE)*X169*(1-AA184)+HLOOKUP(AB173,workup!$B$266:$Q$268,3,FALSE))</f>
        <v/>
      </c>
      <c r="AC178" s="259">
        <f>X185*AC174/(HLOOKUP(AC173,workup!$B$266:$Q$268,2,FALSE)*X169*(1-AA184)+HLOOKUP(AC173,workup!$B$266:$Q$268,3,FALSE))</f>
        <v/>
      </c>
      <c r="AD178" s="259">
        <f>X185*AD174/(HLOOKUP(AD173,workup!$B$266:$Q$268,2,FALSE)*X169*(1-AA184)+HLOOKUP(AD173,workup!$B$266:$Q$268,3,FALSE))</f>
        <v/>
      </c>
      <c r="AE178" s="259">
        <f>X185*AE174/(HLOOKUP(AE173,workup!$B$266:$Q$268,2,FALSE)*X169*(1-AA184)+HLOOKUP(AE173,workup!$B$266:$Q$268,3,FALSE))</f>
        <v/>
      </c>
      <c r="AF178" s="259">
        <f>X185*AF174/(HLOOKUP(AF173,workup!$B$266:$Q$268,2,FALSE)*X169*(1-AA184)+HLOOKUP(AF173,workup!$B$266:$Q$268,3,FALSE))</f>
        <v/>
      </c>
      <c r="AG178" s="259">
        <f>X185*AG174/(HLOOKUP(AG173,workup!$B$266:$Q$268,2,FALSE)*X169*(1-AA184)+HLOOKUP(AG173,workup!$B$266:$Q$268,3,FALSE))</f>
        <v/>
      </c>
      <c r="AH178" s="259">
        <f>X185*AH174/(HLOOKUP(AH173,workup!$B$266:$Q$268,2,FALSE)*X169*(1-AA184)+HLOOKUP(AH173,workup!$B$266:$Q$268,3,FALSE))</f>
        <v/>
      </c>
      <c r="AI178" s="259">
        <f>X185*AI174/(HLOOKUP(AI173,workup!$B$266:$Q$268,2,FALSE)*X169*(1-AA184)+HLOOKUP(AI173,workup!$B$266:$Q$268,3,FALSE))</f>
        <v/>
      </c>
      <c r="AJ178" s="259">
        <f>X185*AJ174/(HLOOKUP(AJ173,workup!$B$266:$Q$268,2,FALSE)*X169*(1-AA184)+HLOOKUP(AJ173,workup!$B$266:$Q$268,3,FALSE))</f>
        <v/>
      </c>
      <c r="AK178" s="259">
        <f>X185*AK174/(HLOOKUP(AK173,workup!$B$266:$Q$268,2,FALSE)*X169*(1-AA184)+HLOOKUP(AK173,workup!$B$266:$Q$268,3,FALSE))</f>
        <v/>
      </c>
      <c r="AL178" s="259">
        <f>X185*AL174/(HLOOKUP(AL173,workup!$B$266:$Q$268,2,FALSE)*X169*(1-AA184)+HLOOKUP(AL173,workup!$B$266:$Q$268,3,FALSE))</f>
        <v/>
      </c>
      <c r="AM178" s="259">
        <f>X185*AM174/(HLOOKUP(AM173,workup!$B$266:$Q$268,2,FALSE)*X169*(1-AA184)+HLOOKUP(AM173,workup!$B$266:$Q$268,3,FALSE))</f>
        <v/>
      </c>
      <c r="AN178" s="259">
        <f>X185*AN174/(HLOOKUP(AN173,workup!$B$266:$Q$268,2,FALSE)*X169*(1-AA184)+HLOOKUP(AN173,workup!$B$266:$Q$268,3,FALSE))</f>
        <v/>
      </c>
      <c r="AQ178" s="25" t="n"/>
      <c r="AR178" s="24" t="n"/>
      <c r="AS178" s="268" t="inlineStr">
        <is>
          <t>mol% Out</t>
        </is>
      </c>
      <c r="AT178" s="259">
        <f>AS185*AT174/(HLOOKUP(AT173,workup!$B$266:$Q$268,2,FALSE)*AS169*(1-AV184)+HLOOKUP(AT173,workup!$B$266:$Q$268,3,FALSE))</f>
        <v/>
      </c>
      <c r="AU178" s="259">
        <f>AS185*AU174/(HLOOKUP(AU173,workup!$B$266:$Q$268,2,FALSE)*AS169*(1-AV184)+HLOOKUP(AU173,workup!$B$266:$Q$268,3,FALSE))</f>
        <v/>
      </c>
      <c r="AV178" s="259">
        <f>AS185*AV174/(HLOOKUP(AV173,workup!$B$266:$Q$268,2,FALSE)*AS169*(1-AV184)+HLOOKUP(AV173,workup!$B$266:$Q$268,3,FALSE))</f>
        <v/>
      </c>
      <c r="AW178" s="259">
        <f>AS185*AW174/(HLOOKUP(AW173,workup!$B$266:$Q$268,2,FALSE)*AS169*(1-AV184)+HLOOKUP(AW173,workup!$B$266:$Q$268,3,FALSE))</f>
        <v/>
      </c>
      <c r="AX178" s="259">
        <f>AS185*AX174/(HLOOKUP(AX173,workup!$B$266:$Q$268,2,FALSE)*AS169*(1-AV184)+HLOOKUP(AX173,workup!$B$266:$Q$268,3,FALSE))</f>
        <v/>
      </c>
      <c r="AY178" s="259">
        <f>AS185*AY174/(HLOOKUP(AY173,workup!$B$266:$Q$268,2,FALSE)*AS169*(1-AV184)+HLOOKUP(AY173,workup!$B$266:$Q$268,3,FALSE))</f>
        <v/>
      </c>
      <c r="AZ178" s="259">
        <f>AS185*AZ174/(HLOOKUP(AZ173,workup!$B$266:$Q$268,2,FALSE)*AS169*(1-AV184)+HLOOKUP(AZ173,workup!$B$266:$Q$268,3,FALSE))</f>
        <v/>
      </c>
      <c r="BA178" s="259">
        <f>AS185*BA174/(HLOOKUP(BA173,workup!$B$266:$Q$268,2,FALSE)*AS169*(1-AV184)+HLOOKUP(BA173,workup!$B$266:$Q$268,3,FALSE))</f>
        <v/>
      </c>
      <c r="BB178" s="259">
        <f>AS185*BB174/(HLOOKUP(BB173,workup!$B$266:$Q$268,2,FALSE)*AS169*(1-AV184)+HLOOKUP(BB173,workup!$B$266:$Q$268,3,FALSE))</f>
        <v/>
      </c>
      <c r="BC178" s="259">
        <f>AS185*BC174/(HLOOKUP(BC173,workup!$B$266:$Q$268,2,FALSE)*AS169*(1-AV184)+HLOOKUP(BC173,workup!$B$266:$Q$268,3,FALSE))</f>
        <v/>
      </c>
      <c r="BD178" s="259">
        <f>AS185*BD174/(HLOOKUP(BD173,workup!$B$266:$Q$268,2,FALSE)*AS169*(1-AV184)+HLOOKUP(BD173,workup!$B$266:$Q$268,3,FALSE))</f>
        <v/>
      </c>
      <c r="BE178" s="259">
        <f>AS185*BE174/(HLOOKUP(BE173,workup!$B$266:$Q$268,2,FALSE)*AS169*(1-AV184)+HLOOKUP(BE173,workup!$B$266:$Q$268,3,FALSE))</f>
        <v/>
      </c>
      <c r="BF178" s="259">
        <f>AS185*BF174/(HLOOKUP(BF173,workup!$B$266:$Q$268,2,FALSE)*AS169*(1-AV184)+HLOOKUP(BF173,workup!$B$266:$Q$268,3,FALSE))</f>
        <v/>
      </c>
      <c r="BG178" s="259">
        <f>AS185*BG174/(HLOOKUP(BG173,workup!$B$266:$Q$268,2,FALSE)*AS169*(1-AV184)+HLOOKUP(BG173,workup!$B$266:$Q$268,3,FALSE))</f>
        <v/>
      </c>
      <c r="BH178" s="259">
        <f>AS185*BH174/(HLOOKUP(BH173,workup!$B$266:$Q$268,2,FALSE)*AS169*(1-AV184)+HLOOKUP(BH173,workup!$B$266:$Q$268,3,FALSE))</f>
        <v/>
      </c>
      <c r="BI178" s="259">
        <f>AS185*BI174/(HLOOKUP(BI173,workup!$B$266:$Q$268,2,FALSE)*AS169*(1-AV184)+HLOOKUP(BI173,workup!$B$266:$Q$268,3,FALSE))</f>
        <v/>
      </c>
      <c r="BL178" s="25" t="n"/>
      <c r="BM178" s="24" t="n"/>
      <c r="BN178" s="268" t="inlineStr">
        <is>
          <t>mol% Out</t>
        </is>
      </c>
      <c r="BO178" s="259">
        <f>BN185*BO174/(HLOOKUP(BO173,workup!$B$266:$Q$268,2,FALSE)*BN169*(1-BQ184)+HLOOKUP(BO173,workup!$B$266:$Q$268,3,FALSE))</f>
        <v/>
      </c>
      <c r="BP178" s="259">
        <f>BN185*BP174/(HLOOKUP(BP173,workup!$B$266:$Q$268,2,FALSE)*BN169*(1-BQ184)+HLOOKUP(BP173,workup!$B$266:$Q$268,3,FALSE))</f>
        <v/>
      </c>
      <c r="BQ178" s="259">
        <f>BN185*BQ174/(HLOOKUP(BQ173,workup!$B$266:$Q$268,2,FALSE)*BN169*(1-BQ184)+HLOOKUP(BQ173,workup!$B$266:$Q$268,3,FALSE))</f>
        <v/>
      </c>
      <c r="BR178" s="259">
        <f>BN185*BR174/(HLOOKUP(BR173,workup!$B$266:$Q$268,2,FALSE)*BN169*(1-BQ184)+HLOOKUP(BR173,workup!$B$266:$Q$268,3,FALSE))</f>
        <v/>
      </c>
      <c r="BS178" s="259">
        <f>BN185*BS174/(HLOOKUP(BS173,workup!$B$266:$Q$268,2,FALSE)*BN169*(1-BQ184)+HLOOKUP(BS173,workup!$B$266:$Q$268,3,FALSE))</f>
        <v/>
      </c>
      <c r="BT178" s="259">
        <f>BN185*BT174/(HLOOKUP(BT173,workup!$B$266:$Q$268,2,FALSE)*BN169*(1-BQ184)+HLOOKUP(BT173,workup!$B$266:$Q$268,3,FALSE))</f>
        <v/>
      </c>
      <c r="BU178" s="259">
        <f>BN185*BU174/(HLOOKUP(BU173,workup!$B$266:$Q$268,2,FALSE)*BN169*(1-BQ184)+HLOOKUP(BU173,workup!$B$266:$Q$268,3,FALSE))</f>
        <v/>
      </c>
      <c r="BV178" s="259">
        <f>BN185*BV174/(HLOOKUP(BV173,workup!$B$266:$Q$268,2,FALSE)*BN169*(1-BQ184)+HLOOKUP(BV173,workup!$B$266:$Q$268,3,FALSE))</f>
        <v/>
      </c>
      <c r="BW178" s="259">
        <f>BN185*BW174/(HLOOKUP(BW173,workup!$B$266:$Q$268,2,FALSE)*BN169*(1-BQ184)+HLOOKUP(BW173,workup!$B$266:$Q$268,3,FALSE))</f>
        <v/>
      </c>
      <c r="BX178" s="259">
        <f>BN185*BX174/(HLOOKUP(BX173,workup!$B$266:$Q$268,2,FALSE)*BN169*(1-BQ184)+HLOOKUP(BX173,workup!$B$266:$Q$268,3,FALSE))</f>
        <v/>
      </c>
      <c r="BY178" s="259">
        <f>BN185*BY174/(HLOOKUP(BY173,workup!$B$266:$Q$268,2,FALSE)*BN169*(1-BQ184)+HLOOKUP(BY173,workup!$B$266:$Q$268,3,FALSE))</f>
        <v/>
      </c>
      <c r="BZ178" s="259">
        <f>BN185*BZ174/(HLOOKUP(BZ173,workup!$B$266:$Q$268,2,FALSE)*BN169*(1-BQ184)+HLOOKUP(BZ173,workup!$B$266:$Q$268,3,FALSE))</f>
        <v/>
      </c>
      <c r="CA178" s="259">
        <f>BN185*CA174/(HLOOKUP(CA173,workup!$B$266:$Q$268,2,FALSE)*BN169*(1-BQ184)+HLOOKUP(CA173,workup!$B$266:$Q$268,3,FALSE))</f>
        <v/>
      </c>
      <c r="CB178" s="259">
        <f>BN185*CB174/(HLOOKUP(CB173,workup!$B$266:$Q$268,2,FALSE)*BN169*(1-BQ184)+HLOOKUP(CB173,workup!$B$266:$Q$268,3,FALSE))</f>
        <v/>
      </c>
      <c r="CC178" s="259">
        <f>BN185*CC174/(HLOOKUP(CC173,workup!$B$266:$Q$268,2,FALSE)*BN169*(1-BQ184)+HLOOKUP(CC173,workup!$B$266:$Q$268,3,FALSE))</f>
        <v/>
      </c>
      <c r="CD178" s="259">
        <f>BN185*CD174/(HLOOKUP(CD173,workup!$B$266:$Q$268,2,FALSE)*BN169*(1-BQ184)+HLOOKUP(CD173,workup!$B$266:$Q$268,3,FALSE))</f>
        <v/>
      </c>
      <c r="CG178" s="25" t="n"/>
      <c r="CH178" s="24" t="n"/>
      <c r="CI178" s="268" t="inlineStr">
        <is>
          <t>mol% Out</t>
        </is>
      </c>
      <c r="CJ178" s="259">
        <f>CI185*CJ174/(HLOOKUP(CJ173,workup!$B$266:$Q$268,2,FALSE)*CI169*(1-CL184)+HLOOKUP(CJ173,workup!$B$266:$Q$268,3,FALSE))</f>
        <v/>
      </c>
      <c r="CK178" s="259">
        <f>CI185*CK174/(HLOOKUP(CK173,workup!$B$266:$Q$268,2,FALSE)*CI169*(1-CL184)+HLOOKUP(CK173,workup!$B$266:$Q$268,3,FALSE))</f>
        <v/>
      </c>
      <c r="CL178" s="259">
        <f>CI185*CL174/(HLOOKUP(CL173,workup!$B$266:$Q$268,2,FALSE)*CI169*(1-CL184)+HLOOKUP(CL173,workup!$B$266:$Q$268,3,FALSE))</f>
        <v/>
      </c>
      <c r="CM178" s="259">
        <f>CI185*CM174/(HLOOKUP(CM173,workup!$B$266:$Q$268,2,FALSE)*CI169*(1-CL184)+HLOOKUP(CM173,workup!$B$266:$Q$268,3,FALSE))</f>
        <v/>
      </c>
      <c r="CN178" s="259">
        <f>CI185*CN174/(HLOOKUP(CN173,workup!$B$266:$Q$268,2,FALSE)*CI169*(1-CL184)+HLOOKUP(CN173,workup!$B$266:$Q$268,3,FALSE))</f>
        <v/>
      </c>
      <c r="CO178" s="259">
        <f>CI185*CO174/(HLOOKUP(CO173,workup!$B$266:$Q$268,2,FALSE)*CI169*(1-CL184)+HLOOKUP(CO173,workup!$B$266:$Q$268,3,FALSE))</f>
        <v/>
      </c>
      <c r="CP178" s="259">
        <f>CI185*CP174/(HLOOKUP(CP173,workup!$B$266:$Q$268,2,FALSE)*CI169*(1-CL184)+HLOOKUP(CP173,workup!$B$266:$Q$268,3,FALSE))</f>
        <v/>
      </c>
      <c r="CQ178" s="259">
        <f>CI185*CQ174/(HLOOKUP(CQ173,workup!$B$266:$Q$268,2,FALSE)*CI169*(1-CL184)+HLOOKUP(CQ173,workup!$B$266:$Q$268,3,FALSE))</f>
        <v/>
      </c>
      <c r="CR178" s="259">
        <f>CI185*CR174/(HLOOKUP(CR173,workup!$B$266:$Q$268,2,FALSE)*CI169*(1-CL184)+HLOOKUP(CR173,workup!$B$266:$Q$268,3,FALSE))</f>
        <v/>
      </c>
      <c r="CS178" s="259">
        <f>CI185*CS174/(HLOOKUP(CS173,workup!$B$266:$Q$268,2,FALSE)*CI169*(1-CL184)+HLOOKUP(CS173,workup!$B$266:$Q$268,3,FALSE))</f>
        <v/>
      </c>
      <c r="CT178" s="259">
        <f>CI185*CT174/(HLOOKUP(CT173,workup!$B$266:$Q$268,2,FALSE)*CI169*(1-CL184)+HLOOKUP(CT173,workup!$B$266:$Q$268,3,FALSE))</f>
        <v/>
      </c>
      <c r="CU178" s="259">
        <f>CI185*CU174/(HLOOKUP(CU173,workup!$B$266:$Q$268,2,FALSE)*CI169*(1-CL184)+HLOOKUP(CU173,workup!$B$266:$Q$268,3,FALSE))</f>
        <v/>
      </c>
      <c r="CV178" s="259">
        <f>CI185*CV174/(HLOOKUP(CV173,workup!$B$266:$Q$268,2,FALSE)*CI169*(1-CL184)+HLOOKUP(CV173,workup!$B$266:$Q$268,3,FALSE))</f>
        <v/>
      </c>
      <c r="CW178" s="259">
        <f>CI185*CW174/(HLOOKUP(CW173,workup!$B$266:$Q$268,2,FALSE)*CI169*(1-CL184)+HLOOKUP(CW173,workup!$B$266:$Q$268,3,FALSE))</f>
        <v/>
      </c>
      <c r="CX178" s="259">
        <f>CI185*CX174/(HLOOKUP(CX173,workup!$B$266:$Q$268,2,FALSE)*CI169*(1-CL184)+HLOOKUP(CX173,workup!$B$266:$Q$268,3,FALSE))</f>
        <v/>
      </c>
      <c r="CY178" s="259">
        <f>CI185*CY174/(HLOOKUP(CY173,workup!$B$266:$Q$268,2,FALSE)*CI169*(1-CL184)+HLOOKUP(CY173,workup!$B$266:$Q$268,3,FALSE))</f>
        <v/>
      </c>
    </row>
    <row r="179" ht="14.45" customHeight="1" s="23">
      <c r="A179" s="25" t="n"/>
      <c r="B179" s="24" t="n"/>
      <c r="C179" s="269" t="n"/>
      <c r="D179" s="259">
        <f>C185*D175/(HLOOKUP(D173,workup!$B$266:$Q$268,2,FALSE)*C170*(1-F185)+HLOOKUP(D173,workup!$B$266:$Q$268,3,FALSE))</f>
        <v/>
      </c>
      <c r="E179" s="259">
        <f>C185*E175/(HLOOKUP(E173,workup!$B$266:$Q$268,2,FALSE)*C170*(1-F185)+HLOOKUP(E173,workup!$B$266:$Q$268,3,FALSE))</f>
        <v/>
      </c>
      <c r="F179" s="259">
        <f>C185*F175/(HLOOKUP(F173,workup!$B$266:$Q$268,2,FALSE)*C170*(1-F185)+HLOOKUP(F173,workup!$B$266:$Q$268,3,FALSE))</f>
        <v/>
      </c>
      <c r="G179" s="259">
        <f>C185*G175/(HLOOKUP(G173,workup!$B$266:$Q$268,2,FALSE)*C170*(1-F185)+HLOOKUP(G173,workup!$B$266:$Q$268,3,FALSE))</f>
        <v/>
      </c>
      <c r="H179" s="259">
        <f>C185*H175/(HLOOKUP(H173,workup!$B$266:$Q$268,2,FALSE)*C170*(1-F185)+HLOOKUP(H173,workup!$B$266:$Q$268,3,FALSE))</f>
        <v/>
      </c>
      <c r="I179" s="259">
        <f>C185*I175/(HLOOKUP(I173,workup!$B$266:$Q$268,2,FALSE)*C170*(1-F185)+HLOOKUP(I173,workup!$B$266:$Q$268,3,FALSE))</f>
        <v/>
      </c>
      <c r="J179" s="259">
        <f>C185*J175/(HLOOKUP(J173,workup!$B$266:$Q$268,2,FALSE)*C170*(1-F185)+HLOOKUP(J173,workup!$B$266:$Q$268,3,FALSE))</f>
        <v/>
      </c>
      <c r="K179" s="259">
        <f>C185*K175/(HLOOKUP(K173,workup!$B$266:$Q$268,2,FALSE)*C170*(1-F185)+HLOOKUP(K173,workup!$B$266:$Q$268,3,FALSE))</f>
        <v/>
      </c>
      <c r="L179" s="259">
        <f>C185*L175/(HLOOKUP(L173,workup!$B$266:$Q$268,2,FALSE)*C170*(1-F185)+HLOOKUP(L173,workup!$B$266:$Q$268,3,FALSE))</f>
        <v/>
      </c>
      <c r="M179" s="259">
        <f>C185*M175/(HLOOKUP(M173,workup!$B$266:$Q$268,2,FALSE)*C170*(1-F185)+HLOOKUP(M173,workup!$B$266:$Q$268,3,FALSE))</f>
        <v/>
      </c>
      <c r="N179" s="259">
        <f>C185*N175/(HLOOKUP(N173,workup!$B$266:$Q$268,2,FALSE)*C170*(1-F185)+HLOOKUP(N173,workup!$B$266:$Q$268,3,FALSE))</f>
        <v/>
      </c>
      <c r="O179" s="259">
        <f>C185*O175/(HLOOKUP(O173,workup!$B$266:$Q$268,2,FALSE)*C170*(1-F185)+HLOOKUP(O173,workup!$B$266:$Q$268,3,FALSE))</f>
        <v/>
      </c>
      <c r="P179" s="259">
        <f>C185*P175/(HLOOKUP(P173,workup!$B$266:$Q$268,2,FALSE)*C170*(1-F185)+HLOOKUP(P173,workup!$B$266:$Q$268,3,FALSE))</f>
        <v/>
      </c>
      <c r="Q179" s="259">
        <f>C185*Q175/(HLOOKUP(Q173,workup!$B$266:$Q$268,2,FALSE)*C170*(1-F185)+HLOOKUP(Q173,workup!$B$266:$Q$268,3,FALSE))</f>
        <v/>
      </c>
      <c r="R179" s="259">
        <f>C185*R175/(HLOOKUP(R173,workup!$B$266:$Q$268,2,FALSE)*C170*(1-F185)+HLOOKUP(R173,workup!$B$266:$Q$268,3,FALSE))</f>
        <v/>
      </c>
      <c r="S179" s="259">
        <f>C185*S175/(HLOOKUP(S173,workup!$B$266:$Q$268,2,FALSE)*C170*(1-F185)+HLOOKUP(S173,workup!$B$266:$Q$268,3,FALSE))</f>
        <v/>
      </c>
      <c r="T179" s="25" t="n"/>
      <c r="V179" s="25" t="n"/>
      <c r="W179" s="24" t="n"/>
      <c r="X179" s="269" t="n"/>
      <c r="Y179" s="259">
        <f>X185*Y175/(HLOOKUP(Y173,workup!$B$266:$Q$268,2,FALSE)*X170*(1-AA185)+HLOOKUP(Y173,workup!$B$266:$Q$268,3,FALSE))</f>
        <v/>
      </c>
      <c r="Z179" s="259">
        <f>X185*Z175/(HLOOKUP(Z173,workup!$B$266:$Q$268,2,FALSE)*X170*(1-AA185)+HLOOKUP(Z173,workup!$B$266:$Q$268,3,FALSE))</f>
        <v/>
      </c>
      <c r="AA179" s="259">
        <f>X185*AA175/(HLOOKUP(AA173,workup!$B$266:$Q$268,2,FALSE)*X170*(1-AA185)+HLOOKUP(AA173,workup!$B$266:$Q$268,3,FALSE))</f>
        <v/>
      </c>
      <c r="AB179" s="259">
        <f>X185*AB175/(HLOOKUP(AB173,workup!$B$266:$Q$268,2,FALSE)*X170*(1-AA185)+HLOOKUP(AB173,workup!$B$266:$Q$268,3,FALSE))</f>
        <v/>
      </c>
      <c r="AC179" s="259">
        <f>X185*AC175/(HLOOKUP(AC173,workup!$B$266:$Q$268,2,FALSE)*X170*(1-AA185)+HLOOKUP(AC173,workup!$B$266:$Q$268,3,FALSE))</f>
        <v/>
      </c>
      <c r="AD179" s="259">
        <f>X185*AD175/(HLOOKUP(AD173,workup!$B$266:$Q$268,2,FALSE)*X170*(1-AA185)+HLOOKUP(AD173,workup!$B$266:$Q$268,3,FALSE))</f>
        <v/>
      </c>
      <c r="AE179" s="259">
        <f>X185*AE175/(HLOOKUP(AE173,workup!$B$266:$Q$268,2,FALSE)*X170*(1-AA185)+HLOOKUP(AE173,workup!$B$266:$Q$268,3,FALSE))</f>
        <v/>
      </c>
      <c r="AF179" s="259">
        <f>X185*AF175/(HLOOKUP(AF173,workup!$B$266:$Q$268,2,FALSE)*X170*(1-AA185)+HLOOKUP(AF173,workup!$B$266:$Q$268,3,FALSE))</f>
        <v/>
      </c>
      <c r="AG179" s="259">
        <f>X185*AG175/(HLOOKUP(AG173,workup!$B$266:$Q$268,2,FALSE)*X170*(1-AA185)+HLOOKUP(AG173,workup!$B$266:$Q$268,3,FALSE))</f>
        <v/>
      </c>
      <c r="AH179" s="259">
        <f>X185*AH175/(HLOOKUP(AH173,workup!$B$266:$Q$268,2,FALSE)*X170*(1-AA185)+HLOOKUP(AH173,workup!$B$266:$Q$268,3,FALSE))</f>
        <v/>
      </c>
      <c r="AI179" s="259">
        <f>X185*AI175/(HLOOKUP(AI173,workup!$B$266:$Q$268,2,FALSE)*X170*(1-AA185)+HLOOKUP(AI173,workup!$B$266:$Q$268,3,FALSE))</f>
        <v/>
      </c>
      <c r="AJ179" s="259">
        <f>X185*AJ175/(HLOOKUP(AJ173,workup!$B$266:$Q$268,2,FALSE)*X170*(1-AA185)+HLOOKUP(AJ173,workup!$B$266:$Q$268,3,FALSE))</f>
        <v/>
      </c>
      <c r="AK179" s="259">
        <f>X185*AK175/(HLOOKUP(AK173,workup!$B$266:$Q$268,2,FALSE)*X170*(1-AA185)+HLOOKUP(AK173,workup!$B$266:$Q$268,3,FALSE))</f>
        <v/>
      </c>
      <c r="AL179" s="259">
        <f>X185*AL175/(HLOOKUP(AL173,workup!$B$266:$Q$268,2,FALSE)*X170*(1-AA185)+HLOOKUP(AL173,workup!$B$266:$Q$268,3,FALSE))</f>
        <v/>
      </c>
      <c r="AM179" s="259">
        <f>X185*AM175/(HLOOKUP(AM173,workup!$B$266:$Q$268,2,FALSE)*X170*(1-AA185)+HLOOKUP(AM173,workup!$B$266:$Q$268,3,FALSE))</f>
        <v/>
      </c>
      <c r="AN179" s="259">
        <f>X185*AN175/(HLOOKUP(AN173,workup!$B$266:$Q$268,2,FALSE)*X170*(1-AA185)+HLOOKUP(AN173,workup!$B$266:$Q$268,3,FALSE))</f>
        <v/>
      </c>
      <c r="AQ179" s="25" t="n"/>
      <c r="AR179" s="24" t="n"/>
      <c r="AS179" s="269" t="n"/>
      <c r="AT179" s="259">
        <f>AS185*AT175/(HLOOKUP(AT173,workup!$B$266:$Q$268,2,FALSE)*AS170*(1-AV185)+HLOOKUP(AT173,workup!$B$266:$Q$268,3,FALSE))</f>
        <v/>
      </c>
      <c r="AU179" s="259">
        <f>AS185*AU175/(HLOOKUP(AU173,workup!$B$266:$Q$268,2,FALSE)*AS170*(1-AV185)+HLOOKUP(AU173,workup!$B$266:$Q$268,3,FALSE))</f>
        <v/>
      </c>
      <c r="AV179" s="259">
        <f>AS185*AV175/(HLOOKUP(AV173,workup!$B$266:$Q$268,2,FALSE)*AS170*(1-AV185)+HLOOKUP(AV173,workup!$B$266:$Q$268,3,FALSE))</f>
        <v/>
      </c>
      <c r="AW179" s="259">
        <f>AS185*AW175/(HLOOKUP(AW173,workup!$B$266:$Q$268,2,FALSE)*AS170*(1-AV185)+HLOOKUP(AW173,workup!$B$266:$Q$268,3,FALSE))</f>
        <v/>
      </c>
      <c r="AX179" s="259">
        <f>AS185*AX175/(HLOOKUP(AX173,workup!$B$266:$Q$268,2,FALSE)*AS170*(1-AV185)+HLOOKUP(AX173,workup!$B$266:$Q$268,3,FALSE))</f>
        <v/>
      </c>
      <c r="AY179" s="259">
        <f>AS185*AY175/(HLOOKUP(AY173,workup!$B$266:$Q$268,2,FALSE)*AS170*(1-AV185)+HLOOKUP(AY173,workup!$B$266:$Q$268,3,FALSE))</f>
        <v/>
      </c>
      <c r="AZ179" s="259">
        <f>AS185*AZ175/(HLOOKUP(AZ173,workup!$B$266:$Q$268,2,FALSE)*AS170*(1-AV185)+HLOOKUP(AZ173,workup!$B$266:$Q$268,3,FALSE))</f>
        <v/>
      </c>
      <c r="BA179" s="259">
        <f>AS185*BA175/(HLOOKUP(BA173,workup!$B$266:$Q$268,2,FALSE)*AS170*(1-AV185)+HLOOKUP(BA173,workup!$B$266:$Q$268,3,FALSE))</f>
        <v/>
      </c>
      <c r="BB179" s="259">
        <f>AS185*BB175/(HLOOKUP(BB173,workup!$B$266:$Q$268,2,FALSE)*AS170*(1-AV185)+HLOOKUP(BB173,workup!$B$266:$Q$268,3,FALSE))</f>
        <v/>
      </c>
      <c r="BC179" s="259">
        <f>AS185*BC175/(HLOOKUP(BC173,workup!$B$266:$Q$268,2,FALSE)*AS170*(1-AV185)+HLOOKUP(BC173,workup!$B$266:$Q$268,3,FALSE))</f>
        <v/>
      </c>
      <c r="BD179" s="259">
        <f>AS185*BD175/(HLOOKUP(BD173,workup!$B$266:$Q$268,2,FALSE)*AS170*(1-AV185)+HLOOKUP(BD173,workup!$B$266:$Q$268,3,FALSE))</f>
        <v/>
      </c>
      <c r="BE179" s="259">
        <f>AS185*BE175/(HLOOKUP(BE173,workup!$B$266:$Q$268,2,FALSE)*AS170*(1-AV185)+HLOOKUP(BE173,workup!$B$266:$Q$268,3,FALSE))</f>
        <v/>
      </c>
      <c r="BF179" s="259">
        <f>AS185*BF175/(HLOOKUP(BF173,workup!$B$266:$Q$268,2,FALSE)*AS170*(1-AV185)+HLOOKUP(BF173,workup!$B$266:$Q$268,3,FALSE))</f>
        <v/>
      </c>
      <c r="BG179" s="259">
        <f>AS185*BG175/(HLOOKUP(BG173,workup!$B$266:$Q$268,2,FALSE)*AS170*(1-AV185)+HLOOKUP(BG173,workup!$B$266:$Q$268,3,FALSE))</f>
        <v/>
      </c>
      <c r="BH179" s="259">
        <f>AS185*BH175/(HLOOKUP(BH173,workup!$B$266:$Q$268,2,FALSE)*AS170*(1-AV185)+HLOOKUP(BH173,workup!$B$266:$Q$268,3,FALSE))</f>
        <v/>
      </c>
      <c r="BI179" s="259">
        <f>AS185*BI175/(HLOOKUP(BI173,workup!$B$266:$Q$268,2,FALSE)*AS170*(1-AV185)+HLOOKUP(BI173,workup!$B$266:$Q$268,3,FALSE))</f>
        <v/>
      </c>
      <c r="BL179" s="25" t="n"/>
      <c r="BM179" s="24" t="n"/>
      <c r="BN179" s="269" t="n"/>
      <c r="BO179" s="259">
        <f>BN185*BO175/(HLOOKUP(BO173,workup!$B$266:$Q$268,2,FALSE)*BN170*(1-BQ185)+HLOOKUP(BO173,workup!$B$266:$Q$268,3,FALSE))</f>
        <v/>
      </c>
      <c r="BP179" s="259">
        <f>BN185*BP175/(HLOOKUP(BP173,workup!$B$266:$Q$268,2,FALSE)*BN170*(1-BQ185)+HLOOKUP(BP173,workup!$B$266:$Q$268,3,FALSE))</f>
        <v/>
      </c>
      <c r="BQ179" s="259">
        <f>BN185*BQ175/(HLOOKUP(BQ173,workup!$B$266:$Q$268,2,FALSE)*BN170*(1-BQ185)+HLOOKUP(BQ173,workup!$B$266:$Q$268,3,FALSE))</f>
        <v/>
      </c>
      <c r="BR179" s="259">
        <f>BN185*BR175/(HLOOKUP(BR173,workup!$B$266:$Q$268,2,FALSE)*BN170*(1-BQ185)+HLOOKUP(BR173,workup!$B$266:$Q$268,3,FALSE))</f>
        <v/>
      </c>
      <c r="BS179" s="259">
        <f>BN185*BS175/(HLOOKUP(BS173,workup!$B$266:$Q$268,2,FALSE)*BN170*(1-BQ185)+HLOOKUP(BS173,workup!$B$266:$Q$268,3,FALSE))</f>
        <v/>
      </c>
      <c r="BT179" s="259">
        <f>BN185*BT175/(HLOOKUP(BT173,workup!$B$266:$Q$268,2,FALSE)*BN170*(1-BQ185)+HLOOKUP(BT173,workup!$B$266:$Q$268,3,FALSE))</f>
        <v/>
      </c>
      <c r="BU179" s="259">
        <f>BN185*BU175/(HLOOKUP(BU173,workup!$B$266:$Q$268,2,FALSE)*BN170*(1-BQ185)+HLOOKUP(BU173,workup!$B$266:$Q$268,3,FALSE))</f>
        <v/>
      </c>
      <c r="BV179" s="259">
        <f>BN185*BV175/(HLOOKUP(BV173,workup!$B$266:$Q$268,2,FALSE)*BN170*(1-BQ185)+HLOOKUP(BV173,workup!$B$266:$Q$268,3,FALSE))</f>
        <v/>
      </c>
      <c r="BW179" s="259">
        <f>BN185*BW175/(HLOOKUP(BW173,workup!$B$266:$Q$268,2,FALSE)*BN170*(1-BQ185)+HLOOKUP(BW173,workup!$B$266:$Q$268,3,FALSE))</f>
        <v/>
      </c>
      <c r="BX179" s="259">
        <f>BN185*BX175/(HLOOKUP(BX173,workup!$B$266:$Q$268,2,FALSE)*BN170*(1-BQ185)+HLOOKUP(BX173,workup!$B$266:$Q$268,3,FALSE))</f>
        <v/>
      </c>
      <c r="BY179" s="259">
        <f>BN185*BY175/(HLOOKUP(BY173,workup!$B$266:$Q$268,2,FALSE)*BN170*(1-BQ185)+HLOOKUP(BY173,workup!$B$266:$Q$268,3,FALSE))</f>
        <v/>
      </c>
      <c r="BZ179" s="259">
        <f>BN185*BZ175/(HLOOKUP(BZ173,workup!$B$266:$Q$268,2,FALSE)*BN170*(1-BQ185)+HLOOKUP(BZ173,workup!$B$266:$Q$268,3,FALSE))</f>
        <v/>
      </c>
      <c r="CA179" s="259">
        <f>BN185*CA175/(HLOOKUP(CA173,workup!$B$266:$Q$268,2,FALSE)*BN170*(1-BQ185)+HLOOKUP(CA173,workup!$B$266:$Q$268,3,FALSE))</f>
        <v/>
      </c>
      <c r="CB179" s="259">
        <f>BN185*CB175/(HLOOKUP(CB173,workup!$B$266:$Q$268,2,FALSE)*BN170*(1-BQ185)+HLOOKUP(CB173,workup!$B$266:$Q$268,3,FALSE))</f>
        <v/>
      </c>
      <c r="CC179" s="259">
        <f>BN185*CC175/(HLOOKUP(CC173,workup!$B$266:$Q$268,2,FALSE)*BN170*(1-BQ185)+HLOOKUP(CC173,workup!$B$266:$Q$268,3,FALSE))</f>
        <v/>
      </c>
      <c r="CD179" s="259">
        <f>BN185*CD175/(HLOOKUP(CD173,workup!$B$266:$Q$268,2,FALSE)*BN170*(1-BQ185)+HLOOKUP(CD173,workup!$B$266:$Q$268,3,FALSE))</f>
        <v/>
      </c>
      <c r="CG179" s="25" t="n"/>
      <c r="CH179" s="24" t="n"/>
      <c r="CI179" s="269" t="n"/>
      <c r="CJ179" s="259">
        <f>CI185*CJ175/(HLOOKUP(CJ173,workup!$B$266:$Q$268,2,FALSE)*CI170*(1-CL185)+HLOOKUP(CJ173,workup!$B$266:$Q$268,3,FALSE))</f>
        <v/>
      </c>
      <c r="CK179" s="259">
        <f>CI185*CK175/(HLOOKUP(CK173,workup!$B$266:$Q$268,2,FALSE)*CI170*(1-CL185)+HLOOKUP(CK173,workup!$B$266:$Q$268,3,FALSE))</f>
        <v/>
      </c>
      <c r="CL179" s="259">
        <f>CI185*CL175/(HLOOKUP(CL173,workup!$B$266:$Q$268,2,FALSE)*CI170*(1-CL185)+HLOOKUP(CL173,workup!$B$266:$Q$268,3,FALSE))</f>
        <v/>
      </c>
      <c r="CM179" s="259">
        <f>CI185*CM175/(HLOOKUP(CM173,workup!$B$266:$Q$268,2,FALSE)*CI170*(1-CL185)+HLOOKUP(CM173,workup!$B$266:$Q$268,3,FALSE))</f>
        <v/>
      </c>
      <c r="CN179" s="259">
        <f>CI185*CN175/(HLOOKUP(CN173,workup!$B$266:$Q$268,2,FALSE)*CI170*(1-CL185)+HLOOKUP(CN173,workup!$B$266:$Q$268,3,FALSE))</f>
        <v/>
      </c>
      <c r="CO179" s="259">
        <f>CI185*CO175/(HLOOKUP(CO173,workup!$B$266:$Q$268,2,FALSE)*CI170*(1-CL185)+HLOOKUP(CO173,workup!$B$266:$Q$268,3,FALSE))</f>
        <v/>
      </c>
      <c r="CP179" s="259">
        <f>CI185*CP175/(HLOOKUP(CP173,workup!$B$266:$Q$268,2,FALSE)*CI170*(1-CL185)+HLOOKUP(CP173,workup!$B$266:$Q$268,3,FALSE))</f>
        <v/>
      </c>
      <c r="CQ179" s="259">
        <f>CI185*CQ175/(HLOOKUP(CQ173,workup!$B$266:$Q$268,2,FALSE)*CI170*(1-CL185)+HLOOKUP(CQ173,workup!$B$266:$Q$268,3,FALSE))</f>
        <v/>
      </c>
      <c r="CR179" s="259">
        <f>CI185*CR175/(HLOOKUP(CR173,workup!$B$266:$Q$268,2,FALSE)*CI170*(1-CL185)+HLOOKUP(CR173,workup!$B$266:$Q$268,3,FALSE))</f>
        <v/>
      </c>
      <c r="CS179" s="259">
        <f>CI185*CS175/(HLOOKUP(CS173,workup!$B$266:$Q$268,2,FALSE)*CI170*(1-CL185)+HLOOKUP(CS173,workup!$B$266:$Q$268,3,FALSE))</f>
        <v/>
      </c>
      <c r="CT179" s="259">
        <f>CI185*CT175/(HLOOKUP(CT173,workup!$B$266:$Q$268,2,FALSE)*CI170*(1-CL185)+HLOOKUP(CT173,workup!$B$266:$Q$268,3,FALSE))</f>
        <v/>
      </c>
      <c r="CU179" s="259">
        <f>CI185*CU175/(HLOOKUP(CU173,workup!$B$266:$Q$268,2,FALSE)*CI170*(1-CL185)+HLOOKUP(CU173,workup!$B$266:$Q$268,3,FALSE))</f>
        <v/>
      </c>
      <c r="CV179" s="259">
        <f>CI185*CV175/(HLOOKUP(CV173,workup!$B$266:$Q$268,2,FALSE)*CI170*(1-CL185)+HLOOKUP(CV173,workup!$B$266:$Q$268,3,FALSE))</f>
        <v/>
      </c>
      <c r="CW179" s="259">
        <f>CI185*CW175/(HLOOKUP(CW173,workup!$B$266:$Q$268,2,FALSE)*CI170*(1-CL185)+HLOOKUP(CW173,workup!$B$266:$Q$268,3,FALSE))</f>
        <v/>
      </c>
      <c r="CX179" s="259">
        <f>CI185*CX175/(HLOOKUP(CX173,workup!$B$266:$Q$268,2,FALSE)*CI170*(1-CL185)+HLOOKUP(CX173,workup!$B$266:$Q$268,3,FALSE))</f>
        <v/>
      </c>
      <c r="CY179" s="259">
        <f>CI185*CY175/(HLOOKUP(CY173,workup!$B$266:$Q$268,2,FALSE)*CI170*(1-CL185)+HLOOKUP(CY173,workup!$B$266:$Q$268,3,FALSE))</f>
        <v/>
      </c>
    </row>
    <row r="180" ht="14.45" customHeight="1" s="23">
      <c r="A180" s="25" t="n"/>
      <c r="B180" s="24" t="n"/>
      <c r="C180" s="270" t="n"/>
      <c r="D180" s="259">
        <f>C185*D176/(HLOOKUP(D173,workup!$B$266:$Q$268,2,FALSE)*C171*(1-F186)+HLOOKUP(D173,workup!$B$266:$Q$268,3,FALSE))</f>
        <v/>
      </c>
      <c r="E180" s="259">
        <f>C185*E176/(HLOOKUP(E173,workup!$B$266:$Q$268,2,FALSE)*C171*(1-F186)+HLOOKUP(E173,workup!$B$266:$Q$268,3,FALSE))</f>
        <v/>
      </c>
      <c r="F180" s="259">
        <f>C185*F176/(HLOOKUP(F173,workup!$B$266:$Q$268,2,FALSE)*C171*(1-F186)+HLOOKUP(F173,workup!$B$266:$Q$268,3,FALSE))</f>
        <v/>
      </c>
      <c r="G180" s="259">
        <f>C185*G176/(HLOOKUP(G173,workup!$B$266:$Q$268,2,FALSE)*C171*(1-F186)+HLOOKUP(G173,workup!$B$266:$Q$268,3,FALSE))</f>
        <v/>
      </c>
      <c r="H180" s="259">
        <f>C185*H176/(HLOOKUP(H173,workup!$B$266:$Q$268,2,FALSE)*C171*(1-F186)+HLOOKUP(H173,workup!$B$266:$Q$268,3,FALSE))</f>
        <v/>
      </c>
      <c r="I180" s="259">
        <f>C185*I176/(HLOOKUP(I173,workup!$B$266:$Q$268,2,FALSE)*C171*(1-F186)+HLOOKUP(I173,workup!$B$266:$Q$268,3,FALSE))</f>
        <v/>
      </c>
      <c r="J180" s="259">
        <f>C185*J176/(HLOOKUP(J173,workup!$B$266:$Q$268,2,FALSE)*C171*(1-F186)+HLOOKUP(J173,workup!$B$266:$Q$268,3,FALSE))</f>
        <v/>
      </c>
      <c r="K180" s="259">
        <f>C185*K176/(HLOOKUP(K173,workup!$B$266:$Q$268,2,FALSE)*C171*(1-F186)+HLOOKUP(K173,workup!$B$266:$Q$268,3,FALSE))</f>
        <v/>
      </c>
      <c r="L180" s="259">
        <f>C185*L176/(HLOOKUP(L173,workup!$B$266:$Q$268,2,FALSE)*C171*(1-F186)+HLOOKUP(L173,workup!$B$266:$Q$268,3,FALSE))</f>
        <v/>
      </c>
      <c r="M180" s="259">
        <f>C185*M176/(HLOOKUP(M173,workup!$B$266:$Q$268,2,FALSE)*C171*(1-F186)+HLOOKUP(M173,workup!$B$266:$Q$268,3,FALSE))</f>
        <v/>
      </c>
      <c r="N180" s="259">
        <f>C185*N176/(HLOOKUP(N173,workup!$B$266:$Q$268,2,FALSE)*C171*(1-F186)+HLOOKUP(N173,workup!$B$266:$Q$268,3,FALSE))</f>
        <v/>
      </c>
      <c r="O180" s="259">
        <f>C185*O176/(HLOOKUP(O173,workup!$B$266:$Q$268,2,FALSE)*C171*(1-F186)+HLOOKUP(O173,workup!$B$266:$Q$268,3,FALSE))</f>
        <v/>
      </c>
      <c r="P180" s="259">
        <f>C185*P176/(HLOOKUP(P173,workup!$B$266:$Q$268,2,FALSE)*C171*(1-F186)+HLOOKUP(P173,workup!$B$266:$Q$268,3,FALSE))</f>
        <v/>
      </c>
      <c r="Q180" s="259">
        <f>C185*Q176/(HLOOKUP(Q173,workup!$B$266:$Q$268,2,FALSE)*C171*(1-F186)+HLOOKUP(Q173,workup!$B$266:$Q$268,3,FALSE))</f>
        <v/>
      </c>
      <c r="R180" s="259">
        <f>C185*R176/(HLOOKUP(R173,workup!$B$266:$Q$268,2,FALSE)*C171*(1-F186)+HLOOKUP(R173,workup!$B$266:$Q$268,3,FALSE))</f>
        <v/>
      </c>
      <c r="S180" s="259">
        <f>C185*S176/(HLOOKUP(S173,workup!$B$266:$Q$268,2,FALSE)*C171*(1-F186)+HLOOKUP(S173,workup!$B$266:$Q$268,3,FALSE))</f>
        <v/>
      </c>
      <c r="T180" s="25" t="n"/>
      <c r="V180" s="25" t="n"/>
      <c r="W180" s="24" t="n"/>
      <c r="X180" s="270" t="n"/>
      <c r="Y180" s="259">
        <f>X185*Y176/(HLOOKUP(Y173,workup!$B$266:$Q$268,2,FALSE)*X171*(1-AA186)+HLOOKUP(Y173,workup!$B$266:$Q$268,3,FALSE))</f>
        <v/>
      </c>
      <c r="Z180" s="259">
        <f>X185*Z176/(HLOOKUP(Z173,workup!$B$266:$Q$268,2,FALSE)*X171*(1-AA186)+HLOOKUP(Z173,workup!$B$266:$Q$268,3,FALSE))</f>
        <v/>
      </c>
      <c r="AA180" s="259">
        <f>X185*AA176/(HLOOKUP(AA173,workup!$B$266:$Q$268,2,FALSE)*X171*(1-AA186)+HLOOKUP(AA173,workup!$B$266:$Q$268,3,FALSE))</f>
        <v/>
      </c>
      <c r="AB180" s="259">
        <f>X185*AB176/(HLOOKUP(AB173,workup!$B$266:$Q$268,2,FALSE)*X171*(1-AA186)+HLOOKUP(AB173,workup!$B$266:$Q$268,3,FALSE))</f>
        <v/>
      </c>
      <c r="AC180" s="259">
        <f>X185*AC176/(HLOOKUP(AC173,workup!$B$266:$Q$268,2,FALSE)*X171*(1-AA186)+HLOOKUP(AC173,workup!$B$266:$Q$268,3,FALSE))</f>
        <v/>
      </c>
      <c r="AD180" s="259">
        <f>X185*AD176/(HLOOKUP(AD173,workup!$B$266:$Q$268,2,FALSE)*X171*(1-AA186)+HLOOKUP(AD173,workup!$B$266:$Q$268,3,FALSE))</f>
        <v/>
      </c>
      <c r="AE180" s="259">
        <f>X185*AE176/(HLOOKUP(AE173,workup!$B$266:$Q$268,2,FALSE)*X171*(1-AA186)+HLOOKUP(AE173,workup!$B$266:$Q$268,3,FALSE))</f>
        <v/>
      </c>
      <c r="AF180" s="259">
        <f>X185*AF176/(HLOOKUP(AF173,workup!$B$266:$Q$268,2,FALSE)*X171*(1-AA186)+HLOOKUP(AF173,workup!$B$266:$Q$268,3,FALSE))</f>
        <v/>
      </c>
      <c r="AG180" s="259">
        <f>X185*AG176/(HLOOKUP(AG173,workup!$B$266:$Q$268,2,FALSE)*X171*(1-AA186)+HLOOKUP(AG173,workup!$B$266:$Q$268,3,FALSE))</f>
        <v/>
      </c>
      <c r="AH180" s="259">
        <f>X185*AH176/(HLOOKUP(AH173,workup!$B$266:$Q$268,2,FALSE)*X171*(1-AA186)+HLOOKUP(AH173,workup!$B$266:$Q$268,3,FALSE))</f>
        <v/>
      </c>
      <c r="AI180" s="259">
        <f>X185*AI176/(HLOOKUP(AI173,workup!$B$266:$Q$268,2,FALSE)*X171*(1-AA186)+HLOOKUP(AI173,workup!$B$266:$Q$268,3,FALSE))</f>
        <v/>
      </c>
      <c r="AJ180" s="259">
        <f>X185*AJ176/(HLOOKUP(AJ173,workup!$B$266:$Q$268,2,FALSE)*X171*(1-AA186)+HLOOKUP(AJ173,workup!$B$266:$Q$268,3,FALSE))</f>
        <v/>
      </c>
      <c r="AK180" s="259">
        <f>X185*AK176/(HLOOKUP(AK173,workup!$B$266:$Q$268,2,FALSE)*X171*(1-AA186)+HLOOKUP(AK173,workup!$B$266:$Q$268,3,FALSE))</f>
        <v/>
      </c>
      <c r="AL180" s="259">
        <f>X185*AL176/(HLOOKUP(AL173,workup!$B$266:$Q$268,2,FALSE)*X171*(1-AA186)+HLOOKUP(AL173,workup!$B$266:$Q$268,3,FALSE))</f>
        <v/>
      </c>
      <c r="AM180" s="259">
        <f>X185*AM176/(HLOOKUP(AM173,workup!$B$266:$Q$268,2,FALSE)*X171*(1-AA186)+HLOOKUP(AM173,workup!$B$266:$Q$268,3,FALSE))</f>
        <v/>
      </c>
      <c r="AN180" s="259">
        <f>X185*AN176/(HLOOKUP(AN173,workup!$B$266:$Q$268,2,FALSE)*X171*(1-AA186)+HLOOKUP(AN173,workup!$B$266:$Q$268,3,FALSE))</f>
        <v/>
      </c>
      <c r="AQ180" s="25" t="n"/>
      <c r="AR180" s="24" t="n"/>
      <c r="AS180" s="270" t="n"/>
      <c r="AT180" s="259">
        <f>AS185*AT176/(HLOOKUP(AT173,workup!$B$266:$Q$268,2,FALSE)*AS171*(1-AV186)+HLOOKUP(AT173,workup!$B$266:$Q$268,3,FALSE))</f>
        <v/>
      </c>
      <c r="AU180" s="259">
        <f>AS185*AU176/(HLOOKUP(AU173,workup!$B$266:$Q$268,2,FALSE)*AS171*(1-AV186)+HLOOKUP(AU173,workup!$B$266:$Q$268,3,FALSE))</f>
        <v/>
      </c>
      <c r="AV180" s="259">
        <f>AS185*AV176/(HLOOKUP(AV173,workup!$B$266:$Q$268,2,FALSE)*AS171*(1-AV186)+HLOOKUP(AV173,workup!$B$266:$Q$268,3,FALSE))</f>
        <v/>
      </c>
      <c r="AW180" s="259">
        <f>AS185*AW176/(HLOOKUP(AW173,workup!$B$266:$Q$268,2,FALSE)*AS171*(1-AV186)+HLOOKUP(AW173,workup!$B$266:$Q$268,3,FALSE))</f>
        <v/>
      </c>
      <c r="AX180" s="259">
        <f>AS185*AX176/(HLOOKUP(AX173,workup!$B$266:$Q$268,2,FALSE)*AS171*(1-AV186)+HLOOKUP(AX173,workup!$B$266:$Q$268,3,FALSE))</f>
        <v/>
      </c>
      <c r="AY180" s="259">
        <f>AS185*AY176/(HLOOKUP(AY173,workup!$B$266:$Q$268,2,FALSE)*AS171*(1-AV186)+HLOOKUP(AY173,workup!$B$266:$Q$268,3,FALSE))</f>
        <v/>
      </c>
      <c r="AZ180" s="259">
        <f>AS185*AZ176/(HLOOKUP(AZ173,workup!$B$266:$Q$268,2,FALSE)*AS171*(1-AV186)+HLOOKUP(AZ173,workup!$B$266:$Q$268,3,FALSE))</f>
        <v/>
      </c>
      <c r="BA180" s="259">
        <f>AS185*BA176/(HLOOKUP(BA173,workup!$B$266:$Q$268,2,FALSE)*AS171*(1-AV186)+HLOOKUP(BA173,workup!$B$266:$Q$268,3,FALSE))</f>
        <v/>
      </c>
      <c r="BB180" s="259">
        <f>AS185*BB176/(HLOOKUP(BB173,workup!$B$266:$Q$268,2,FALSE)*AS171*(1-AV186)+HLOOKUP(BB173,workup!$B$266:$Q$268,3,FALSE))</f>
        <v/>
      </c>
      <c r="BC180" s="259">
        <f>AS185*BC176/(HLOOKUP(BC173,workup!$B$266:$Q$268,2,FALSE)*AS171*(1-AV186)+HLOOKUP(BC173,workup!$B$266:$Q$268,3,FALSE))</f>
        <v/>
      </c>
      <c r="BD180" s="259">
        <f>AS185*BD176/(HLOOKUP(BD173,workup!$B$266:$Q$268,2,FALSE)*AS171*(1-AV186)+HLOOKUP(BD173,workup!$B$266:$Q$268,3,FALSE))</f>
        <v/>
      </c>
      <c r="BE180" s="259">
        <f>AS185*BE176/(HLOOKUP(BE173,workup!$B$266:$Q$268,2,FALSE)*AS171*(1-AV186)+HLOOKUP(BE173,workup!$B$266:$Q$268,3,FALSE))</f>
        <v/>
      </c>
      <c r="BF180" s="259">
        <f>AS185*BF176/(HLOOKUP(BF173,workup!$B$266:$Q$268,2,FALSE)*AS171*(1-AV186)+HLOOKUP(BF173,workup!$B$266:$Q$268,3,FALSE))</f>
        <v/>
      </c>
      <c r="BG180" s="259">
        <f>AS185*BG176/(HLOOKUP(BG173,workup!$B$266:$Q$268,2,FALSE)*AS171*(1-AV186)+HLOOKUP(BG173,workup!$B$266:$Q$268,3,FALSE))</f>
        <v/>
      </c>
      <c r="BH180" s="259">
        <f>AS185*BH176/(HLOOKUP(BH173,workup!$B$266:$Q$268,2,FALSE)*AS171*(1-AV186)+HLOOKUP(BH173,workup!$B$266:$Q$268,3,FALSE))</f>
        <v/>
      </c>
      <c r="BI180" s="259">
        <f>AS185*BI176/(HLOOKUP(BI173,workup!$B$266:$Q$268,2,FALSE)*AS171*(1-AV186)+HLOOKUP(BI173,workup!$B$266:$Q$268,3,FALSE))</f>
        <v/>
      </c>
      <c r="BL180" s="25" t="n"/>
      <c r="BM180" s="24" t="n"/>
      <c r="BN180" s="270" t="n"/>
      <c r="BO180" s="259">
        <f>BN185*BO176/(HLOOKUP(BO173,workup!$B$266:$Q$268,2,FALSE)*BN171*(1-BQ186)+HLOOKUP(BO173,workup!$B$266:$Q$268,3,FALSE))</f>
        <v/>
      </c>
      <c r="BP180" s="259">
        <f>BN185*BP176/(HLOOKUP(BP173,workup!$B$266:$Q$268,2,FALSE)*BN171*(1-BQ186)+HLOOKUP(BP173,workup!$B$266:$Q$268,3,FALSE))</f>
        <v/>
      </c>
      <c r="BQ180" s="259">
        <f>BN185*BQ176/(HLOOKUP(BQ173,workup!$B$266:$Q$268,2,FALSE)*BN171*(1-BQ186)+HLOOKUP(BQ173,workup!$B$266:$Q$268,3,FALSE))</f>
        <v/>
      </c>
      <c r="BR180" s="259">
        <f>BN185*BR176/(HLOOKUP(BR173,workup!$B$266:$Q$268,2,FALSE)*BN171*(1-BQ186)+HLOOKUP(BR173,workup!$B$266:$Q$268,3,FALSE))</f>
        <v/>
      </c>
      <c r="BS180" s="259">
        <f>BN185*BS176/(HLOOKUP(BS173,workup!$B$266:$Q$268,2,FALSE)*BN171*(1-BQ186)+HLOOKUP(BS173,workup!$B$266:$Q$268,3,FALSE))</f>
        <v/>
      </c>
      <c r="BT180" s="259">
        <f>BN185*BT176/(HLOOKUP(BT173,workup!$B$266:$Q$268,2,FALSE)*BN171*(1-BQ186)+HLOOKUP(BT173,workup!$B$266:$Q$268,3,FALSE))</f>
        <v/>
      </c>
      <c r="BU180" s="259">
        <f>BN185*BU176/(HLOOKUP(BU173,workup!$B$266:$Q$268,2,FALSE)*BN171*(1-BQ186)+HLOOKUP(BU173,workup!$B$266:$Q$268,3,FALSE))</f>
        <v/>
      </c>
      <c r="BV180" s="259">
        <f>BN185*BV176/(HLOOKUP(BV173,workup!$B$266:$Q$268,2,FALSE)*BN171*(1-BQ186)+HLOOKUP(BV173,workup!$B$266:$Q$268,3,FALSE))</f>
        <v/>
      </c>
      <c r="BW180" s="259">
        <f>BN185*BW176/(HLOOKUP(BW173,workup!$B$266:$Q$268,2,FALSE)*BN171*(1-BQ186)+HLOOKUP(BW173,workup!$B$266:$Q$268,3,FALSE))</f>
        <v/>
      </c>
      <c r="BX180" s="259">
        <f>BN185*BX176/(HLOOKUP(BX173,workup!$B$266:$Q$268,2,FALSE)*BN171*(1-BQ186)+HLOOKUP(BX173,workup!$B$266:$Q$268,3,FALSE))</f>
        <v/>
      </c>
      <c r="BY180" s="259">
        <f>BN185*BY176/(HLOOKUP(BY173,workup!$B$266:$Q$268,2,FALSE)*BN171*(1-BQ186)+HLOOKUP(BY173,workup!$B$266:$Q$268,3,FALSE))</f>
        <v/>
      </c>
      <c r="BZ180" s="259">
        <f>BN185*BZ176/(HLOOKUP(BZ173,workup!$B$266:$Q$268,2,FALSE)*BN171*(1-BQ186)+HLOOKUP(BZ173,workup!$B$266:$Q$268,3,FALSE))</f>
        <v/>
      </c>
      <c r="CA180" s="259">
        <f>BN185*CA176/(HLOOKUP(CA173,workup!$B$266:$Q$268,2,FALSE)*BN171*(1-BQ186)+HLOOKUP(CA173,workup!$B$266:$Q$268,3,FALSE))</f>
        <v/>
      </c>
      <c r="CB180" s="259">
        <f>BN185*CB176/(HLOOKUP(CB173,workup!$B$266:$Q$268,2,FALSE)*BN171*(1-BQ186)+HLOOKUP(CB173,workup!$B$266:$Q$268,3,FALSE))</f>
        <v/>
      </c>
      <c r="CC180" s="259">
        <f>BN185*CC176/(HLOOKUP(CC173,workup!$B$266:$Q$268,2,FALSE)*BN171*(1-BQ186)+HLOOKUP(CC173,workup!$B$266:$Q$268,3,FALSE))</f>
        <v/>
      </c>
      <c r="CD180" s="259">
        <f>BN185*CD176/(HLOOKUP(CD173,workup!$B$266:$Q$268,2,FALSE)*BN171*(1-BQ186)+HLOOKUP(CD173,workup!$B$266:$Q$268,3,FALSE))</f>
        <v/>
      </c>
      <c r="CG180" s="25" t="n"/>
      <c r="CH180" s="24" t="n"/>
      <c r="CI180" s="270" t="n"/>
      <c r="CJ180" s="259">
        <f>CI185*CJ176/(HLOOKUP(CJ173,workup!$B$266:$Q$268,2,FALSE)*CI171*(1-CL186)+HLOOKUP(CJ173,workup!$B$266:$Q$268,3,FALSE))</f>
        <v/>
      </c>
      <c r="CK180" s="259">
        <f>CI185*CK176/(HLOOKUP(CK173,workup!$B$266:$Q$268,2,FALSE)*CI171*(1-CL186)+HLOOKUP(CK173,workup!$B$266:$Q$268,3,FALSE))</f>
        <v/>
      </c>
      <c r="CL180" s="259">
        <f>CI185*CL176/(HLOOKUP(CL173,workup!$B$266:$Q$268,2,FALSE)*CI171*(1-CL186)+HLOOKUP(CL173,workup!$B$266:$Q$268,3,FALSE))</f>
        <v/>
      </c>
      <c r="CM180" s="259">
        <f>CI185*CM176/(HLOOKUP(CM173,workup!$B$266:$Q$268,2,FALSE)*CI171*(1-CL186)+HLOOKUP(CM173,workup!$B$266:$Q$268,3,FALSE))</f>
        <v/>
      </c>
      <c r="CN180" s="259">
        <f>CI185*CN176/(HLOOKUP(CN173,workup!$B$266:$Q$268,2,FALSE)*CI171*(1-CL186)+HLOOKUP(CN173,workup!$B$266:$Q$268,3,FALSE))</f>
        <v/>
      </c>
      <c r="CO180" s="259">
        <f>CI185*CO176/(HLOOKUP(CO173,workup!$B$266:$Q$268,2,FALSE)*CI171*(1-CL186)+HLOOKUP(CO173,workup!$B$266:$Q$268,3,FALSE))</f>
        <v/>
      </c>
      <c r="CP180" s="259">
        <f>CI185*CP176/(HLOOKUP(CP173,workup!$B$266:$Q$268,2,FALSE)*CI171*(1-CL186)+HLOOKUP(CP173,workup!$B$266:$Q$268,3,FALSE))</f>
        <v/>
      </c>
      <c r="CQ180" s="259">
        <f>CI185*CQ176/(HLOOKUP(CQ173,workup!$B$266:$Q$268,2,FALSE)*CI171*(1-CL186)+HLOOKUP(CQ173,workup!$B$266:$Q$268,3,FALSE))</f>
        <v/>
      </c>
      <c r="CR180" s="259">
        <f>CI185*CR176/(HLOOKUP(CR173,workup!$B$266:$Q$268,2,FALSE)*CI171*(1-CL186)+HLOOKUP(CR173,workup!$B$266:$Q$268,3,FALSE))</f>
        <v/>
      </c>
      <c r="CS180" s="259">
        <f>CI185*CS176/(HLOOKUP(CS173,workup!$B$266:$Q$268,2,FALSE)*CI171*(1-CL186)+HLOOKUP(CS173,workup!$B$266:$Q$268,3,FALSE))</f>
        <v/>
      </c>
      <c r="CT180" s="259">
        <f>CI185*CT176/(HLOOKUP(CT173,workup!$B$266:$Q$268,2,FALSE)*CI171*(1-CL186)+HLOOKUP(CT173,workup!$B$266:$Q$268,3,FALSE))</f>
        <v/>
      </c>
      <c r="CU180" s="259">
        <f>CI185*CU176/(HLOOKUP(CU173,workup!$B$266:$Q$268,2,FALSE)*CI171*(1-CL186)+HLOOKUP(CU173,workup!$B$266:$Q$268,3,FALSE))</f>
        <v/>
      </c>
      <c r="CV180" s="259">
        <f>CI185*CV176/(HLOOKUP(CV173,workup!$B$266:$Q$268,2,FALSE)*CI171*(1-CL186)+HLOOKUP(CV173,workup!$B$266:$Q$268,3,FALSE))</f>
        <v/>
      </c>
      <c r="CW180" s="259">
        <f>CI185*CW176/(HLOOKUP(CW173,workup!$B$266:$Q$268,2,FALSE)*CI171*(1-CL186)+HLOOKUP(CW173,workup!$B$266:$Q$268,3,FALSE))</f>
        <v/>
      </c>
      <c r="CX180" s="259">
        <f>CI185*CX176/(HLOOKUP(CX173,workup!$B$266:$Q$268,2,FALSE)*CI171*(1-CL186)+HLOOKUP(CX173,workup!$B$266:$Q$268,3,FALSE))</f>
        <v/>
      </c>
      <c r="CY180" s="259">
        <f>CI185*CY176/(HLOOKUP(CY173,workup!$B$266:$Q$268,2,FALSE)*CI171*(1-CL186)+HLOOKUP(CY173,workup!$B$266:$Q$268,3,FALSE))</f>
        <v/>
      </c>
    </row>
    <row r="181" ht="14.45" customHeight="1" s="23">
      <c r="A181" s="25" t="n"/>
      <c r="B181" s="24" t="n"/>
      <c r="C181" s="67" t="inlineStr">
        <is>
          <t>Average</t>
        </is>
      </c>
      <c r="D181" s="260">
        <f>AVERAGE(D178:D180)</f>
        <v/>
      </c>
      <c r="E181" s="260">
        <f>AVERAGE(E178:E180)</f>
        <v/>
      </c>
      <c r="F181" s="260">
        <f>AVERAGE(F178:F180)</f>
        <v/>
      </c>
      <c r="G181" s="260">
        <f>AVERAGE(G178:G180)</f>
        <v/>
      </c>
      <c r="H181" s="260">
        <f>AVERAGE(H178:H180)</f>
        <v/>
      </c>
      <c r="I181" s="260">
        <f>AVERAGE(I178:I180)</f>
        <v/>
      </c>
      <c r="J181" s="260">
        <f>AVERAGE(J178:J180)</f>
        <v/>
      </c>
      <c r="K181" s="260">
        <f>AVERAGE(K178:K180)</f>
        <v/>
      </c>
      <c r="L181" s="260">
        <f>AVERAGE(L178:L180)</f>
        <v/>
      </c>
      <c r="M181" s="260">
        <f>AVERAGE(M178:M180)</f>
        <v/>
      </c>
      <c r="N181" s="260">
        <f>AVERAGE(N178:N180)</f>
        <v/>
      </c>
      <c r="O181" s="260">
        <f>AVERAGE(O178:O180)</f>
        <v/>
      </c>
      <c r="P181" s="260">
        <f>AVERAGE(P178:P180)</f>
        <v/>
      </c>
      <c r="Q181" s="260">
        <f>AVERAGE(Q178:Q180)</f>
        <v/>
      </c>
      <c r="R181" s="260">
        <f>AVERAGE(R178:R180)</f>
        <v/>
      </c>
      <c r="S181" s="261">
        <f>AVERAGE(S178:S180)</f>
        <v/>
      </c>
      <c r="T181" s="25" t="n"/>
      <c r="V181" s="25" t="n"/>
      <c r="W181" s="24" t="n"/>
      <c r="X181" s="67" t="inlineStr">
        <is>
          <t>Average</t>
        </is>
      </c>
      <c r="Y181" s="260">
        <f>AVERAGE(Y178:Y180)</f>
        <v/>
      </c>
      <c r="Z181" s="260">
        <f>AVERAGE(Z178:Z180)</f>
        <v/>
      </c>
      <c r="AA181" s="260">
        <f>AVERAGE(AA178:AA180)</f>
        <v/>
      </c>
      <c r="AB181" s="260">
        <f>AVERAGE(AB178:AB180)</f>
        <v/>
      </c>
      <c r="AC181" s="260">
        <f>AVERAGE(AC178:AC180)</f>
        <v/>
      </c>
      <c r="AD181" s="260">
        <f>AVERAGE(AD178:AD180)</f>
        <v/>
      </c>
      <c r="AE181" s="260">
        <f>AVERAGE(AE178:AE180)</f>
        <v/>
      </c>
      <c r="AF181" s="260">
        <f>AVERAGE(AF178:AF180)</f>
        <v/>
      </c>
      <c r="AG181" s="260">
        <f>AVERAGE(AG178:AG180)</f>
        <v/>
      </c>
      <c r="AH181" s="260">
        <f>AVERAGE(AH178:AH180)</f>
        <v/>
      </c>
      <c r="AI181" s="260">
        <f>AVERAGE(AI178:AI180)</f>
        <v/>
      </c>
      <c r="AJ181" s="260">
        <f>AVERAGE(AJ178:AJ180)</f>
        <v/>
      </c>
      <c r="AK181" s="260">
        <f>AVERAGE(AK178:AK180)</f>
        <v/>
      </c>
      <c r="AL181" s="260">
        <f>AVERAGE(AL178:AL180)</f>
        <v/>
      </c>
      <c r="AM181" s="260">
        <f>AVERAGE(AM178:AM180)</f>
        <v/>
      </c>
      <c r="AN181" s="261">
        <f>AVERAGE(AN178:AN180)</f>
        <v/>
      </c>
      <c r="AQ181" s="25" t="n"/>
      <c r="AR181" s="24" t="n"/>
      <c r="AS181" s="67" t="inlineStr">
        <is>
          <t>Average</t>
        </is>
      </c>
      <c r="AT181" s="260">
        <f>AVERAGE(AT178:AT180)</f>
        <v/>
      </c>
      <c r="AU181" s="260">
        <f>AVERAGE(AU178:AU180)</f>
        <v/>
      </c>
      <c r="AV181" s="260">
        <f>AVERAGE(AV178:AV180)</f>
        <v/>
      </c>
      <c r="AW181" s="260">
        <f>AVERAGE(AW178:AW180)</f>
        <v/>
      </c>
      <c r="AX181" s="260">
        <f>AVERAGE(AX178:AX180)</f>
        <v/>
      </c>
      <c r="AY181" s="260">
        <f>AVERAGE(AY178:AY180)</f>
        <v/>
      </c>
      <c r="AZ181" s="260">
        <f>AVERAGE(AZ178:AZ180)</f>
        <v/>
      </c>
      <c r="BA181" s="260">
        <f>AVERAGE(BA178:BA180)</f>
        <v/>
      </c>
      <c r="BB181" s="260">
        <f>AVERAGE(BB178:BB180)</f>
        <v/>
      </c>
      <c r="BC181" s="260">
        <f>AVERAGE(BC178:BC180)</f>
        <v/>
      </c>
      <c r="BD181" s="260">
        <f>AVERAGE(BD178:BD180)</f>
        <v/>
      </c>
      <c r="BE181" s="260">
        <f>AVERAGE(BE178:BE180)</f>
        <v/>
      </c>
      <c r="BF181" s="260">
        <f>AVERAGE(BF178:BF180)</f>
        <v/>
      </c>
      <c r="BG181" s="260">
        <f>AVERAGE(BG178:BG180)</f>
        <v/>
      </c>
      <c r="BH181" s="260">
        <f>AVERAGE(BH178:BH180)</f>
        <v/>
      </c>
      <c r="BI181" s="261">
        <f>AVERAGE(BI178:BI180)</f>
        <v/>
      </c>
      <c r="BL181" s="25" t="n"/>
      <c r="BM181" s="24" t="n"/>
      <c r="BN181" s="67" t="inlineStr">
        <is>
          <t>Average</t>
        </is>
      </c>
      <c r="BO181" s="260">
        <f>AVERAGE(BO178:BO180)</f>
        <v/>
      </c>
      <c r="BP181" s="260">
        <f>AVERAGE(BP178:BP180)</f>
        <v/>
      </c>
      <c r="BQ181" s="260">
        <f>AVERAGE(BQ178:BQ180)</f>
        <v/>
      </c>
      <c r="BR181" s="260">
        <f>AVERAGE(BR178:BR180)</f>
        <v/>
      </c>
      <c r="BS181" s="260">
        <f>AVERAGE(BS178:BS180)</f>
        <v/>
      </c>
      <c r="BT181" s="260">
        <f>AVERAGE(BT178:BT180)</f>
        <v/>
      </c>
      <c r="BU181" s="260">
        <f>AVERAGE(BU178:BU180)</f>
        <v/>
      </c>
      <c r="BV181" s="260">
        <f>AVERAGE(BV178:BV180)</f>
        <v/>
      </c>
      <c r="BW181" s="260">
        <f>AVERAGE(BW178:BW180)</f>
        <v/>
      </c>
      <c r="BX181" s="260">
        <f>AVERAGE(BX178:BX180)</f>
        <v/>
      </c>
      <c r="BY181" s="260">
        <f>AVERAGE(BY178:BY180)</f>
        <v/>
      </c>
      <c r="BZ181" s="260">
        <f>AVERAGE(BZ178:BZ180)</f>
        <v/>
      </c>
      <c r="CA181" s="260">
        <f>AVERAGE(CA178:CA180)</f>
        <v/>
      </c>
      <c r="CB181" s="260">
        <f>AVERAGE(CB178:CB180)</f>
        <v/>
      </c>
      <c r="CC181" s="260">
        <f>AVERAGE(CC178:CC180)</f>
        <v/>
      </c>
      <c r="CD181" s="261">
        <f>AVERAGE(CD178:CD180)</f>
        <v/>
      </c>
      <c r="CG181" s="25" t="n"/>
      <c r="CH181" s="24" t="n"/>
      <c r="CI181" s="67" t="inlineStr">
        <is>
          <t>Average</t>
        </is>
      </c>
      <c r="CJ181" s="260">
        <f>AVERAGE(CJ178:CJ180)</f>
        <v/>
      </c>
      <c r="CK181" s="260">
        <f>AVERAGE(CK178:CK180)</f>
        <v/>
      </c>
      <c r="CL181" s="260">
        <f>AVERAGE(CL178:CL180)</f>
        <v/>
      </c>
      <c r="CM181" s="260">
        <f>AVERAGE(CM178:CM180)</f>
        <v/>
      </c>
      <c r="CN181" s="260">
        <f>AVERAGE(CN178:CN180)</f>
        <v/>
      </c>
      <c r="CO181" s="260">
        <f>AVERAGE(CO178:CO180)</f>
        <v/>
      </c>
      <c r="CP181" s="260">
        <f>AVERAGE(CP178:CP180)</f>
        <v/>
      </c>
      <c r="CQ181" s="260">
        <f>AVERAGE(CQ178:CQ180)</f>
        <v/>
      </c>
      <c r="CR181" s="260">
        <f>AVERAGE(CR178:CR180)</f>
        <v/>
      </c>
      <c r="CS181" s="260">
        <f>AVERAGE(CS178:CS180)</f>
        <v/>
      </c>
      <c r="CT181" s="260">
        <f>AVERAGE(CT178:CT180)</f>
        <v/>
      </c>
      <c r="CU181" s="260">
        <f>AVERAGE(CU178:CU180)</f>
        <v/>
      </c>
      <c r="CV181" s="260">
        <f>AVERAGE(CV178:CV180)</f>
        <v/>
      </c>
      <c r="CW181" s="260">
        <f>AVERAGE(CW178:CW180)</f>
        <v/>
      </c>
      <c r="CX181" s="260">
        <f>AVERAGE(CX178:CX180)</f>
        <v/>
      </c>
      <c r="CY181" s="261">
        <f>AVERAGE(CY178:CY180)</f>
        <v/>
      </c>
    </row>
    <row r="182" ht="14.45" customHeight="1" s="23">
      <c r="A182" s="25" t="n"/>
      <c r="B182" s="24" t="n"/>
      <c r="C182" s="68" t="inlineStr">
        <is>
          <t>Statistics</t>
        </is>
      </c>
      <c r="D182" s="35" t="inlineStr">
        <is>
          <t>Contact Time</t>
        </is>
      </c>
      <c r="E182" s="262" t="n"/>
      <c r="F182" s="35" t="inlineStr">
        <is>
          <t>Conversion %</t>
        </is>
      </c>
      <c r="G182" s="263" t="n"/>
      <c r="H182" s="262" t="n"/>
      <c r="I182" s="35" t="inlineStr">
        <is>
          <t>Selectivity %</t>
        </is>
      </c>
      <c r="J182" s="263" t="n"/>
      <c r="K182" s="263" t="n"/>
      <c r="L182" s="263" t="n"/>
      <c r="M182" s="263" t="n"/>
      <c r="N182" s="262" t="n"/>
      <c r="O182" s="35" t="inlineStr">
        <is>
          <t>Rate</t>
        </is>
      </c>
      <c r="P182" s="262" t="n"/>
      <c r="Q182" s="13" t="inlineStr">
        <is>
          <t>Carbon Balance</t>
        </is>
      </c>
      <c r="R182" s="263" t="n"/>
      <c r="S182" s="264" t="n"/>
      <c r="T182" s="25" t="n"/>
      <c r="V182" s="25" t="n"/>
      <c r="W182" s="24" t="n"/>
      <c r="X182" s="68" t="inlineStr">
        <is>
          <t>Statistics</t>
        </is>
      </c>
      <c r="Y182" s="35" t="inlineStr">
        <is>
          <t>Contact Time</t>
        </is>
      </c>
      <c r="Z182" s="262" t="n"/>
      <c r="AA182" s="35" t="inlineStr">
        <is>
          <t>Conversion %</t>
        </is>
      </c>
      <c r="AB182" s="263" t="n"/>
      <c r="AC182" s="262" t="n"/>
      <c r="AD182" s="35" t="inlineStr">
        <is>
          <t>Selectivity %</t>
        </is>
      </c>
      <c r="AE182" s="263" t="n"/>
      <c r="AF182" s="263" t="n"/>
      <c r="AG182" s="263" t="n"/>
      <c r="AH182" s="263" t="n"/>
      <c r="AI182" s="262" t="n"/>
      <c r="AJ182" s="35" t="inlineStr">
        <is>
          <t>Rate</t>
        </is>
      </c>
      <c r="AK182" s="262" t="n"/>
      <c r="AL182" s="13" t="inlineStr">
        <is>
          <t>Carbon Balance</t>
        </is>
      </c>
      <c r="AM182" s="263" t="n"/>
      <c r="AN182" s="264" t="n"/>
      <c r="AQ182" s="25" t="n"/>
      <c r="AR182" s="24" t="n"/>
      <c r="AS182" s="68" t="inlineStr">
        <is>
          <t>Statistics</t>
        </is>
      </c>
      <c r="AT182" s="35" t="inlineStr">
        <is>
          <t>Contact Time</t>
        </is>
      </c>
      <c r="AU182" s="262" t="n"/>
      <c r="AV182" s="35" t="inlineStr">
        <is>
          <t>Conversion %</t>
        </is>
      </c>
      <c r="AW182" s="263" t="n"/>
      <c r="AX182" s="262" t="n"/>
      <c r="AY182" s="35" t="inlineStr">
        <is>
          <t>Selectivity %</t>
        </is>
      </c>
      <c r="AZ182" s="263" t="n"/>
      <c r="BA182" s="263" t="n"/>
      <c r="BB182" s="263" t="n"/>
      <c r="BC182" s="263" t="n"/>
      <c r="BD182" s="262" t="n"/>
      <c r="BE182" s="35" t="inlineStr">
        <is>
          <t>Rate</t>
        </is>
      </c>
      <c r="BF182" s="262" t="n"/>
      <c r="BG182" s="13" t="inlineStr">
        <is>
          <t>Carbon Balance</t>
        </is>
      </c>
      <c r="BH182" s="263" t="n"/>
      <c r="BI182" s="264" t="n"/>
      <c r="BL182" s="25" t="n"/>
      <c r="BM182" s="24" t="n"/>
      <c r="BN182" s="171" t="inlineStr">
        <is>
          <t>Statistics</t>
        </is>
      </c>
      <c r="BO182" s="35" t="inlineStr">
        <is>
          <t>Contact Time</t>
        </is>
      </c>
      <c r="BP182" s="262" t="n"/>
      <c r="BQ182" s="35" t="inlineStr">
        <is>
          <t>Conversion %</t>
        </is>
      </c>
      <c r="BR182" s="263" t="n"/>
      <c r="BS182" s="262" t="n"/>
      <c r="BT182" s="193" t="inlineStr">
        <is>
          <t>Selectivity %</t>
        </is>
      </c>
      <c r="BU182" s="263" t="n"/>
      <c r="BV182" s="263" t="n"/>
      <c r="BW182" s="263" t="n"/>
      <c r="BX182" s="263" t="n"/>
      <c r="BY182" s="263" t="n"/>
      <c r="BZ182" s="35" t="inlineStr">
        <is>
          <t>Rate</t>
        </is>
      </c>
      <c r="CA182" s="262" t="n"/>
      <c r="CB182" s="13" t="inlineStr">
        <is>
          <t>Carbon Balance</t>
        </is>
      </c>
      <c r="CC182" s="263" t="n"/>
      <c r="CD182" s="264" t="n"/>
      <c r="CG182" s="25" t="n"/>
      <c r="CH182" s="24" t="n"/>
      <c r="CI182" s="171" t="inlineStr">
        <is>
          <t>Statistics</t>
        </is>
      </c>
      <c r="CJ182" s="35" t="inlineStr">
        <is>
          <t>Contact Time</t>
        </is>
      </c>
      <c r="CK182" s="262" t="n"/>
      <c r="CL182" s="35" t="inlineStr">
        <is>
          <t>Conversion %</t>
        </is>
      </c>
      <c r="CM182" s="263" t="n"/>
      <c r="CN182" s="262" t="n"/>
      <c r="CO182" s="193" t="inlineStr">
        <is>
          <t>Selectivity %</t>
        </is>
      </c>
      <c r="CP182" s="263" t="n"/>
      <c r="CQ182" s="263" t="n"/>
      <c r="CR182" s="263" t="n"/>
      <c r="CS182" s="263" t="n"/>
      <c r="CT182" s="263" t="n"/>
      <c r="CU182" s="35" t="inlineStr">
        <is>
          <t>Rate</t>
        </is>
      </c>
      <c r="CV182" s="262" t="n"/>
      <c r="CW182" s="13" t="inlineStr">
        <is>
          <t>Carbon Balance</t>
        </is>
      </c>
      <c r="CX182" s="263" t="n"/>
      <c r="CY182" s="264" t="n"/>
    </row>
    <row r="183" ht="14.45" customHeight="1" s="23">
      <c r="A183" s="25" t="n"/>
      <c r="B183" s="24" t="n"/>
      <c r="C183" s="69" t="n"/>
      <c r="D183" s="35" t="inlineStr">
        <is>
          <t>Rate COx</t>
        </is>
      </c>
      <c r="E183" s="35" t="inlineStr">
        <is>
          <t>Space Time (min) @ 298K, 1.07bar</t>
        </is>
      </c>
      <c r="F183" s="35" t="inlineStr">
        <is>
          <t>C3H8 Reactant</t>
        </is>
      </c>
      <c r="G183" s="35" t="inlineStr">
        <is>
          <t>C3H8 Product</t>
        </is>
      </c>
      <c r="H183" s="35" t="inlineStr">
        <is>
          <t>O2</t>
        </is>
      </c>
      <c r="I183" s="35" t="inlineStr">
        <is>
          <t>Total Olefin</t>
        </is>
      </c>
      <c r="J183" s="35" t="inlineStr">
        <is>
          <t>Propylene</t>
        </is>
      </c>
      <c r="K183" s="35" t="inlineStr">
        <is>
          <t>Ethylene</t>
        </is>
      </c>
      <c r="L183" s="35" t="inlineStr">
        <is>
          <t>CO</t>
        </is>
      </c>
      <c r="M183" s="35" t="inlineStr">
        <is>
          <t>CO2</t>
        </is>
      </c>
      <c r="N183" s="35" t="inlineStr">
        <is>
          <t>COx</t>
        </is>
      </c>
      <c r="O183" s="35" t="inlineStr">
        <is>
          <t>Rate Propylene (L-standard/hr/L)</t>
        </is>
      </c>
      <c r="P183" s="35" t="inlineStr">
        <is>
          <t>Rate Ethylene (L-standard/hr/L)</t>
        </is>
      </c>
      <c r="Q183" s="35" t="inlineStr">
        <is>
          <t>C In</t>
        </is>
      </c>
      <c r="R183" s="35" t="inlineStr">
        <is>
          <t>C Out</t>
        </is>
      </c>
      <c r="S183" s="13" t="inlineStr">
        <is>
          <t>C Bal</t>
        </is>
      </c>
      <c r="T183" s="25" t="n"/>
      <c r="V183" s="25" t="n"/>
      <c r="W183" s="24" t="n"/>
      <c r="X183" s="69" t="n"/>
      <c r="Y183" s="35" t="n"/>
      <c r="Z183" s="35" t="inlineStr">
        <is>
          <t>Space Time (min) @ 298K, 1.07bar</t>
        </is>
      </c>
      <c r="AA183" s="35" t="inlineStr">
        <is>
          <t>C3H8 Reactant</t>
        </is>
      </c>
      <c r="AB183" s="35" t="inlineStr">
        <is>
          <t>C3H8 Product</t>
        </is>
      </c>
      <c r="AC183" s="35" t="inlineStr">
        <is>
          <t>O2</t>
        </is>
      </c>
      <c r="AD183" s="35" t="inlineStr">
        <is>
          <t>Total Olefin</t>
        </is>
      </c>
      <c r="AE183" s="35" t="inlineStr">
        <is>
          <t>Propylene</t>
        </is>
      </c>
      <c r="AF183" s="35" t="inlineStr">
        <is>
          <t>Ethylene</t>
        </is>
      </c>
      <c r="AG183" s="35" t="inlineStr">
        <is>
          <t>CO</t>
        </is>
      </c>
      <c r="AH183" s="35" t="inlineStr">
        <is>
          <t>CO2</t>
        </is>
      </c>
      <c r="AI183" s="35" t="inlineStr">
        <is>
          <t>COx</t>
        </is>
      </c>
      <c r="AJ183" s="35" t="inlineStr">
        <is>
          <t>Rate Propylene (L-standard/hr/L)</t>
        </is>
      </c>
      <c r="AK183" s="35" t="inlineStr">
        <is>
          <t>Rate Ethylene (L-standard/hr/L)</t>
        </is>
      </c>
      <c r="AL183" s="35" t="inlineStr">
        <is>
          <t>C In</t>
        </is>
      </c>
      <c r="AM183" s="35" t="inlineStr">
        <is>
          <t>C Out</t>
        </is>
      </c>
      <c r="AN183" s="13" t="inlineStr">
        <is>
          <t>C Bal</t>
        </is>
      </c>
      <c r="AQ183" s="25" t="n"/>
      <c r="AR183" s="24" t="n"/>
      <c r="AS183" s="69" t="n"/>
      <c r="AT183" s="35" t="n"/>
      <c r="AU183" s="35" t="inlineStr">
        <is>
          <t>Space Time (min) @ 298K, 1.07bar</t>
        </is>
      </c>
      <c r="AV183" s="35" t="inlineStr">
        <is>
          <t>C3H8 Reactant</t>
        </is>
      </c>
      <c r="AW183" s="35" t="inlineStr">
        <is>
          <t>C3H8 Product</t>
        </is>
      </c>
      <c r="AX183" s="35" t="inlineStr">
        <is>
          <t>O2</t>
        </is>
      </c>
      <c r="AY183" s="35" t="inlineStr">
        <is>
          <t>Total Olefin</t>
        </is>
      </c>
      <c r="AZ183" s="35" t="inlineStr">
        <is>
          <t>Propylene</t>
        </is>
      </c>
      <c r="BA183" s="35" t="inlineStr">
        <is>
          <t>Ethylene</t>
        </is>
      </c>
      <c r="BB183" s="35" t="inlineStr">
        <is>
          <t>CO</t>
        </is>
      </c>
      <c r="BC183" s="35" t="inlineStr">
        <is>
          <t>CO2</t>
        </is>
      </c>
      <c r="BD183" s="35" t="inlineStr">
        <is>
          <t>COx</t>
        </is>
      </c>
      <c r="BE183" s="35" t="inlineStr">
        <is>
          <t>Rate Propylene (L-standard/hr/L)</t>
        </is>
      </c>
      <c r="BF183" s="35" t="inlineStr">
        <is>
          <t>Rate Ethylene (L-standard/hr/L)</t>
        </is>
      </c>
      <c r="BG183" s="35" t="inlineStr">
        <is>
          <t>C In</t>
        </is>
      </c>
      <c r="BH183" s="35" t="inlineStr">
        <is>
          <t>C Out</t>
        </is>
      </c>
      <c r="BI183" s="13" t="inlineStr">
        <is>
          <t>C Bal</t>
        </is>
      </c>
      <c r="BL183" s="25" t="n"/>
      <c r="BM183" s="24" t="n"/>
      <c r="BN183" s="172" t="n"/>
      <c r="BO183" s="35" t="n"/>
      <c r="BP183" s="35" t="inlineStr">
        <is>
          <t>Space Time (min) @ 298K, 1.07 bar</t>
        </is>
      </c>
      <c r="BQ183" s="35" t="inlineStr">
        <is>
          <t>C3H8 Reactant</t>
        </is>
      </c>
      <c r="BR183" s="35" t="inlineStr">
        <is>
          <t>C3H8 Product</t>
        </is>
      </c>
      <c r="BS183" s="35" t="inlineStr">
        <is>
          <t>O2</t>
        </is>
      </c>
      <c r="BT183" s="35" t="inlineStr">
        <is>
          <t>Total Olefin</t>
        </is>
      </c>
      <c r="BU183" s="35" t="inlineStr">
        <is>
          <t>Propylene</t>
        </is>
      </c>
      <c r="BV183" s="35" t="inlineStr">
        <is>
          <t>Ethylene</t>
        </is>
      </c>
      <c r="BW183" s="35" t="inlineStr">
        <is>
          <t>CO</t>
        </is>
      </c>
      <c r="BX183" s="35" t="inlineStr">
        <is>
          <t>CO2</t>
        </is>
      </c>
      <c r="BY183" s="35" t="inlineStr">
        <is>
          <t>COx</t>
        </is>
      </c>
      <c r="BZ183" s="35" t="inlineStr">
        <is>
          <t>Rate Propylene (L-standard/hr/L)</t>
        </is>
      </c>
      <c r="CA183" s="35" t="inlineStr">
        <is>
          <t>Rate Ethylene (L-standard/hr/L)</t>
        </is>
      </c>
      <c r="CB183" s="35" t="inlineStr">
        <is>
          <t>C In</t>
        </is>
      </c>
      <c r="CC183" s="35" t="inlineStr">
        <is>
          <t>C Out</t>
        </is>
      </c>
      <c r="CD183" s="13" t="inlineStr">
        <is>
          <t>C Bal</t>
        </is>
      </c>
      <c r="CG183" s="25" t="n"/>
      <c r="CH183" s="24" t="n"/>
      <c r="CI183" s="172" t="n"/>
      <c r="CJ183" s="35" t="n"/>
      <c r="CK183" s="35" t="inlineStr">
        <is>
          <t>Space Time (min) @ 298K, 1.07 bar</t>
        </is>
      </c>
      <c r="CL183" s="35" t="inlineStr">
        <is>
          <t>C3H8 Reactant</t>
        </is>
      </c>
      <c r="CM183" s="35" t="inlineStr">
        <is>
          <t>C3H8 Product</t>
        </is>
      </c>
      <c r="CN183" s="35" t="inlineStr">
        <is>
          <t>O2</t>
        </is>
      </c>
      <c r="CO183" s="35" t="inlineStr">
        <is>
          <t>Total Olefin</t>
        </is>
      </c>
      <c r="CP183" s="35" t="inlineStr">
        <is>
          <t>Propylene</t>
        </is>
      </c>
      <c r="CQ183" s="35" t="inlineStr">
        <is>
          <t>Ethylene</t>
        </is>
      </c>
      <c r="CR183" s="35" t="inlineStr">
        <is>
          <t>CO</t>
        </is>
      </c>
      <c r="CS183" s="35" t="inlineStr">
        <is>
          <t>CO2</t>
        </is>
      </c>
      <c r="CT183" s="35" t="inlineStr">
        <is>
          <t>COx</t>
        </is>
      </c>
      <c r="CU183" s="35" t="inlineStr">
        <is>
          <t>Rate Propylene (L-standard/hr/L)</t>
        </is>
      </c>
      <c r="CV183" s="35" t="inlineStr">
        <is>
          <t>Rate Ethylene (L-standard/hr/L)</t>
        </is>
      </c>
      <c r="CW183" s="35" t="inlineStr">
        <is>
          <t>C In</t>
        </is>
      </c>
      <c r="CX183" s="35" t="inlineStr">
        <is>
          <t>C Out</t>
        </is>
      </c>
      <c r="CY183" s="13" t="inlineStr">
        <is>
          <t>C Bal</t>
        </is>
      </c>
    </row>
    <row r="184" ht="14.45" customHeight="1" s="23">
      <c r="A184" s="25" t="n"/>
      <c r="B184" s="24" t="n"/>
      <c r="C184" s="70" t="inlineStr">
        <is>
          <t>N2 Factor</t>
        </is>
      </c>
      <c r="D184" s="176">
        <f>((G178+H178)*G169/1000) *60 /(H169/1000)</f>
        <v/>
      </c>
      <c r="E184" s="10">
        <f>(G169*(298/273)*(1/1.07)/H169)^-1</f>
        <v/>
      </c>
      <c r="F184" s="9">
        <f>(K169-K174*C185)/K169</f>
        <v/>
      </c>
      <c r="G184" s="9">
        <f>(F178+G178+H178+2*I178+2*J178+3*L178+4*M178+4*N178+4*O178+4*P178+4*Q178+4*R178+4*S178)/(F178+G178+H178+2*I178+2*J178+3*L178+4*M178+4*N178+4*O178+4*P178+4*Q178+4*R178+4*S178+3*K178)</f>
        <v/>
      </c>
      <c r="H184" s="9">
        <f>(O169-D178)/O169</f>
        <v/>
      </c>
      <c r="I184" s="9">
        <f>(2*J178+3*L178)/(F178+G178+H178+2*I178+2*J178+3*L178+4*M178+4*N178+4*O178+4*P178+4*Q178+4*R178+4*S178)</f>
        <v/>
      </c>
      <c r="J184" s="9">
        <f>3*L178/(F178+G178+H178+2*I178+2*J178+3*L178+4*M178+4*N178+4*O178+4*P178+4*Q178+4*R178+4*S178)</f>
        <v/>
      </c>
      <c r="K184" s="9">
        <f>2*J178/(F178+G178+H178+2*I178+2*J178+3*L178+4*M178+4*N178+4*O178+4*P178+4*Q178+4*R178+4*S178)</f>
        <v/>
      </c>
      <c r="L184" s="9">
        <f>G178/(F178+G178+H178+2*I178+2*J178+3*L178+4*M178+4*N178+4*O178+4*P178+4*Q178+4*R178+4*S178)</f>
        <v/>
      </c>
      <c r="M184" s="9">
        <f>H178/(F178+G178+H178+2*I178+2*J178+3*L178+4*M178+4*N178+4*O178+4*P178+4*Q178+4*R178+4*S178)</f>
        <v/>
      </c>
      <c r="N184" s="9">
        <f>(G178+H178)/(F178+G178+H178+2*I178+2*J178+3*L178+4*M178+4*N178+4*O178+4*P178+4*Q178+4*R178+4*S178)</f>
        <v/>
      </c>
      <c r="O184" s="162">
        <f>(L178*G169/1000) *60 /(H169/1000)</f>
        <v/>
      </c>
      <c r="P184" s="162">
        <f>(J178*G169/1000) *60 / (H169/1000)</f>
        <v/>
      </c>
      <c r="Q184" s="265">
        <f>3*Q169</f>
        <v/>
      </c>
      <c r="R184" s="265">
        <f>(F178+G178+H178+2*I178+2*J178+3*L178+3*K178+4*M178+4*N178+4*O178+4*P178+4*Q178+4*R178+4*S178)</f>
        <v/>
      </c>
      <c r="S184" s="14">
        <f>(Q184-R184)/R184</f>
        <v/>
      </c>
      <c r="T184" s="25" t="n"/>
      <c r="V184" s="25" t="n"/>
      <c r="W184" s="24" t="n"/>
      <c r="X184" s="70" t="inlineStr">
        <is>
          <t>N2 Factor</t>
        </is>
      </c>
      <c r="Y184" s="176" t="n"/>
      <c r="Z184" s="10">
        <f>(AB169*(298/273)*(1/1.07)/AC169)^-1</f>
        <v/>
      </c>
      <c r="AA184" s="9">
        <f>(AF169-AF174*X185)/AF169</f>
        <v/>
      </c>
      <c r="AB184" s="9">
        <f>(AA178+AB178+AC178+2*AD178+2*AE178+3*AG178+4*AH178+4*AI178+4*AJ178+4*AK178+4*AL178+4*AM178+4*AN178)/(AA178+AB178+AC178+2*AD178+2*AE178+3*AG178+4*AH178+4*AI178+4*AJ178+4*AK178+4*AL178+4*AM178+4*AN178+3*AF178)</f>
        <v/>
      </c>
      <c r="AC184" s="9">
        <f>(AJ169-Y178)/AJ169</f>
        <v/>
      </c>
      <c r="AD184" s="9">
        <f>(2*AE178+3*AG178)/(AA178+AB178+AC178+2*AD178+2*AE178+3*AG178+4*AH178+4*AI178+4*AJ178+4*AK178+4*AL178+4*AM178+4*AN178)</f>
        <v/>
      </c>
      <c r="AE184" s="9">
        <f>3*AG178/(AA178+AB178+AC178+2*AD178+2*AE178+3*AG178+4*AH178+4*AI178+4*AJ178+4*AK178+4*AL178+4*AM178+4*AN178)</f>
        <v/>
      </c>
      <c r="AF184" s="9">
        <f>2*AE178/(AA178+AB178+AC178+2*AD178+2*AE178+3*AG178+4*AH178+4*AI178+4*AJ178+4*AK178+4*AL178+4*AM178+4*AN178)</f>
        <v/>
      </c>
      <c r="AG184" s="9">
        <f>AB178/(AA178+AB178+AC178+2*AD178+2*AE178+3*AG178+4*AH178+4*AI178+4*AJ178+4*AK178+4*AL178+4*AM178+4*AN178)</f>
        <v/>
      </c>
      <c r="AH184" s="9">
        <f>AC178/(AA178+AB178+AC178+2*AD178+2*AE178+3*AG178+4*AH178+4*AI178+4*AJ178+4*AK178+4*AL178+4*AM178+4*AN178)</f>
        <v/>
      </c>
      <c r="AI184" s="9">
        <f>(AB178+AC178)/(AA178+AB178+AC178+2*AD178+2*AE178+3*AG178+4*AH178+4*AI178+4*AJ178+4*AK178+4*AL178+4*AM178+4*AN178)</f>
        <v/>
      </c>
      <c r="AJ184" s="162">
        <f>(AG178*AB169/1000) *60 /(AC169/1000)</f>
        <v/>
      </c>
      <c r="AK184" s="162">
        <f>(AE178*AB169/1000) *60 / (AC169/1000)</f>
        <v/>
      </c>
      <c r="AL184" s="265">
        <f>3*AL169</f>
        <v/>
      </c>
      <c r="AM184" s="265">
        <f>(AA178+AB178+AC178+2*AD178+2*AE178+3*AG178+3*AF178+4*AH178+4*AI178+4*AJ178+4*AK178+4*AL178+4*AM178+4*AN178)</f>
        <v/>
      </c>
      <c r="AN184" s="14">
        <f>(AL184-AM184)/AM184</f>
        <v/>
      </c>
      <c r="AQ184" s="25" t="n"/>
      <c r="AR184" s="24" t="n"/>
      <c r="AS184" s="70" t="inlineStr">
        <is>
          <t>N2 Factor</t>
        </is>
      </c>
      <c r="AT184" s="176" t="n"/>
      <c r="AU184" s="10">
        <f>(AW169*(298/273)*(1/1.07)/AX169)^-1</f>
        <v/>
      </c>
      <c r="AV184" s="9">
        <f>(BA169-BA174*AS185)/BA169</f>
        <v/>
      </c>
      <c r="AW184" s="9">
        <f>(AV178+AW178+AX178+2*AY178+2*AZ178+3*BB178+4*BC178+4*BD178+4*BE178+4*BF178+4*BG178+4*BH178+4*BI178)/(AV178+AW178+AX178+2*AY178+2*AZ178+3*BB178+4*BC178+4*BD178+4*BE178+4*BF178+4*BG178+4*BH178+4*BI178+3*BA178)</f>
        <v/>
      </c>
      <c r="AX184" s="9">
        <f>(BE169-AT178)/BE169</f>
        <v/>
      </c>
      <c r="AY184" s="9">
        <f>(2*AZ178+3*BB178)/(AV178+AW178+AX178+2*AY178+2*AZ178+3*BB178+4*BC178+4*BD178+4*BE178+4*BF178+4*BG178+4*BH178+4*BI178)</f>
        <v/>
      </c>
      <c r="AZ184" s="9">
        <f>3*BB178/(AV178+AW178+AX178+2*AY178+2*AZ178+3*BB178+4*BC178+4*BD178+4*BE178+4*BF178+4*BG178+4*BH178+4*BI178)</f>
        <v/>
      </c>
      <c r="BA184" s="9">
        <f>2*AZ178/(AV178+AW178+AX178+2*AY178+2*AZ178+3*BB178+4*BC178+4*BD178+4*BE178+4*BF178+4*BG178+4*BH178+4*BI178)</f>
        <v/>
      </c>
      <c r="BB184" s="9">
        <f>AW178/(AV178+AW178+AX178+2*AY178+2*AZ178+3*BB178+4*BC178+4*BD178+4*BE178+4*BF178+4*BG178+4*BH178+4*BI178)</f>
        <v/>
      </c>
      <c r="BC184" s="9">
        <f>AX178/(AV178+AW178+AX178+2*AY178+2*AZ178+3*BB178+4*BC178+4*BD178+4*BE178+4*BF178+4*BG178+4*BH178+4*BI178)</f>
        <v/>
      </c>
      <c r="BD184" s="9">
        <f>(AW178+AX178)/(AV178+AW178+AX178+2*AY178+2*AZ178+3*BB178+4*BC178+4*BD178+4*BE178+4*BF178+4*BG178+4*BH178+4*BI178)</f>
        <v/>
      </c>
      <c r="BE184" s="162">
        <f>(BB178*AW169/1000) *60 /(AX169/1000)</f>
        <v/>
      </c>
      <c r="BF184" s="162">
        <f>(AZ178*AW169/1000) *60 / (AX169/1000)</f>
        <v/>
      </c>
      <c r="BG184" s="265">
        <f>3*BG169</f>
        <v/>
      </c>
      <c r="BH184" s="265">
        <f>(AV178+AW178+AX178+2*AY178+2*AZ178+3*BB178+3*BA178+4*BC178+4*BD178+4*BE178+4*BF178+4*BG178+4*BH178+4*BI178)</f>
        <v/>
      </c>
      <c r="BI184" s="14">
        <f>(BG184-BH184)/BH184</f>
        <v/>
      </c>
      <c r="BL184" s="25" t="n"/>
      <c r="BM184" s="24" t="n"/>
      <c r="BN184" s="177" t="inlineStr">
        <is>
          <t>N2 Factor</t>
        </is>
      </c>
      <c r="BO184" s="176" t="n"/>
      <c r="BP184" s="10">
        <f>(BR169*(298/273)*(1/1.07)/BS169)^-1</f>
        <v/>
      </c>
      <c r="BQ184" s="9">
        <f>(BV169-BV174*BN185)/BV169</f>
        <v/>
      </c>
      <c r="BR184" s="9">
        <f>(BQ178+BR178+BS178+2*BT178+2*BU178+3*BW178+4*BX178+4*BY178+4*BZ178+4*CA178+4*CB178+4*CC178+4*CD178)/(BQ178+BR178+BS178+2*BT178+2*BU178+3*BW178+4*BX178+4*BY178+4*BZ178+4*CA178+4*CB178+4*CC178+4*CD178+3*BV178)</f>
        <v/>
      </c>
      <c r="BS184" s="9">
        <f>(BZ169-BO178)/BZ169</f>
        <v/>
      </c>
      <c r="BT184" s="9">
        <f>(2*BU178+3*BW178)/(BQ178+BR178+BS178+2*BT178+2*BU178+3*BW178+4*BX178+4*BY178+4*BZ178+4*CA178+4*CB178+4*CC178+4*CD178)</f>
        <v/>
      </c>
      <c r="BU184" s="9">
        <f>3*BW178/(BQ178+BR178+BS178+2*BT178+2*BU178+3*BW178+4*BX178+4*BY178+4*BZ178+4*CA178+4*CB178+4*CC178+4*CD178)</f>
        <v/>
      </c>
      <c r="BV184" s="9">
        <f>2*BU178/(BQ178+BR178+BS178+2*BT178+2*BU178+3*BW178+4*BX178+4*BY178+4*BZ178+4*CA178+4*CB178+4*CC178+4*CD178)</f>
        <v/>
      </c>
      <c r="BW184" s="9">
        <f>BR178/(BQ178+BR178+BS178+2*BT178+2*BU178+3*BW178+4*BX178+4*BY178+4*BZ178+4*CA178+4*CB178+4*CC178+4*CD178)</f>
        <v/>
      </c>
      <c r="BX184" s="9">
        <f>BS178/(BQ178+BR178+BS178+2*BT178+2*BU178+3*BW178+4*BX178+4*BY178+4*BZ178+4*CA178+4*CB178+4*CC178+4*CD178)</f>
        <v/>
      </c>
      <c r="BY184" s="9">
        <f>(BR178+BS178)/(BQ178+BR178+BS178+2*BT178+2*BU178+3*BW178+4*BX178+4*BY178+4*BZ178+4*CA178+4*CB178+4*CC178+4*CD178)</f>
        <v/>
      </c>
      <c r="BZ184" s="162">
        <f>(BW178*BR169/1000) *60 /(BS169/1000)</f>
        <v/>
      </c>
      <c r="CA184" s="162">
        <f>(BU178*BR169/1000) *60 / (BS169/1000)</f>
        <v/>
      </c>
      <c r="CB184" s="265">
        <f>3*CB169</f>
        <v/>
      </c>
      <c r="CC184" s="265">
        <f>(BQ178+BR178+BS178+2*BT178+2*BU178+3*BW178+3*BV178+4*BX178+4*BY178+4*BZ178+4*CA178+4*CB178+4*CC178+4*CD178)</f>
        <v/>
      </c>
      <c r="CD184" s="14">
        <f>(CB184-CC184)/CC184</f>
        <v/>
      </c>
      <c r="CG184" s="25" t="n"/>
      <c r="CH184" s="24" t="n"/>
      <c r="CI184" s="177" t="inlineStr">
        <is>
          <t>N2 Factor</t>
        </is>
      </c>
      <c r="CJ184" s="176" t="n"/>
      <c r="CK184" s="10">
        <f>(CM169*(298/273)*(1/1.07)/CN169)^-1</f>
        <v/>
      </c>
      <c r="CL184" s="9">
        <f>(CQ169-CQ174*CI185)/CQ169</f>
        <v/>
      </c>
      <c r="CM184" s="9">
        <f>(CL178+CM178+CN178+2*CO178+2*CP178+3*CR178+4*CS178+4*CT178+4*CU178+4*CV178+4*CW178+4*CX178+4*CY178)/(CL178+CM178+CN178+2*CO178+2*CP178+3*CR178+4*CS178+4*CT178+4*CU178+4*CV178+4*CW178+4*CX178+4*CY178+3*CQ178)</f>
        <v/>
      </c>
      <c r="CN184" s="9">
        <f>(CU169-CJ178)/CU169</f>
        <v/>
      </c>
      <c r="CO184" s="9">
        <f>(2*CP178+3*CR178)/(CL178+CM178+CN178+2*CO178+2*CP178+3*CR178+4*CS178+4*CT178+4*CU178+4*CV178+4*CW178+4*CX178+4*CY178)</f>
        <v/>
      </c>
      <c r="CP184" s="9">
        <f>3*CR178/(CL178+CM178+CN178+2*CO178+2*CP178+3*CR178+4*CS178+4*CT178+4*CU178+4*CV178+4*CW178+4*CX178+4*CY178)</f>
        <v/>
      </c>
      <c r="CQ184" s="9">
        <f>2*CP178/(CL178+CM178+CN178+2*CO178+2*CP178+3*CR178+4*CS178+4*CT178+4*CU178+4*CV178+4*CW178+4*CX178+4*CY178)</f>
        <v/>
      </c>
      <c r="CR184" s="9">
        <f>CM178/(CL178+CM178+CN178+2*CO178+2*CP178+3*CR178+4*CS178+4*CT178+4*CU178+4*CV178+4*CW178+4*CX178+4*CY178)</f>
        <v/>
      </c>
      <c r="CS184" s="9">
        <f>CN178/(CL178+CM178+CN178+2*CO178+2*CP178+3*CR178+4*CS178+4*CT178+4*CU178+4*CV178+4*CW178+4*CX178+4*CY178)</f>
        <v/>
      </c>
      <c r="CT184" s="9">
        <f>(CM178+CN178)/(CL178+CM178+CN178+2*CO178+2*CP178+3*CR178+4*CS178+4*CT178+4*CU178+4*CV178+4*CW178+4*CX178+4*CY178)</f>
        <v/>
      </c>
      <c r="CU184" s="162">
        <f>(CR178*CM169/1000) *60 /(CN169/1000)</f>
        <v/>
      </c>
      <c r="CV184" s="162">
        <f>(CP178*CM169/1000) *60 / (CN169/1000)</f>
        <v/>
      </c>
      <c r="CW184" s="265">
        <f>3*CW169</f>
        <v/>
      </c>
      <c r="CX184" s="265">
        <f>(CL178+CM178+CN178+2*CO178+2*CP178+3*CR178+3*CQ178+4*CS178+4*CT178+4*CU178+4*CV178+4*CW178+4*CX178+4*CY178)</f>
        <v/>
      </c>
      <c r="CY184" s="14">
        <f>(CW184-CX184)/CX184</f>
        <v/>
      </c>
    </row>
    <row r="185" ht="14.45" customHeight="1" s="23">
      <c r="A185" s="25" t="n"/>
      <c r="B185" s="24" t="n"/>
      <c r="C185" s="175">
        <f>J172/E177</f>
        <v/>
      </c>
      <c r="D185" s="176">
        <f>((G179+H179)*G170/1000) *60 /(H170/1000)</f>
        <v/>
      </c>
      <c r="E185" s="10">
        <f>(G170*(298/273)*(1/1.07)/H170)^-1</f>
        <v/>
      </c>
      <c r="F185" s="9">
        <f>(K170-K175*C185)/K170</f>
        <v/>
      </c>
      <c r="G185" s="9">
        <f>(F179+G179+H179+2*I179+2*J179+3*L179+4*M179+4*N179+4*O179+4*P179+4*Q179+4*R179+4*S179)/(F179+G179+H179+2*I179+2*J179+3*L179+4*M179+4*N179+4*O179+4*P179+4*Q179+4*R179+4*S179+3*K179)</f>
        <v/>
      </c>
      <c r="H185" s="9">
        <f>(O170-D179)/O170</f>
        <v/>
      </c>
      <c r="I185" s="9">
        <f>(2*J179+3*L179)/(F179+G179+H179+2*I179+2*J179+3*L179+4*M179+4*N179+4*O179+4*P179+4*Q179+4*R179+4*S179)</f>
        <v/>
      </c>
      <c r="J185" s="9">
        <f>3*L179/(F179+G179+H179+2*I179+2*J179+3*L179+4*M179+4*N179+4*O179+4*P179+4*Q179+4*R179+4*S179)</f>
        <v/>
      </c>
      <c r="K185" s="9">
        <f>2*J179/(F179+G179+H179+2*I179+2*J179+3*L179+4*M179+4*N179+4*O179+4*P179+4*Q179+4*R179+4*S179)</f>
        <v/>
      </c>
      <c r="L185" s="9">
        <f>G179/(F179+G179+H179+2*I179+2*J179+3*L179+4*M179+4*N179+4*O179+4*P179+4*Q179+4*R179+4*S179)</f>
        <v/>
      </c>
      <c r="M185" s="9">
        <f>H179/(F179+G179+H179+2*I179+2*J179+3*L179+4*M179+4*N179+4*O179+4*P179+4*Q179+4*R179+4*S179)</f>
        <v/>
      </c>
      <c r="N185" s="9">
        <f>(G179+H179)/(F179+G179+H179+2*I179+2*J179+3*L179+4*M179+4*N179+4*O179+4*P179+4*Q179+4*R179+4*S179)</f>
        <v/>
      </c>
      <c r="O185" s="162">
        <f>(L179*G170/1000) *60 /(H170/1000)</f>
        <v/>
      </c>
      <c r="P185" s="162">
        <f>(J179*G170/1000) *60 / (H170/1000)</f>
        <v/>
      </c>
      <c r="Q185" s="265">
        <f>3*Q170</f>
        <v/>
      </c>
      <c r="R185" s="265">
        <f>(F179+G179+H179+2*I179+2*J179+3*L179+3*K179+4*M179+4*N179+4*O179+4*P179+4*Q179+4*R179+4*S179)</f>
        <v/>
      </c>
      <c r="S185" s="14">
        <f>(Q185-R185)/R185</f>
        <v/>
      </c>
      <c r="T185" s="25" t="n"/>
      <c r="V185" s="25" t="n"/>
      <c r="W185" s="24" t="n"/>
      <c r="X185" s="175">
        <f>AE172/Z177</f>
        <v/>
      </c>
      <c r="Y185" s="10" t="n"/>
      <c r="Z185" s="10">
        <f>(AB170*(298/273)*(1/1.07)/AC170)^-1</f>
        <v/>
      </c>
      <c r="AA185" s="9">
        <f>(AF170-AF175*X185)/AF170</f>
        <v/>
      </c>
      <c r="AB185" s="9">
        <f>(AA179+AB179+AC179+2*AD179+2*AE179+3*AG179+4*AH179+4*AI179+4*AJ179+4*AK179+4*AL179+4*AM179+4*AN179)/(AA179+AB179+AC179+2*AD179+2*AE179+3*AG179+4*AH179+4*AI179+4*AJ179+4*AK179+4*AL179+4*AM179+4*AN179+3*AF179)</f>
        <v/>
      </c>
      <c r="AC185" s="9">
        <f>(AJ170-Y179)/AJ170</f>
        <v/>
      </c>
      <c r="AD185" s="9">
        <f>(2*AE179+3*AG179)/(AA179+AB179+AC179+2*AD179+2*AE179+3*AG179+4*AH179+4*AI179+4*AJ179+4*AK179+4*AL179+4*AM179+4*AN179)</f>
        <v/>
      </c>
      <c r="AE185" s="9">
        <f>3*AG179/(AA179+AB179+AC179+2*AD179+2*AE179+3*AG179+4*AH179+4*AI179+4*AJ179+4*AK179+4*AL179+4*AM179+4*AN179)</f>
        <v/>
      </c>
      <c r="AF185" s="9">
        <f>2*AE179/(AA179+AB179+AC179+2*AD179+2*AE179+3*AG179+4*AH179+4*AI179+4*AJ179+4*AK179+4*AL179+4*AM179+4*AN179)</f>
        <v/>
      </c>
      <c r="AG185" s="9">
        <f>AB179/(AA179+AB179+AC179+2*AD179+2*AE179+3*AG179+4*AH179+4*AI179+4*AJ179+4*AK179+4*AL179+4*AM179+4*AN179)</f>
        <v/>
      </c>
      <c r="AH185" s="9">
        <f>AC179/(AA179+AB179+AC179+2*AD179+2*AE179+3*AG179+4*AH179+4*AI179+4*AJ179+4*AK179+4*AL179+4*AM179+4*AN179)</f>
        <v/>
      </c>
      <c r="AI185" s="9">
        <f>(AB179+AC179)/(AA179+AB179+AC179+2*AD179+2*AE179+3*AG179+4*AH179+4*AI179+4*AJ179+4*AK179+4*AL179+4*AM179+4*AN179)</f>
        <v/>
      </c>
      <c r="AJ185" s="162">
        <f>(AG179*AB170/1000) *60 /(AC170/1000)</f>
        <v/>
      </c>
      <c r="AK185" s="162">
        <f>(AE179*AB170/1000) *60 / (AC170/1000)</f>
        <v/>
      </c>
      <c r="AL185" s="265">
        <f>3*AL170</f>
        <v/>
      </c>
      <c r="AM185" s="265">
        <f>(AA179+AB179+AC179+2*AD179+2*AE179+3*AG179+3*AF179+4*AH179+4*AI179+4*AJ179+4*AK179+4*AL179+4*AM179+4*AN179)</f>
        <v/>
      </c>
      <c r="AN185" s="14">
        <f>(AL185-AM185)/AM185</f>
        <v/>
      </c>
      <c r="AQ185" s="25" t="n"/>
      <c r="AR185" s="24" t="n"/>
      <c r="AS185" s="175">
        <f>AZ172/AU177</f>
        <v/>
      </c>
      <c r="AT185" s="10" t="n"/>
      <c r="AU185" s="10">
        <f>(AW170*(298/273)*(1/1.07)/AX170)^-1</f>
        <v/>
      </c>
      <c r="AV185" s="9">
        <f>(BA170-BA175*AS185)/BA170</f>
        <v/>
      </c>
      <c r="AW185" s="9">
        <f>(AV179+AW179+AX179+2*AY179+2*AZ179+3*BB179+4*BC179+4*BD179+4*BE179+4*BF179+4*BG179+4*BH179+4*BI179)/(AV179+AW179+AX179+2*AY179+2*AZ179+3*BB179+4*BC179+4*BD179+4*BE179+4*BF179+4*BG179+4*BH179+4*BI179+3*BA179)</f>
        <v/>
      </c>
      <c r="AX185" s="9">
        <f>(BE170-AT179)/BE170</f>
        <v/>
      </c>
      <c r="AY185" s="9">
        <f>(2*AZ179+3*BB179)/(AV179+AW179+AX179+2*AY179+2*AZ179+3*BB179+4*BC179+4*BD179+4*BE179+4*BF179+4*BG179+4*BH179+4*BI179)</f>
        <v/>
      </c>
      <c r="AZ185" s="9">
        <f>3*BB179/(AV179+AW179+AX179+2*AY179+2*AZ179+3*BB179+4*BC179+4*BD179+4*BE179+4*BF179+4*BG179+4*BH179+4*BI179)</f>
        <v/>
      </c>
      <c r="BA185" s="9">
        <f>2*AZ179/(AV179+AW179+AX179+2*AY179+2*AZ179+3*BB179+4*BC179+4*BD179+4*BE179+4*BF179+4*BG179+4*BH179+4*BI179)</f>
        <v/>
      </c>
      <c r="BB185" s="9">
        <f>AW179/(AV179+AW179+AX179+2*AY179+2*AZ179+3*BB179+4*BC179+4*BD179+4*BE179+4*BF179+4*BG179+4*BH179+4*BI179)</f>
        <v/>
      </c>
      <c r="BC185" s="9">
        <f>AX179/(AV179+AW179+AX179+2*AY179+2*AZ179+3*BB179+4*BC179+4*BD179+4*BE179+4*BF179+4*BG179+4*BH179+4*BI179)</f>
        <v/>
      </c>
      <c r="BD185" s="9">
        <f>(AW179+AX179)/(AV179+AW179+AX179+2*AY179+2*AZ179+3*BB179+4*BC179+4*BD179+4*BE179+4*BF179+4*BG179+4*BH179+4*BI179)</f>
        <v/>
      </c>
      <c r="BE185" s="162">
        <f>(BB179*AW170/1000) *60 /(AX170/1000)</f>
        <v/>
      </c>
      <c r="BF185" s="162">
        <f>(AZ179*AW170/1000) *60 / (AX170/1000)</f>
        <v/>
      </c>
      <c r="BG185" s="265">
        <f>3*BG170</f>
        <v/>
      </c>
      <c r="BH185" s="265">
        <f>(AV179+AW179+AX179+2*AY179+2*AZ179+3*BB179+3*BA179+4*BC179+4*BD179+4*BE179+4*BF179+4*BG179+4*BH179+4*BI179)</f>
        <v/>
      </c>
      <c r="BI185" s="14">
        <f>(BG185-BH185)/BH185</f>
        <v/>
      </c>
      <c r="BL185" s="25" t="n"/>
      <c r="BM185" s="24" t="n"/>
      <c r="BN185" s="175">
        <f>BU172/BP177</f>
        <v/>
      </c>
      <c r="BO185" s="10" t="n"/>
      <c r="BP185" s="10">
        <f>(BR170*(298/273)*(1/1.07)/BS170)^-1</f>
        <v/>
      </c>
      <c r="BQ185" s="9">
        <f>(BV170-BV175*BN185)/BV170</f>
        <v/>
      </c>
      <c r="BR185" s="9">
        <f>(BQ179+BR179+BS179+2*BT179+2*BU179+3*BW179+4*BX179+4*BY179+4*BZ179+4*CA179+4*CB179+4*CC179+4*CD179)/(BQ179+BR179+BS179+2*BT179+2*BU179+3*BW179+4*BX179+4*BY179+4*BZ179+4*CA179+4*CB179+4*CC179+4*CD179+3*BV179)</f>
        <v/>
      </c>
      <c r="BS185" s="9">
        <f>(BZ170-BO179)/BZ170</f>
        <v/>
      </c>
      <c r="BT185" s="9">
        <f>(2*BU179+3*BW179)/(BQ179+BR179+BS179+2*BT179+2*BU179+3*BW179+4*BX179+4*BY179+4*BZ179+4*CA179+4*CB179+4*CC179+4*CD179)</f>
        <v/>
      </c>
      <c r="BU185" s="9">
        <f>3*BW179/(BQ179+BR179+BS179+2*BT179+2*BU179+3*BW179+4*BX179+4*BY179+4*BZ179+4*CA179+4*CB179+4*CC179+4*CD179)</f>
        <v/>
      </c>
      <c r="BV185" s="9">
        <f>2*BU179/(BQ179+BR179+BS179+2*BT179+2*BU179+3*BW179+4*BX179+4*BY179+4*BZ179+4*CA179+4*CB179+4*CC179+4*CD179)</f>
        <v/>
      </c>
      <c r="BW185" s="9">
        <f>BR179/(BQ179+BR179+BS179+2*BT179+2*BU179+3*BW179+4*BX179+4*BY179+4*BZ179+4*CA179+4*CB179+4*CC179+4*CD179)</f>
        <v/>
      </c>
      <c r="BX185" s="9">
        <f>BS179/(BQ179+BR179+BS179+2*BT179+2*BU179+3*BW179+4*BX179+4*BY179+4*BZ179+4*CA179+4*CB179+4*CC179+4*CD179)</f>
        <v/>
      </c>
      <c r="BY185" s="9">
        <f>(BR179+BS179)/(BQ179+BR179+BS179+2*BT179+2*BU179+3*BW179+4*BX179+4*BY179+4*BZ179+4*CA179+4*CB179+4*CC179+4*CD179)</f>
        <v/>
      </c>
      <c r="BZ185" s="162">
        <f>(BW179*BR170/1000) *60 /(BS170/1000)</f>
        <v/>
      </c>
      <c r="CA185" s="162">
        <f>(BU179*BR170/1000) *60 / (BS170/1000)</f>
        <v/>
      </c>
      <c r="CB185" s="265">
        <f>3*CB170</f>
        <v/>
      </c>
      <c r="CC185" s="265">
        <f>(BQ179+BR179+BS179+2*BT179+2*BU179+3*BW179+3*BV179+4*BX179+4*BY179+4*BZ179+4*CA179+4*CB179+4*CC179+4*CD179)</f>
        <v/>
      </c>
      <c r="CD185" s="14">
        <f>(CB185-CC185)/CC185</f>
        <v/>
      </c>
      <c r="CG185" s="25" t="n"/>
      <c r="CH185" s="24" t="n"/>
      <c r="CI185" s="175">
        <f>CP172/CK177</f>
        <v/>
      </c>
      <c r="CJ185" s="10" t="n"/>
      <c r="CK185" s="10">
        <f>(CM170*(298/273)*(1/1.07)/CN170)^-1</f>
        <v/>
      </c>
      <c r="CL185" s="9">
        <f>(CQ170-CQ175*CI185)/CQ170</f>
        <v/>
      </c>
      <c r="CM185" s="9">
        <f>(CL179+CM179+CN179+2*CO179+2*CP179+3*CR179+4*CS179+4*CT179+4*CU179+4*CV179+4*CW179+4*CX179+4*CY179)/(CL179+CM179+CN179+2*CO179+2*CP179+3*CR179+4*CS179+4*CT179+4*CU179+4*CV179+4*CW179+4*CX179+4*CY179+3*CQ179)</f>
        <v/>
      </c>
      <c r="CN185" s="9">
        <f>(CU170-CJ179)/CU170</f>
        <v/>
      </c>
      <c r="CO185" s="9">
        <f>(2*CP179+3*CR179)/(CL179+CM179+CN179+2*CO179+2*CP179+3*CR179+4*CS179+4*CT179+4*CU179+4*CV179+4*CW179+4*CX179+4*CY179)</f>
        <v/>
      </c>
      <c r="CP185" s="9">
        <f>3*CR179/(CL179+CM179+CN179+2*CO179+2*CP179+3*CR179+4*CS179+4*CT179+4*CU179+4*CV179+4*CW179+4*CX179+4*CY179)</f>
        <v/>
      </c>
      <c r="CQ185" s="9">
        <f>2*CP179/(CL179+CM179+CN179+2*CO179+2*CP179+3*CR179+4*CS179+4*CT179+4*CU179+4*CV179+4*CW179+4*CX179+4*CY179)</f>
        <v/>
      </c>
      <c r="CR185" s="9">
        <f>CM179/(CL179+CM179+CN179+2*CO179+2*CP179+3*CR179+4*CS179+4*CT179+4*CU179+4*CV179+4*CW179+4*CX179+4*CY179)</f>
        <v/>
      </c>
      <c r="CS185" s="9">
        <f>CN179/(CL179+CM179+CN179+2*CO179+2*CP179+3*CR179+4*CS179+4*CT179+4*CU179+4*CV179+4*CW179+4*CX179+4*CY179)</f>
        <v/>
      </c>
      <c r="CT185" s="9">
        <f>(CM179+CN179)/(CL179+CM179+CN179+2*CO179+2*CP179+3*CR179+4*CS179+4*CT179+4*CU179+4*CV179+4*CW179+4*CX179+4*CY179)</f>
        <v/>
      </c>
      <c r="CU185" s="162">
        <f>(CR179*CM170/1000) *60 /(CN170/1000)</f>
        <v/>
      </c>
      <c r="CV185" s="162">
        <f>(CP179*CM170/1000) *60 / (CN170/1000)</f>
        <v/>
      </c>
      <c r="CW185" s="265">
        <f>3*CW170</f>
        <v/>
      </c>
      <c r="CX185" s="265">
        <f>(CL179+CM179+CN179+2*CO179+2*CP179+3*CR179+3*CQ179+4*CS179+4*CT179+4*CU179+4*CV179+4*CW179+4*CX179+4*CY179)</f>
        <v/>
      </c>
      <c r="CY185" s="14">
        <f>(CW185-CX185)/CX185</f>
        <v/>
      </c>
    </row>
    <row r="186" ht="14.45" customHeight="1" s="23">
      <c r="A186" s="25" t="n"/>
      <c r="B186" s="24" t="n"/>
      <c r="C186" s="69" t="n"/>
      <c r="D186" s="176">
        <f>((G180+H180)*G171/1000) *60 /(H171/1000)</f>
        <v/>
      </c>
      <c r="E186" s="10">
        <f>(G171*(298/273)*(1/1.07)/H171)^-1</f>
        <v/>
      </c>
      <c r="F186" s="9">
        <f>(K171-K176*C185)/K171</f>
        <v/>
      </c>
      <c r="G186" s="9">
        <f>(F180+G180+H180+2*I180+2*J180+3*L180+4*M180+4*N180+4*O180+4*P180+4*Q180+4*R180+4*S180)/(F180+G180+H180+2*I180+2*J180+3*L180+4*M180+4*N180+4*O180+4*P180+4*Q180+4*R180+4*S180+3*K180)</f>
        <v/>
      </c>
      <c r="H186" s="9">
        <f>(O171-D180)/O171</f>
        <v/>
      </c>
      <c r="I186" s="9">
        <f>(2*J180+3*L180)/(F180+G180+H180+2*I180+2*J180+3*L180+4*M180+4*N180+4*O180+4*P180+4*Q180+4*R180+4*S180)</f>
        <v/>
      </c>
      <c r="J186" s="9">
        <f>3*L180/(F180+G180+H180+2*I180+2*J180+3*L180+4*M180+4*N180+4*O180+4*P180+4*Q180+4*R180+4*S180)</f>
        <v/>
      </c>
      <c r="K186" s="9">
        <f>2*J180/(F180+G180+H180+2*I180+2*J180+3*L180+4*M180+4*N180+4*O180+4*P180+4*Q180+4*R180+4*S180)</f>
        <v/>
      </c>
      <c r="L186" s="9">
        <f>G180/(F180+G180+H180+2*I180+2*J180+3*L180+4*M180+4*N180+4*O180+4*P180+4*Q180+4*R180+4*S180)</f>
        <v/>
      </c>
      <c r="M186" s="9">
        <f>H180/(F180+G180+H180+2*I180+2*J180+3*L180+4*M180+4*N180+4*O180+4*P180+4*Q180+4*R180+4*S180)</f>
        <v/>
      </c>
      <c r="N186" s="9">
        <f>(G180+H180)/(F180+G180+H180+2*I180+2*J180+3*L180+4*M180+4*N180+4*O180+4*P180+4*Q180+4*R180+4*S180)</f>
        <v/>
      </c>
      <c r="O186" s="162">
        <f>(L180*G171/1000) *60 /(H171/1000)</f>
        <v/>
      </c>
      <c r="P186" s="162">
        <f>(J180*G171/1000) *60 / (H171/1000)</f>
        <v/>
      </c>
      <c r="Q186" s="265">
        <f>3*Q171</f>
        <v/>
      </c>
      <c r="R186" s="265">
        <f>(F180+G180+H180+2*I180+2*J180+3*L180+3*K180+4*M180+4*N180+4*O180+4*P180+4*Q180+4*R180+4*S180)</f>
        <v/>
      </c>
      <c r="S186" s="14">
        <f>(Q186-R186)/R186</f>
        <v/>
      </c>
      <c r="T186" s="25" t="n"/>
      <c r="V186" s="25" t="n"/>
      <c r="W186" s="24" t="n"/>
      <c r="X186" s="69" t="n"/>
      <c r="Y186" s="10" t="n"/>
      <c r="Z186" s="10">
        <f>(AB171*(298/273)*(1/1.07)/AC171)^-1</f>
        <v/>
      </c>
      <c r="AA186" s="9">
        <f>(AF171-AF176*X185)/AF171</f>
        <v/>
      </c>
      <c r="AB186" s="9">
        <f>(AA180+AB180+AC180+2*AD180+2*AE180+3*AG180+4*AH180+4*AI180+4*AJ180+4*AK180+4*AL180+4*AM180+4*AN180)/(AA180+AB180+AC180+2*AD180+2*AE180+3*AG180+4*AH180+4*AI180+4*AJ180+4*AK180+4*AL180+4*AM180+4*AN180+3*AF180)</f>
        <v/>
      </c>
      <c r="AC186" s="9">
        <f>(AJ171-Y180)/AJ171</f>
        <v/>
      </c>
      <c r="AD186" s="9">
        <f>(2*AE180+3*AG180)/(AA180+AB180+AC180+2*AD180+2*AE180+3*AG180+4*AH180+4*AI180+4*AJ180+4*AK180+4*AL180+4*AM180+4*AN180)</f>
        <v/>
      </c>
      <c r="AE186" s="9">
        <f>3*AG180/(AA180+AB180+AC180+2*AD180+2*AE180+3*AG180+4*AH180+4*AI180+4*AJ180+4*AK180+4*AL180+4*AM180+4*AN180)</f>
        <v/>
      </c>
      <c r="AF186" s="9">
        <f>2*AE180/(AA180+AB180+AC180+2*AD180+2*AE180+3*AG180+4*AH180+4*AI180+4*AJ180+4*AK180+4*AL180+4*AM180+4*AN180)</f>
        <v/>
      </c>
      <c r="AG186" s="9">
        <f>AB180/(AA180+AB180+AC180+2*AD180+2*AE180+3*AG180+4*AH180+4*AI180+4*AJ180+4*AK180+4*AL180+4*AM180+4*AN180)</f>
        <v/>
      </c>
      <c r="AH186" s="9">
        <f>AC180/(AA180+AB180+AC180+2*AD180+2*AE180+3*AG180+4*AH180+4*AI180+4*AJ180+4*AK180+4*AL180+4*AM180+4*AN180)</f>
        <v/>
      </c>
      <c r="AI186" s="9">
        <f>(AB180+AC180)/(AA180+AB180+AC180+2*AD180+2*AE180+3*AG180+4*AH180+4*AI180+4*AJ180+4*AK180+4*AL180+4*AM180+4*AN180)</f>
        <v/>
      </c>
      <c r="AJ186" s="162">
        <f>(AG180*AB171/1000) *60 /(AC171/1000)</f>
        <v/>
      </c>
      <c r="AK186" s="162">
        <f>(AE180*AB171/1000) *60 / (AC171/1000)</f>
        <v/>
      </c>
      <c r="AL186" s="265">
        <f>3*AL171</f>
        <v/>
      </c>
      <c r="AM186" s="265">
        <f>(AA180+AB180+AC180+2*AD180+2*AE180+3*AG180+3*AF180+4*AH180+4*AI180+4*AJ180+4*AK180+4*AL180+4*AM180+4*AN180)</f>
        <v/>
      </c>
      <c r="AN186" s="14">
        <f>(AL186-AM186)/AM186</f>
        <v/>
      </c>
      <c r="AQ186" s="25" t="n"/>
      <c r="AR186" s="24" t="n"/>
      <c r="AS186" s="69" t="n"/>
      <c r="AT186" s="10" t="n"/>
      <c r="AU186" s="10">
        <f>(AW171*(298/273)*(1/1.07)/AX171)^-1</f>
        <v/>
      </c>
      <c r="AV186" s="9">
        <f>(BA171-BA176*AS185)/BA171</f>
        <v/>
      </c>
      <c r="AW186" s="9">
        <f>(AV180+AW180+AX180+2*AY180+2*AZ180+3*BB180+4*BC180+4*BD180+4*BE180+4*BF180+4*BG180+4*BH180+4*BI180)/(AV180+AW180+AX180+2*AY180+2*AZ180+3*BB180+4*BC180+4*BD180+4*BE180+4*BF180+4*BG180+4*BH180+4*BI180+3*BA180)</f>
        <v/>
      </c>
      <c r="AX186" s="9">
        <f>(BE171-AT180)/BE171</f>
        <v/>
      </c>
      <c r="AY186" s="9">
        <f>(2*AZ180+3*BB180)/(AV180+AW180+AX180+2*AY180+2*AZ180+3*BB180+4*BC180+4*BD180+4*BE180+4*BF180+4*BG180+4*BH180+4*BI180)</f>
        <v/>
      </c>
      <c r="AZ186" s="9">
        <f>3*BB180/(AV180+AW180+AX180+2*AY180+2*AZ180+3*BB180+4*BC180+4*BD180+4*BE180+4*BF180+4*BG180+4*BH180+4*BI180)</f>
        <v/>
      </c>
      <c r="BA186" s="9">
        <f>2*AZ180/(AV180+AW180+AX180+2*AY180+2*AZ180+3*BB180+4*BC180+4*BD180+4*BE180+4*BF180+4*BG180+4*BH180+4*BI180)</f>
        <v/>
      </c>
      <c r="BB186" s="9">
        <f>AW180/(AV180+AW180+AX180+2*AY180+2*AZ180+3*BB180+4*BC180+4*BD180+4*BE180+4*BF180+4*BG180+4*BH180+4*BI180)</f>
        <v/>
      </c>
      <c r="BC186" s="9">
        <f>AX180/(AV180+AW180+AX180+2*AY180+2*AZ180+3*BB180+4*BC180+4*BD180+4*BE180+4*BF180+4*BG180+4*BH180+4*BI180)</f>
        <v/>
      </c>
      <c r="BD186" s="9">
        <f>(AW180+AX180)/(AV180+AW180+AX180+2*AY180+2*AZ180+3*BB180+4*BC180+4*BD180+4*BE180+4*BF180+4*BG180+4*BH180+4*BI180)</f>
        <v/>
      </c>
      <c r="BE186" s="162">
        <f>(BB180*AW171/1000) *60 /(AX171/1000)</f>
        <v/>
      </c>
      <c r="BF186" s="162">
        <f>(AZ180*AW171/1000) *60 / (AX171/1000)</f>
        <v/>
      </c>
      <c r="BG186" s="265">
        <f>3*BG171</f>
        <v/>
      </c>
      <c r="BH186" s="265">
        <f>(AV180+AW180+AX180+2*AY180+2*AZ180+3*BB180+3*BA180+4*BC180+4*BD180+4*BE180+4*BF180+4*BG180+4*BH180+4*BI180)</f>
        <v/>
      </c>
      <c r="BI186" s="14">
        <f>(BG186-BH186)/BH186</f>
        <v/>
      </c>
      <c r="BL186" s="25" t="n"/>
      <c r="BM186" s="24" t="n"/>
      <c r="BN186" s="173" t="n"/>
      <c r="BO186" s="10" t="n"/>
      <c r="BP186" s="10">
        <f>(BR171*(298/273)*(1/1.07)/BS171)^-1</f>
        <v/>
      </c>
      <c r="BQ186" s="9">
        <f>(BV171-BV176*BN185)/BV171</f>
        <v/>
      </c>
      <c r="BR186" s="9">
        <f>(BQ180+BR180+BS180+2*BT180+2*BU180+3*BW180+4*BX180+4*BY180+4*BZ180+4*CA180+4*CB180+4*CC180+4*CD180)/(BQ180+BR180+BS180+2*BT180+2*BU180+3*BW180+4*BX180+4*BY180+4*BZ180+4*CA180+4*CB180+4*CC180+4*CD180+3*BV180)</f>
        <v/>
      </c>
      <c r="BS186" s="9">
        <f>(BZ171-BO180)/BZ171</f>
        <v/>
      </c>
      <c r="BT186" s="9">
        <f>(2*BU180+3*BW180)/(BQ180+BR180+BS180+2*BT180+2*BU180+3*BW180+4*BX180+4*BY180+4*BZ180+4*CA180+4*CB180+4*CC180+4*CD180)</f>
        <v/>
      </c>
      <c r="BU186" s="9">
        <f>3*BW180/(BQ180+BR180+BS180+2*BT180+2*BU180+3*BW180+4*BX180+4*BY180+4*BZ180+4*CA180+4*CB180+4*CC180+4*CD180)</f>
        <v/>
      </c>
      <c r="BV186" s="9">
        <f>2*BU180/(BQ180+BR180+BS180+2*BT180+2*BU180+3*BW180+4*BX180+4*BY180+4*BZ180+4*CA180+4*CB180+4*CC180+4*CD180)</f>
        <v/>
      </c>
      <c r="BW186" s="9">
        <f>BR180/(BQ180+BR180+BS180+2*BT180+2*BU180+3*BW180+4*BX180+4*BY180+4*BZ180+4*CA180+4*CB180+4*CC180+4*CD180)</f>
        <v/>
      </c>
      <c r="BX186" s="9">
        <f>BS180/(BQ180+BR180+BS180+2*BT180+2*BU180+3*BW180+4*BX180+4*BY180+4*BZ180+4*CA180+4*CB180+4*CC180+4*CD180)</f>
        <v/>
      </c>
      <c r="BY186" s="9">
        <f>(BR180+BS180)/(BQ180+BR180+BS180+2*BT180+2*BU180+3*BW180+4*BX180+4*BY180+4*BZ180+4*CA180+4*CB180+4*CC180+4*CD180)</f>
        <v/>
      </c>
      <c r="BZ186" s="162">
        <f>(BW180*BR171/1000) *60 /(BS171/1000)</f>
        <v/>
      </c>
      <c r="CA186" s="162">
        <f>(BU180*BR171/1000) *60 / (BS171/1000)</f>
        <v/>
      </c>
      <c r="CB186" s="265">
        <f>3*CB171</f>
        <v/>
      </c>
      <c r="CC186" s="265">
        <f>(BQ180+BR180+BS180+2*BT180+2*BU180+3*BW180+3*BV180+4*BX180+4*BY180+4*BZ180+4*CA180+4*CB180+4*CC180+4*CD180)</f>
        <v/>
      </c>
      <c r="CD186" s="14">
        <f>(CB186-CC186)/CC186</f>
        <v/>
      </c>
      <c r="CG186" s="25" t="n"/>
      <c r="CH186" s="24" t="n"/>
      <c r="CI186" s="173" t="n"/>
      <c r="CJ186" s="10" t="n"/>
      <c r="CK186" s="10">
        <f>(CM171*(298/273)*(1/1.07)/CN171)^-1</f>
        <v/>
      </c>
      <c r="CL186" s="9">
        <f>(CQ171-CQ176*CI185)/CQ171</f>
        <v/>
      </c>
      <c r="CM186" s="9">
        <f>(CL180+CM180+CN180+2*CO180+2*CP180+3*CR180+4*CS180+4*CT180+4*CU180+4*CV180+4*CW180+4*CX180+4*CY180)/(CL180+CM180+CN180+2*CO180+2*CP180+3*CR180+4*CS180+4*CT180+4*CU180+4*CV180+4*CW180+4*CX180+4*CY180+3*CQ180)</f>
        <v/>
      </c>
      <c r="CN186" s="9">
        <f>(CU171-CJ180)/CU171</f>
        <v/>
      </c>
      <c r="CO186" s="9">
        <f>(2*CP180+3*CR180)/(CL180+CM180+CN180+2*CO180+2*CP180+3*CR180+4*CS180+4*CT180+4*CU180+4*CV180+4*CW180+4*CX180+4*CY180)</f>
        <v/>
      </c>
      <c r="CP186" s="9">
        <f>3*CR180/(CL180+CM180+CN180+2*CO180+2*CP180+3*CR180+4*CS180+4*CT180+4*CU180+4*CV180+4*CW180+4*CX180+4*CY180)</f>
        <v/>
      </c>
      <c r="CQ186" s="9">
        <f>2*CP180/(CL180+CM180+CN180+2*CO180+2*CP180+3*CR180+4*CS180+4*CT180+4*CU180+4*CV180+4*CW180+4*CX180+4*CY180)</f>
        <v/>
      </c>
      <c r="CR186" s="9">
        <f>CM180/(CL180+CM180+CN180+2*CO180+2*CP180+3*CR180+4*CS180+4*CT180+4*CU180+4*CV180+4*CW180+4*CX180+4*CY180)</f>
        <v/>
      </c>
      <c r="CS186" s="9">
        <f>CN180/(CL180+CM180+CN180+2*CO180+2*CP180+3*CR180+4*CS180+4*CT180+4*CU180+4*CV180+4*CW180+4*CX180+4*CY180)</f>
        <v/>
      </c>
      <c r="CT186" s="9">
        <f>(CM180+CN180)/(CL180+CM180+CN180+2*CO180+2*CP180+3*CR180+4*CS180+4*CT180+4*CU180+4*CV180+4*CW180+4*CX180+4*CY180)</f>
        <v/>
      </c>
      <c r="CU186" s="162">
        <f>(CR180*CM171/1000) *60 /(CN171/1000)</f>
        <v/>
      </c>
      <c r="CV186" s="162">
        <f>(CP180*CM171/1000) *60 / (CN171/1000)</f>
        <v/>
      </c>
      <c r="CW186" s="265">
        <f>3*CW171</f>
        <v/>
      </c>
      <c r="CX186" s="265">
        <f>(CL180+CM180+CN180+2*CO180+2*CP180+3*CR180+3*CQ180+4*CS180+4*CT180+4*CU180+4*CV180+4*CW180+4*CX180+4*CY180)</f>
        <v/>
      </c>
      <c r="CY186" s="14">
        <f>(CW186-CX186)/CX186</f>
        <v/>
      </c>
    </row>
    <row r="187" ht="15" customHeight="1" s="23" thickBot="1">
      <c r="A187" s="25" t="n"/>
      <c r="B187" s="24" t="n"/>
      <c r="C187" s="70" t="inlineStr">
        <is>
          <t>Average</t>
        </is>
      </c>
      <c r="D187" s="72">
        <f>AVERAGE(D184:D186)</f>
        <v/>
      </c>
      <c r="E187" s="72">
        <f>AVERAGE(E184:E186)</f>
        <v/>
      </c>
      <c r="F187" s="73">
        <f>AVERAGE(F184:F186)</f>
        <v/>
      </c>
      <c r="G187" s="73">
        <f>AVERAGE(G184:G186)</f>
        <v/>
      </c>
      <c r="H187" s="73">
        <f>AVERAGE(H184:H186)</f>
        <v/>
      </c>
      <c r="I187" s="73">
        <f>AVERAGE(I184:I186)</f>
        <v/>
      </c>
      <c r="J187" s="73">
        <f>AVERAGE(J184:J186)</f>
        <v/>
      </c>
      <c r="K187" s="73">
        <f>AVERAGE(K184:K186)</f>
        <v/>
      </c>
      <c r="L187" s="73">
        <f>AVERAGE(L184:L186)</f>
        <v/>
      </c>
      <c r="M187" s="73">
        <f>AVERAGE(M184:M186)</f>
        <v/>
      </c>
      <c r="N187" s="73">
        <f>AVERAGE(N184:N186)</f>
        <v/>
      </c>
      <c r="O187" s="163">
        <f>AVERAGE(O184:O186)</f>
        <v/>
      </c>
      <c r="P187" s="163">
        <f>AVERAGE(P184:P186)</f>
        <v/>
      </c>
      <c r="Q187" s="72">
        <f>AVERAGE(Q184:Q186)</f>
        <v/>
      </c>
      <c r="R187" s="72">
        <f>AVERAGE(R184:R186)</f>
        <v/>
      </c>
      <c r="S187" s="74">
        <f>AVERAGE(S184:S186)</f>
        <v/>
      </c>
      <c r="T187" s="25" t="n"/>
      <c r="V187" s="25" t="n"/>
      <c r="W187" s="24" t="n"/>
      <c r="X187" s="70" t="inlineStr">
        <is>
          <t>Average</t>
        </is>
      </c>
      <c r="Y187" s="72" t="n"/>
      <c r="Z187" s="72">
        <f>AVERAGE(Z184:Z186)</f>
        <v/>
      </c>
      <c r="AA187" s="73">
        <f>AVERAGE(AA184:AA186)</f>
        <v/>
      </c>
      <c r="AB187" s="73">
        <f>AVERAGE(AB184:AB186)</f>
        <v/>
      </c>
      <c r="AC187" s="73">
        <f>AVERAGE(AC184:AC186)</f>
        <v/>
      </c>
      <c r="AD187" s="73">
        <f>AVERAGE(AD184:AD186)</f>
        <v/>
      </c>
      <c r="AE187" s="73">
        <f>AVERAGE(AE184:AE186)</f>
        <v/>
      </c>
      <c r="AF187" s="73">
        <f>AVERAGE(AF184:AF186)</f>
        <v/>
      </c>
      <c r="AG187" s="73">
        <f>AVERAGE(AG184:AG186)</f>
        <v/>
      </c>
      <c r="AH187" s="73">
        <f>AVERAGE(AH184:AH186)</f>
        <v/>
      </c>
      <c r="AI187" s="73">
        <f>AVERAGE(AI184:AI186)</f>
        <v/>
      </c>
      <c r="AJ187" s="163">
        <f>AVERAGE(AJ184:AJ186)</f>
        <v/>
      </c>
      <c r="AK187" s="163">
        <f>AVERAGE(AK184:AK186)</f>
        <v/>
      </c>
      <c r="AL187" s="72">
        <f>AVERAGE(AL184:AL186)</f>
        <v/>
      </c>
      <c r="AM187" s="72">
        <f>AVERAGE(AM184:AM186)</f>
        <v/>
      </c>
      <c r="AN187" s="74">
        <f>AVERAGE(AN184:AN186)</f>
        <v/>
      </c>
      <c r="AQ187" s="25" t="n"/>
      <c r="AR187" s="24" t="n"/>
      <c r="AS187" s="70" t="inlineStr">
        <is>
          <t>Average</t>
        </is>
      </c>
      <c r="AT187" s="72" t="n"/>
      <c r="AU187" s="72">
        <f>AVERAGE(AU184:AU186)</f>
        <v/>
      </c>
      <c r="AV187" s="73">
        <f>AVERAGE(AV184:AV186)</f>
        <v/>
      </c>
      <c r="AW187" s="73">
        <f>AVERAGE(AW184:AW186)</f>
        <v/>
      </c>
      <c r="AX187" s="73">
        <f>AVERAGE(AX184:AX186)</f>
        <v/>
      </c>
      <c r="AY187" s="73">
        <f>AVERAGE(AY184:AY186)</f>
        <v/>
      </c>
      <c r="AZ187" s="73">
        <f>AVERAGE(AZ184:AZ186)</f>
        <v/>
      </c>
      <c r="BA187" s="73">
        <f>AVERAGE(BA184:BA186)</f>
        <v/>
      </c>
      <c r="BB187" s="73">
        <f>AVERAGE(BB184:BB186)</f>
        <v/>
      </c>
      <c r="BC187" s="73">
        <f>AVERAGE(BC184:BC186)</f>
        <v/>
      </c>
      <c r="BD187" s="73">
        <f>AVERAGE(BD184:BD186)</f>
        <v/>
      </c>
      <c r="BE187" s="163">
        <f>AVERAGE(BE184:BE186)</f>
        <v/>
      </c>
      <c r="BF187" s="163">
        <f>AVERAGE(BF184:BF186)</f>
        <v/>
      </c>
      <c r="BG187" s="72">
        <f>AVERAGE(BG184:BG186)</f>
        <v/>
      </c>
      <c r="BH187" s="72">
        <f>AVERAGE(BH184:BH186)</f>
        <v/>
      </c>
      <c r="BI187" s="74">
        <f>AVERAGE(BI184:BI186)</f>
        <v/>
      </c>
      <c r="BL187" s="25" t="n"/>
      <c r="BM187" s="24" t="n"/>
      <c r="BN187" s="174" t="inlineStr">
        <is>
          <t>Average</t>
        </is>
      </c>
      <c r="BO187" s="72" t="n"/>
      <c r="BP187" s="72">
        <f>AVERAGE(BP184:BP186)</f>
        <v/>
      </c>
      <c r="BQ187" s="73">
        <f>AVERAGE(BQ184:BQ186)</f>
        <v/>
      </c>
      <c r="BR187" s="73">
        <f>AVERAGE(BR184:BR186)</f>
        <v/>
      </c>
      <c r="BS187" s="73">
        <f>AVERAGE(BS184:BS186)</f>
        <v/>
      </c>
      <c r="BT187" s="73">
        <f>AVERAGE(BT184:BT186)</f>
        <v/>
      </c>
      <c r="BU187" s="73">
        <f>AVERAGE(BU184:BU186)</f>
        <v/>
      </c>
      <c r="BV187" s="73">
        <f>AVERAGE(BV184:BV186)</f>
        <v/>
      </c>
      <c r="BW187" s="73">
        <f>AVERAGE(BW184:BW186)</f>
        <v/>
      </c>
      <c r="BX187" s="73">
        <f>AVERAGE(BX184:BX186)</f>
        <v/>
      </c>
      <c r="BY187" s="73">
        <f>AVERAGE(BY184:BY186)</f>
        <v/>
      </c>
      <c r="BZ187" s="163">
        <f>AVERAGE(BZ184:BZ186)</f>
        <v/>
      </c>
      <c r="CA187" s="163">
        <f>AVERAGE(CA184:CA186)</f>
        <v/>
      </c>
      <c r="CB187" s="72">
        <f>AVERAGE(CB184:CB186)</f>
        <v/>
      </c>
      <c r="CC187" s="72">
        <f>AVERAGE(CC184:CC186)</f>
        <v/>
      </c>
      <c r="CD187" s="74">
        <f>AVERAGE(CD184:CD186)</f>
        <v/>
      </c>
      <c r="CG187" s="25" t="n"/>
      <c r="CH187" s="24" t="n"/>
      <c r="CI187" s="174" t="inlineStr">
        <is>
          <t>Average</t>
        </is>
      </c>
      <c r="CJ187" s="72" t="n"/>
      <c r="CK187" s="72">
        <f>AVERAGE(CK184:CK186)</f>
        <v/>
      </c>
      <c r="CL187" s="73">
        <f>AVERAGE(CL184:CL186)</f>
        <v/>
      </c>
      <c r="CM187" s="73">
        <f>AVERAGE(CM184:CM186)</f>
        <v/>
      </c>
      <c r="CN187" s="73">
        <f>AVERAGE(CN184:CN186)</f>
        <v/>
      </c>
      <c r="CO187" s="73">
        <f>AVERAGE(CO184:CO186)</f>
        <v/>
      </c>
      <c r="CP187" s="73">
        <f>AVERAGE(CP184:CP186)</f>
        <v/>
      </c>
      <c r="CQ187" s="73">
        <f>AVERAGE(CQ184:CQ186)</f>
        <v/>
      </c>
      <c r="CR187" s="73">
        <f>AVERAGE(CR184:CR186)</f>
        <v/>
      </c>
      <c r="CS187" s="73">
        <f>AVERAGE(CS184:CS186)</f>
        <v/>
      </c>
      <c r="CT187" s="73">
        <f>AVERAGE(CT184:CT186)</f>
        <v/>
      </c>
      <c r="CU187" s="163">
        <f>AVERAGE(CU184:CU186)</f>
        <v/>
      </c>
      <c r="CV187" s="163">
        <f>AVERAGE(CV184:CV186)</f>
        <v/>
      </c>
      <c r="CW187" s="72">
        <f>AVERAGE(CW184:CW186)</f>
        <v/>
      </c>
      <c r="CX187" s="72">
        <f>AVERAGE(CX184:CX186)</f>
        <v/>
      </c>
      <c r="CY187" s="74">
        <f>AVERAGE(CY184:CY186)</f>
        <v/>
      </c>
    </row>
    <row r="188">
      <c r="A188" s="78" t="n"/>
      <c r="B188" s="88" t="inlineStr">
        <is>
          <t>Date/Time</t>
        </is>
      </c>
      <c r="C188" s="88" t="inlineStr">
        <is>
          <t>GC File Name</t>
        </is>
      </c>
      <c r="D188" s="88" t="inlineStr">
        <is>
          <t>oxygen</t>
        </is>
      </c>
      <c r="E188" s="88" t="inlineStr">
        <is>
          <t>nitrogen</t>
        </is>
      </c>
      <c r="F188" s="88" t="inlineStr">
        <is>
          <t>methane</t>
        </is>
      </c>
      <c r="G188" s="88" t="inlineStr">
        <is>
          <t>carbon monoxide</t>
        </is>
      </c>
      <c r="H188" s="88" t="inlineStr">
        <is>
          <t>carbon dioxide</t>
        </is>
      </c>
      <c r="I188" s="88" t="inlineStr">
        <is>
          <t>ethane</t>
        </is>
      </c>
      <c r="J188" s="88" t="inlineStr">
        <is>
          <t>ethylene</t>
        </is>
      </c>
      <c r="K188" s="88" t="inlineStr">
        <is>
          <t>propane</t>
        </is>
      </c>
      <c r="L188" s="88" t="inlineStr">
        <is>
          <t>propylene</t>
        </is>
      </c>
      <c r="M188" s="88" t="inlineStr">
        <is>
          <t>isobutane</t>
        </is>
      </c>
      <c r="N188" s="88" t="inlineStr">
        <is>
          <t>n-butane</t>
        </is>
      </c>
      <c r="O188" s="88" t="inlineStr">
        <is>
          <t>trans-2-butene</t>
        </is>
      </c>
      <c r="P188" s="88" t="inlineStr">
        <is>
          <t>1-butene</t>
        </is>
      </c>
      <c r="Q188" s="88" t="inlineStr">
        <is>
          <t>isobutene</t>
        </is>
      </c>
      <c r="R188" s="88" t="inlineStr">
        <is>
          <t>cis-2-butene</t>
        </is>
      </c>
      <c r="S188" s="89" t="inlineStr">
        <is>
          <t>1,3-butadiene</t>
        </is>
      </c>
      <c r="T188" s="25" t="n"/>
      <c r="V188" s="78" t="n"/>
      <c r="W188" s="88" t="inlineStr">
        <is>
          <t>Date/Time</t>
        </is>
      </c>
      <c r="X188" s="88" t="inlineStr">
        <is>
          <t>GC File Name</t>
        </is>
      </c>
      <c r="Y188" s="88" t="inlineStr">
        <is>
          <t>oxygen</t>
        </is>
      </c>
      <c r="Z188" s="88" t="inlineStr">
        <is>
          <t>nitrogen</t>
        </is>
      </c>
      <c r="AA188" s="88" t="inlineStr">
        <is>
          <t>methane</t>
        </is>
      </c>
      <c r="AB188" s="88" t="inlineStr">
        <is>
          <t>carbon monoxide</t>
        </is>
      </c>
      <c r="AC188" s="88" t="inlineStr">
        <is>
          <t>carbon dioxide</t>
        </is>
      </c>
      <c r="AD188" s="88" t="inlineStr">
        <is>
          <t>ethane</t>
        </is>
      </c>
      <c r="AE188" s="88" t="inlineStr">
        <is>
          <t>ethylene</t>
        </is>
      </c>
      <c r="AF188" s="88" t="inlineStr">
        <is>
          <t>propane</t>
        </is>
      </c>
      <c r="AG188" s="88" t="inlineStr">
        <is>
          <t>propylene</t>
        </is>
      </c>
      <c r="AH188" s="88" t="inlineStr">
        <is>
          <t>isobutane</t>
        </is>
      </c>
      <c r="AI188" s="88" t="inlineStr">
        <is>
          <t>n-butane</t>
        </is>
      </c>
      <c r="AJ188" s="88" t="inlineStr">
        <is>
          <t>trans-2-butene</t>
        </is>
      </c>
      <c r="AK188" s="88" t="inlineStr">
        <is>
          <t>1-butene</t>
        </is>
      </c>
      <c r="AL188" s="88" t="inlineStr">
        <is>
          <t>isobutene</t>
        </is>
      </c>
      <c r="AM188" s="88" t="inlineStr">
        <is>
          <t>cis-2-butene</t>
        </is>
      </c>
      <c r="AN188" s="89" t="inlineStr">
        <is>
          <t>1,3-butadiene</t>
        </is>
      </c>
      <c r="AQ188" s="78" t="n"/>
      <c r="AR188" s="88" t="inlineStr">
        <is>
          <t>Date/Time</t>
        </is>
      </c>
      <c r="AS188" s="88" t="inlineStr">
        <is>
          <t>GC File Name</t>
        </is>
      </c>
      <c r="AT188" s="88" t="inlineStr">
        <is>
          <t>oxygen</t>
        </is>
      </c>
      <c r="AU188" s="88" t="inlineStr">
        <is>
          <t>nitrogen</t>
        </is>
      </c>
      <c r="AV188" s="88" t="inlineStr">
        <is>
          <t>methane</t>
        </is>
      </c>
      <c r="AW188" s="88" t="inlineStr">
        <is>
          <t>carbon monoxide</t>
        </is>
      </c>
      <c r="AX188" s="88" t="inlineStr">
        <is>
          <t>carbon dioxide</t>
        </is>
      </c>
      <c r="AY188" s="88" t="inlineStr">
        <is>
          <t>ethane</t>
        </is>
      </c>
      <c r="AZ188" s="88" t="inlineStr">
        <is>
          <t>ethylene</t>
        </is>
      </c>
      <c r="BA188" s="88" t="inlineStr">
        <is>
          <t>propane</t>
        </is>
      </c>
      <c r="BB188" s="88" t="inlineStr">
        <is>
          <t>propylene</t>
        </is>
      </c>
      <c r="BC188" s="88" t="inlineStr">
        <is>
          <t>isobutane</t>
        </is>
      </c>
      <c r="BD188" s="88" t="inlineStr">
        <is>
          <t>n-butane</t>
        </is>
      </c>
      <c r="BE188" s="88" t="inlineStr">
        <is>
          <t>trans-2-butene</t>
        </is>
      </c>
      <c r="BF188" s="88" t="inlineStr">
        <is>
          <t>1-butene</t>
        </is>
      </c>
      <c r="BG188" s="88" t="inlineStr">
        <is>
          <t>isobutene</t>
        </is>
      </c>
      <c r="BH188" s="88" t="inlineStr">
        <is>
          <t>cis-2-butene</t>
        </is>
      </c>
      <c r="BI188" s="89" t="inlineStr">
        <is>
          <t>1,3-butadiene</t>
        </is>
      </c>
      <c r="BL188" s="78" t="n"/>
      <c r="BM188" s="88" t="inlineStr">
        <is>
          <t>Date/Time</t>
        </is>
      </c>
      <c r="BN188" s="88" t="inlineStr">
        <is>
          <t>GC File Name</t>
        </is>
      </c>
      <c r="BO188" s="88" t="inlineStr">
        <is>
          <t>oxygen</t>
        </is>
      </c>
      <c r="BP188" s="88" t="inlineStr">
        <is>
          <t>nitrogen</t>
        </is>
      </c>
      <c r="BQ188" s="88" t="inlineStr">
        <is>
          <t>methane</t>
        </is>
      </c>
      <c r="BR188" s="88" t="inlineStr">
        <is>
          <t>carbon monoxide</t>
        </is>
      </c>
      <c r="BS188" s="88" t="inlineStr">
        <is>
          <t>carbon dioxide</t>
        </is>
      </c>
      <c r="BT188" s="88" t="inlineStr">
        <is>
          <t>ethane</t>
        </is>
      </c>
      <c r="BU188" s="88" t="inlineStr">
        <is>
          <t>ethylene</t>
        </is>
      </c>
      <c r="BV188" s="88" t="inlineStr">
        <is>
          <t>propane</t>
        </is>
      </c>
      <c r="BW188" s="88" t="inlineStr">
        <is>
          <t>propylene</t>
        </is>
      </c>
      <c r="BX188" s="88" t="inlineStr">
        <is>
          <t>isobutane</t>
        </is>
      </c>
      <c r="BY188" s="88" t="inlineStr">
        <is>
          <t>n-butane</t>
        </is>
      </c>
      <c r="BZ188" s="88" t="inlineStr">
        <is>
          <t>trans-2-butene</t>
        </is>
      </c>
      <c r="CA188" s="88" t="inlineStr">
        <is>
          <t>1-butene</t>
        </is>
      </c>
      <c r="CB188" s="88" t="inlineStr">
        <is>
          <t>isobutene</t>
        </is>
      </c>
      <c r="CC188" s="88" t="inlineStr">
        <is>
          <t>cis-2-butene</t>
        </is>
      </c>
      <c r="CD188" s="89" t="inlineStr">
        <is>
          <t>1,3-butadiene</t>
        </is>
      </c>
      <c r="CG188" s="78" t="n"/>
      <c r="CH188" s="88" t="inlineStr">
        <is>
          <t>Date/Time</t>
        </is>
      </c>
      <c r="CI188" s="88" t="inlineStr">
        <is>
          <t>GC File Name</t>
        </is>
      </c>
      <c r="CJ188" s="88" t="inlineStr">
        <is>
          <t>oxygen</t>
        </is>
      </c>
      <c r="CK188" s="88" t="inlineStr">
        <is>
          <t>nitrogen</t>
        </is>
      </c>
      <c r="CL188" s="88" t="inlineStr">
        <is>
          <t>methane</t>
        </is>
      </c>
      <c r="CM188" s="88" t="inlineStr">
        <is>
          <t>carbon monoxide</t>
        </is>
      </c>
      <c r="CN188" s="88" t="inlineStr">
        <is>
          <t>carbon dioxide</t>
        </is>
      </c>
      <c r="CO188" s="88" t="inlineStr">
        <is>
          <t>ethane</t>
        </is>
      </c>
      <c r="CP188" s="88" t="inlineStr">
        <is>
          <t>ethylene</t>
        </is>
      </c>
      <c r="CQ188" s="88" t="inlineStr">
        <is>
          <t>propane</t>
        </is>
      </c>
      <c r="CR188" s="88" t="inlineStr">
        <is>
          <t>propylene</t>
        </is>
      </c>
      <c r="CS188" s="88" t="inlineStr">
        <is>
          <t>isobutane</t>
        </is>
      </c>
      <c r="CT188" s="88" t="inlineStr">
        <is>
          <t>n-butane</t>
        </is>
      </c>
      <c r="CU188" s="88" t="inlineStr">
        <is>
          <t>trans-2-butene</t>
        </is>
      </c>
      <c r="CV188" s="88" t="inlineStr">
        <is>
          <t>1-butene</t>
        </is>
      </c>
      <c r="CW188" s="88" t="inlineStr">
        <is>
          <t>isobutene</t>
        </is>
      </c>
      <c r="CX188" s="88" t="inlineStr">
        <is>
          <t>cis-2-butene</t>
        </is>
      </c>
      <c r="CY188" s="89" t="inlineStr">
        <is>
          <t>1,3-butadiene</t>
        </is>
      </c>
    </row>
    <row r="189">
      <c r="A189" s="79" t="inlineStr">
        <is>
          <t>bp</t>
        </is>
      </c>
      <c r="B189" s="44">
        <f>'Data In'!G18</f>
        <v/>
      </c>
      <c r="C189" s="45">
        <f>'Data In'!H18</f>
        <v/>
      </c>
      <c r="D189" s="45">
        <f>'Data In'!I18</f>
        <v/>
      </c>
      <c r="E189" s="45">
        <f>'Data In'!J18</f>
        <v/>
      </c>
      <c r="F189" s="45">
        <f>'Data In'!K18</f>
        <v/>
      </c>
      <c r="G189" s="45">
        <f>'Data In'!L18</f>
        <v/>
      </c>
      <c r="H189" s="45">
        <f>'Data In'!M18</f>
        <v/>
      </c>
      <c r="I189" s="45">
        <f>'Data In'!N18</f>
        <v/>
      </c>
      <c r="J189" s="45">
        <f>'Data In'!O18</f>
        <v/>
      </c>
      <c r="K189" s="45">
        <f>'Data In'!P18</f>
        <v/>
      </c>
      <c r="L189" s="45">
        <f>'Data In'!Q18</f>
        <v/>
      </c>
      <c r="M189" s="45">
        <f>'Data In'!R18</f>
        <v/>
      </c>
      <c r="N189" s="45">
        <f>'Data In'!S18</f>
        <v/>
      </c>
      <c r="O189" s="45">
        <f>'Data In'!T18</f>
        <v/>
      </c>
      <c r="P189" s="45">
        <f>'Data In'!U18</f>
        <v/>
      </c>
      <c r="Q189" s="45">
        <f>'Data In'!V18</f>
        <v/>
      </c>
      <c r="R189" s="45">
        <f>'Data In'!W18</f>
        <v/>
      </c>
      <c r="S189" s="45">
        <f>'Data In'!X18</f>
        <v/>
      </c>
      <c r="T189" s="25" t="n"/>
      <c r="V189" s="79" t="inlineStr">
        <is>
          <t>bp</t>
        </is>
      </c>
      <c r="W189" s="44">
        <f>B189</f>
        <v/>
      </c>
      <c r="X189" s="45">
        <f>C189</f>
        <v/>
      </c>
      <c r="Y189" s="45">
        <f>D189</f>
        <v/>
      </c>
      <c r="Z189" s="45">
        <f>E189</f>
        <v/>
      </c>
      <c r="AA189" s="45">
        <f>F189</f>
        <v/>
      </c>
      <c r="AB189" s="45">
        <f>G189</f>
        <v/>
      </c>
      <c r="AC189" s="45">
        <f>H189</f>
        <v/>
      </c>
      <c r="AD189" s="45">
        <f>I189</f>
        <v/>
      </c>
      <c r="AE189" s="45">
        <f>J189</f>
        <v/>
      </c>
      <c r="AF189" s="45">
        <f>K189</f>
        <v/>
      </c>
      <c r="AG189" s="45">
        <f>L189</f>
        <v/>
      </c>
      <c r="AH189" s="45">
        <f>M189</f>
        <v/>
      </c>
      <c r="AI189" s="45">
        <f>N189</f>
        <v/>
      </c>
      <c r="AJ189" s="45">
        <f>O189</f>
        <v/>
      </c>
      <c r="AK189" s="45">
        <f>P189</f>
        <v/>
      </c>
      <c r="AL189" s="45">
        <f>Q189</f>
        <v/>
      </c>
      <c r="AM189" s="45">
        <f>R189</f>
        <v/>
      </c>
      <c r="AN189" s="45">
        <f>S189</f>
        <v/>
      </c>
      <c r="AQ189" s="79" t="inlineStr">
        <is>
          <t>bp</t>
        </is>
      </c>
      <c r="AR189" s="44">
        <f>W189</f>
        <v/>
      </c>
      <c r="AS189" s="45">
        <f>X189</f>
        <v/>
      </c>
      <c r="AT189" s="45">
        <f>Y189</f>
        <v/>
      </c>
      <c r="AU189" s="45">
        <f>Z189</f>
        <v/>
      </c>
      <c r="AV189" s="45">
        <f>AA189</f>
        <v/>
      </c>
      <c r="AW189" s="45">
        <f>AB189</f>
        <v/>
      </c>
      <c r="AX189" s="45">
        <f>AC189</f>
        <v/>
      </c>
      <c r="AY189" s="45">
        <f>AD189</f>
        <v/>
      </c>
      <c r="AZ189" s="45">
        <f>AE189</f>
        <v/>
      </c>
      <c r="BA189" s="45">
        <f>AF189</f>
        <v/>
      </c>
      <c r="BB189" s="45">
        <f>AG189</f>
        <v/>
      </c>
      <c r="BC189" s="45">
        <f>AH189</f>
        <v/>
      </c>
      <c r="BD189" s="45">
        <f>AI189</f>
        <v/>
      </c>
      <c r="BE189" s="45">
        <f>AJ189</f>
        <v/>
      </c>
      <c r="BF189" s="45">
        <f>AK189</f>
        <v/>
      </c>
      <c r="BG189" s="45">
        <f>AL189</f>
        <v/>
      </c>
      <c r="BH189" s="45">
        <f>AM189</f>
        <v/>
      </c>
      <c r="BI189" s="45">
        <f>AN189</f>
        <v/>
      </c>
      <c r="BL189" s="79" t="inlineStr">
        <is>
          <t>bp</t>
        </is>
      </c>
      <c r="BM189" s="44">
        <f>AR189</f>
        <v/>
      </c>
      <c r="BN189" s="45">
        <f>AS189</f>
        <v/>
      </c>
      <c r="BO189" s="45">
        <f>AT189</f>
        <v/>
      </c>
      <c r="BP189" s="45">
        <f>AU189</f>
        <v/>
      </c>
      <c r="BQ189" s="45">
        <f>AV189</f>
        <v/>
      </c>
      <c r="BR189" s="45">
        <f>AW189</f>
        <v/>
      </c>
      <c r="BS189" s="45">
        <f>AX189</f>
        <v/>
      </c>
      <c r="BT189" s="45">
        <f>AY189</f>
        <v/>
      </c>
      <c r="BU189" s="45">
        <f>AZ189</f>
        <v/>
      </c>
      <c r="BV189" s="45">
        <f>BA189</f>
        <v/>
      </c>
      <c r="BW189" s="45">
        <f>BB189</f>
        <v/>
      </c>
      <c r="BX189" s="45">
        <f>BC189</f>
        <v/>
      </c>
      <c r="BY189" s="45">
        <f>BD189</f>
        <v/>
      </c>
      <c r="BZ189" s="45">
        <f>BE189</f>
        <v/>
      </c>
      <c r="CA189" s="45">
        <f>BF189</f>
        <v/>
      </c>
      <c r="CB189" s="45">
        <f>BG189</f>
        <v/>
      </c>
      <c r="CC189" s="45">
        <f>BH189</f>
        <v/>
      </c>
      <c r="CD189" s="45">
        <f>BI189</f>
        <v/>
      </c>
      <c r="CG189" s="79" t="inlineStr">
        <is>
          <t>bp</t>
        </is>
      </c>
      <c r="CH189" s="103">
        <f>BM189</f>
        <v/>
      </c>
      <c r="CI189" s="104">
        <f>BN189</f>
        <v/>
      </c>
      <c r="CJ189" s="104">
        <f>BO189</f>
        <v/>
      </c>
      <c r="CK189" s="104">
        <f>BP189</f>
        <v/>
      </c>
      <c r="CL189" s="104">
        <f>BQ189</f>
        <v/>
      </c>
      <c r="CM189" s="104">
        <f>BR189</f>
        <v/>
      </c>
      <c r="CN189" s="104">
        <f>BS189</f>
        <v/>
      </c>
      <c r="CO189" s="104">
        <f>BT189</f>
        <v/>
      </c>
      <c r="CP189" s="104">
        <f>BU189</f>
        <v/>
      </c>
      <c r="CQ189" s="104">
        <f>BV189</f>
        <v/>
      </c>
      <c r="CR189" s="104">
        <f>BW189</f>
        <v/>
      </c>
      <c r="CS189" s="104">
        <f>BX189</f>
        <v/>
      </c>
      <c r="CT189" s="104">
        <f>BY189</f>
        <v/>
      </c>
      <c r="CU189" s="104">
        <f>BZ189</f>
        <v/>
      </c>
      <c r="CV189" s="104">
        <f>CA189</f>
        <v/>
      </c>
      <c r="CW189" s="104">
        <f>CB189</f>
        <v/>
      </c>
      <c r="CX189" s="104">
        <f>CC189</f>
        <v/>
      </c>
      <c r="CY189" s="105">
        <f>CD189</f>
        <v/>
      </c>
    </row>
    <row r="190">
      <c r="A190" s="79" t="n"/>
      <c r="B190" s="44">
        <f>'Data In'!G19</f>
        <v/>
      </c>
      <c r="C190" s="45">
        <f>'Data In'!H19</f>
        <v/>
      </c>
      <c r="D190" s="45">
        <f>'Data In'!I19</f>
        <v/>
      </c>
      <c r="E190" s="45">
        <f>'Data In'!J19</f>
        <v/>
      </c>
      <c r="F190" s="45">
        <f>'Data In'!K19</f>
        <v/>
      </c>
      <c r="G190" s="45">
        <f>'Data In'!L19</f>
        <v/>
      </c>
      <c r="H190" s="45">
        <f>'Data In'!M19</f>
        <v/>
      </c>
      <c r="I190" s="45">
        <f>'Data In'!N19</f>
        <v/>
      </c>
      <c r="J190" s="45">
        <f>'Data In'!O19</f>
        <v/>
      </c>
      <c r="K190" s="45">
        <f>'Data In'!P19</f>
        <v/>
      </c>
      <c r="L190" s="45">
        <f>'Data In'!Q19</f>
        <v/>
      </c>
      <c r="M190" s="45">
        <f>'Data In'!R19</f>
        <v/>
      </c>
      <c r="N190" s="45">
        <f>'Data In'!S19</f>
        <v/>
      </c>
      <c r="O190" s="45">
        <f>'Data In'!T19</f>
        <v/>
      </c>
      <c r="P190" s="45">
        <f>'Data In'!U19</f>
        <v/>
      </c>
      <c r="Q190" s="45">
        <f>'Data In'!V19</f>
        <v/>
      </c>
      <c r="R190" s="45">
        <f>'Data In'!W19</f>
        <v/>
      </c>
      <c r="S190" s="45">
        <f>'Data In'!X19</f>
        <v/>
      </c>
      <c r="T190" s="25" t="n"/>
      <c r="V190" s="79" t="n"/>
      <c r="W190" s="44">
        <f>B190</f>
        <v/>
      </c>
      <c r="X190" s="45">
        <f>C190</f>
        <v/>
      </c>
      <c r="Y190" s="45">
        <f>D190</f>
        <v/>
      </c>
      <c r="Z190" s="45">
        <f>E190</f>
        <v/>
      </c>
      <c r="AA190" s="45">
        <f>F190</f>
        <v/>
      </c>
      <c r="AB190" s="45">
        <f>G190</f>
        <v/>
      </c>
      <c r="AC190" s="45">
        <f>H190</f>
        <v/>
      </c>
      <c r="AD190" s="45">
        <f>I190</f>
        <v/>
      </c>
      <c r="AE190" s="45">
        <f>J190</f>
        <v/>
      </c>
      <c r="AF190" s="45">
        <f>K190</f>
        <v/>
      </c>
      <c r="AG190" s="45">
        <f>L190</f>
        <v/>
      </c>
      <c r="AH190" s="45">
        <f>M190</f>
        <v/>
      </c>
      <c r="AI190" s="45">
        <f>N190</f>
        <v/>
      </c>
      <c r="AJ190" s="45">
        <f>O190</f>
        <v/>
      </c>
      <c r="AK190" s="45">
        <f>P190</f>
        <v/>
      </c>
      <c r="AL190" s="45">
        <f>Q190</f>
        <v/>
      </c>
      <c r="AM190" s="45">
        <f>R190</f>
        <v/>
      </c>
      <c r="AN190" s="45">
        <f>S190</f>
        <v/>
      </c>
      <c r="AQ190" s="79" t="n"/>
      <c r="AR190" s="44">
        <f>W190</f>
        <v/>
      </c>
      <c r="AS190" s="45">
        <f>X190</f>
        <v/>
      </c>
      <c r="AT190" s="45">
        <f>Y190</f>
        <v/>
      </c>
      <c r="AU190" s="45">
        <f>Z190</f>
        <v/>
      </c>
      <c r="AV190" s="45">
        <f>AA190</f>
        <v/>
      </c>
      <c r="AW190" s="45">
        <f>AB190</f>
        <v/>
      </c>
      <c r="AX190" s="45">
        <f>AC190</f>
        <v/>
      </c>
      <c r="AY190" s="45">
        <f>AD190</f>
        <v/>
      </c>
      <c r="AZ190" s="45">
        <f>AE190</f>
        <v/>
      </c>
      <c r="BA190" s="45">
        <f>AF190</f>
        <v/>
      </c>
      <c r="BB190" s="45">
        <f>AG190</f>
        <v/>
      </c>
      <c r="BC190" s="45">
        <f>AH190</f>
        <v/>
      </c>
      <c r="BD190" s="45">
        <f>AI190</f>
        <v/>
      </c>
      <c r="BE190" s="45">
        <f>AJ190</f>
        <v/>
      </c>
      <c r="BF190" s="45">
        <f>AK190</f>
        <v/>
      </c>
      <c r="BG190" s="45">
        <f>AL190</f>
        <v/>
      </c>
      <c r="BH190" s="45">
        <f>AM190</f>
        <v/>
      </c>
      <c r="BI190" s="45">
        <f>AN190</f>
        <v/>
      </c>
      <c r="BL190" s="79" t="n"/>
      <c r="BM190" s="44">
        <f>AR190</f>
        <v/>
      </c>
      <c r="BN190" s="45">
        <f>AS190</f>
        <v/>
      </c>
      <c r="BO190" s="45">
        <f>AT190</f>
        <v/>
      </c>
      <c r="BP190" s="45">
        <f>AU190</f>
        <v/>
      </c>
      <c r="BQ190" s="45">
        <f>AV190</f>
        <v/>
      </c>
      <c r="BR190" s="45">
        <f>AW190</f>
        <v/>
      </c>
      <c r="BS190" s="45">
        <f>AX190</f>
        <v/>
      </c>
      <c r="BT190" s="45">
        <f>AY190</f>
        <v/>
      </c>
      <c r="BU190" s="45">
        <f>AZ190</f>
        <v/>
      </c>
      <c r="BV190" s="45">
        <f>BA190</f>
        <v/>
      </c>
      <c r="BW190" s="45">
        <f>BB190</f>
        <v/>
      </c>
      <c r="BX190" s="45">
        <f>BC190</f>
        <v/>
      </c>
      <c r="BY190" s="45">
        <f>BD190</f>
        <v/>
      </c>
      <c r="BZ190" s="45">
        <f>BE190</f>
        <v/>
      </c>
      <c r="CA190" s="45">
        <f>BF190</f>
        <v/>
      </c>
      <c r="CB190" s="45">
        <f>BG190</f>
        <v/>
      </c>
      <c r="CC190" s="45">
        <f>BH190</f>
        <v/>
      </c>
      <c r="CD190" s="45">
        <f>BI190</f>
        <v/>
      </c>
      <c r="CG190" s="79" t="n"/>
      <c r="CH190" s="103">
        <f>BM190</f>
        <v/>
      </c>
      <c r="CI190" s="104">
        <f>BN190</f>
        <v/>
      </c>
      <c r="CJ190" s="104">
        <f>BO190</f>
        <v/>
      </c>
      <c r="CK190" s="104">
        <f>BP190</f>
        <v/>
      </c>
      <c r="CL190" s="104">
        <f>BQ190</f>
        <v/>
      </c>
      <c r="CM190" s="104">
        <f>BR190</f>
        <v/>
      </c>
      <c r="CN190" s="104">
        <f>BS190</f>
        <v/>
      </c>
      <c r="CO190" s="104">
        <f>BT190</f>
        <v/>
      </c>
      <c r="CP190" s="104">
        <f>BU190</f>
        <v/>
      </c>
      <c r="CQ190" s="104">
        <f>BV190</f>
        <v/>
      </c>
      <c r="CR190" s="104">
        <f>BW190</f>
        <v/>
      </c>
      <c r="CS190" s="104">
        <f>BX190</f>
        <v/>
      </c>
      <c r="CT190" s="104">
        <f>BY190</f>
        <v/>
      </c>
      <c r="CU190" s="104">
        <f>BZ190</f>
        <v/>
      </c>
      <c r="CV190" s="104">
        <f>CA190</f>
        <v/>
      </c>
      <c r="CW190" s="104">
        <f>CB190</f>
        <v/>
      </c>
      <c r="CX190" s="104">
        <f>CC190</f>
        <v/>
      </c>
      <c r="CY190" s="105">
        <f>CD190</f>
        <v/>
      </c>
    </row>
    <row r="191">
      <c r="A191" s="79" t="n"/>
      <c r="B191" s="44">
        <f>'Data In'!G20</f>
        <v/>
      </c>
      <c r="C191" s="45">
        <f>'Data In'!H20</f>
        <v/>
      </c>
      <c r="D191" s="45">
        <f>'Data In'!I20</f>
        <v/>
      </c>
      <c r="E191" s="45">
        <f>'Data In'!J20</f>
        <v/>
      </c>
      <c r="F191" s="45">
        <f>'Data In'!K20</f>
        <v/>
      </c>
      <c r="G191" s="45">
        <f>'Data In'!L20</f>
        <v/>
      </c>
      <c r="H191" s="45">
        <f>'Data In'!M20</f>
        <v/>
      </c>
      <c r="I191" s="45">
        <f>'Data In'!N20</f>
        <v/>
      </c>
      <c r="J191" s="45">
        <f>'Data In'!O20</f>
        <v/>
      </c>
      <c r="K191" s="45">
        <f>'Data In'!P20</f>
        <v/>
      </c>
      <c r="L191" s="45">
        <f>'Data In'!Q20</f>
        <v/>
      </c>
      <c r="M191" s="45">
        <f>'Data In'!R20</f>
        <v/>
      </c>
      <c r="N191" s="45">
        <f>'Data In'!S20</f>
        <v/>
      </c>
      <c r="O191" s="45">
        <f>'Data In'!T20</f>
        <v/>
      </c>
      <c r="P191" s="45">
        <f>'Data In'!U20</f>
        <v/>
      </c>
      <c r="Q191" s="45">
        <f>'Data In'!V20</f>
        <v/>
      </c>
      <c r="R191" s="45">
        <f>'Data In'!W20</f>
        <v/>
      </c>
      <c r="S191" s="45">
        <f>'Data In'!X20</f>
        <v/>
      </c>
      <c r="T191" s="25" t="n"/>
      <c r="V191" s="79" t="n"/>
      <c r="W191" s="44">
        <f>B191</f>
        <v/>
      </c>
      <c r="X191" s="45">
        <f>C191</f>
        <v/>
      </c>
      <c r="Y191" s="45">
        <f>D191</f>
        <v/>
      </c>
      <c r="Z191" s="45">
        <f>E191</f>
        <v/>
      </c>
      <c r="AA191" s="45">
        <f>F191</f>
        <v/>
      </c>
      <c r="AB191" s="45">
        <f>G191</f>
        <v/>
      </c>
      <c r="AC191" s="45">
        <f>H191</f>
        <v/>
      </c>
      <c r="AD191" s="45">
        <f>I191</f>
        <v/>
      </c>
      <c r="AE191" s="45">
        <f>J191</f>
        <v/>
      </c>
      <c r="AF191" s="45">
        <f>K191</f>
        <v/>
      </c>
      <c r="AG191" s="45">
        <f>L191</f>
        <v/>
      </c>
      <c r="AH191" s="45">
        <f>M191</f>
        <v/>
      </c>
      <c r="AI191" s="45">
        <f>N191</f>
        <v/>
      </c>
      <c r="AJ191" s="45">
        <f>O191</f>
        <v/>
      </c>
      <c r="AK191" s="45">
        <f>P191</f>
        <v/>
      </c>
      <c r="AL191" s="45">
        <f>Q191</f>
        <v/>
      </c>
      <c r="AM191" s="45">
        <f>R191</f>
        <v/>
      </c>
      <c r="AN191" s="45">
        <f>S191</f>
        <v/>
      </c>
      <c r="AQ191" s="79" t="n"/>
      <c r="AR191" s="44">
        <f>W191</f>
        <v/>
      </c>
      <c r="AS191" s="45">
        <f>X191</f>
        <v/>
      </c>
      <c r="AT191" s="45">
        <f>Y191</f>
        <v/>
      </c>
      <c r="AU191" s="45">
        <f>Z191</f>
        <v/>
      </c>
      <c r="AV191" s="45">
        <f>AA191</f>
        <v/>
      </c>
      <c r="AW191" s="45">
        <f>AB191</f>
        <v/>
      </c>
      <c r="AX191" s="45">
        <f>AC191</f>
        <v/>
      </c>
      <c r="AY191" s="45">
        <f>AD191</f>
        <v/>
      </c>
      <c r="AZ191" s="45">
        <f>AE191</f>
        <v/>
      </c>
      <c r="BA191" s="45">
        <f>AF191</f>
        <v/>
      </c>
      <c r="BB191" s="45">
        <f>AG191</f>
        <v/>
      </c>
      <c r="BC191" s="45">
        <f>AH191</f>
        <v/>
      </c>
      <c r="BD191" s="45">
        <f>AI191</f>
        <v/>
      </c>
      <c r="BE191" s="45">
        <f>AJ191</f>
        <v/>
      </c>
      <c r="BF191" s="45">
        <f>AK191</f>
        <v/>
      </c>
      <c r="BG191" s="45">
        <f>AL191</f>
        <v/>
      </c>
      <c r="BH191" s="45">
        <f>AM191</f>
        <v/>
      </c>
      <c r="BI191" s="45">
        <f>AN191</f>
        <v/>
      </c>
      <c r="BL191" s="79" t="n"/>
      <c r="BM191" s="44">
        <f>AR191</f>
        <v/>
      </c>
      <c r="BN191" s="45">
        <f>AS191</f>
        <v/>
      </c>
      <c r="BO191" s="45">
        <f>AT191</f>
        <v/>
      </c>
      <c r="BP191" s="45">
        <f>AU191</f>
        <v/>
      </c>
      <c r="BQ191" s="45">
        <f>AV191</f>
        <v/>
      </c>
      <c r="BR191" s="45">
        <f>AW191</f>
        <v/>
      </c>
      <c r="BS191" s="45">
        <f>AX191</f>
        <v/>
      </c>
      <c r="BT191" s="45">
        <f>AY191</f>
        <v/>
      </c>
      <c r="BU191" s="45">
        <f>AZ191</f>
        <v/>
      </c>
      <c r="BV191" s="45">
        <f>BA191</f>
        <v/>
      </c>
      <c r="BW191" s="45">
        <f>BB191</f>
        <v/>
      </c>
      <c r="BX191" s="45">
        <f>BC191</f>
        <v/>
      </c>
      <c r="BY191" s="45">
        <f>BD191</f>
        <v/>
      </c>
      <c r="BZ191" s="45">
        <f>BE191</f>
        <v/>
      </c>
      <c r="CA191" s="45">
        <f>BF191</f>
        <v/>
      </c>
      <c r="CB191" s="45">
        <f>BG191</f>
        <v/>
      </c>
      <c r="CC191" s="45">
        <f>BH191</f>
        <v/>
      </c>
      <c r="CD191" s="45">
        <f>BI191</f>
        <v/>
      </c>
      <c r="CG191" s="79" t="n"/>
      <c r="CH191" s="103">
        <f>BM191</f>
        <v/>
      </c>
      <c r="CI191" s="104">
        <f>BN191</f>
        <v/>
      </c>
      <c r="CJ191" s="104">
        <f>BO191</f>
        <v/>
      </c>
      <c r="CK191" s="104">
        <f>BP191</f>
        <v/>
      </c>
      <c r="CL191" s="104">
        <f>BQ191</f>
        <v/>
      </c>
      <c r="CM191" s="104">
        <f>BR191</f>
        <v/>
      </c>
      <c r="CN191" s="104">
        <f>BS191</f>
        <v/>
      </c>
      <c r="CO191" s="104">
        <f>BT191</f>
        <v/>
      </c>
      <c r="CP191" s="104">
        <f>BU191</f>
        <v/>
      </c>
      <c r="CQ191" s="104">
        <f>BV191</f>
        <v/>
      </c>
      <c r="CR191" s="104">
        <f>BW191</f>
        <v/>
      </c>
      <c r="CS191" s="104">
        <f>BX191</f>
        <v/>
      </c>
      <c r="CT191" s="104">
        <f>BY191</f>
        <v/>
      </c>
      <c r="CU191" s="104">
        <f>BZ191</f>
        <v/>
      </c>
      <c r="CV191" s="104">
        <f>CA191</f>
        <v/>
      </c>
      <c r="CW191" s="104">
        <f>CB191</f>
        <v/>
      </c>
      <c r="CX191" s="104">
        <f>CC191</f>
        <v/>
      </c>
      <c r="CY191" s="105">
        <f>CD191</f>
        <v/>
      </c>
    </row>
    <row r="192">
      <c r="A192" s="79" t="n"/>
      <c r="B192" s="91" t="n"/>
      <c r="C192" s="91" t="n"/>
      <c r="D192" s="91" t="n"/>
      <c r="E192" s="91" t="n"/>
      <c r="F192" s="91" t="n"/>
      <c r="G192" s="91" t="n"/>
      <c r="H192" s="91" t="n"/>
      <c r="I192" s="91" t="n"/>
      <c r="J192" s="91" t="n"/>
      <c r="K192" s="91" t="n"/>
      <c r="L192" s="91" t="n"/>
      <c r="M192" s="91" t="n"/>
      <c r="N192" s="91" t="n"/>
      <c r="O192" s="91" t="n"/>
      <c r="P192" s="91" t="n"/>
      <c r="Q192" s="91" t="n"/>
      <c r="R192" s="91" t="n"/>
      <c r="S192" s="92" t="n"/>
      <c r="T192" s="25" t="n"/>
      <c r="V192" s="79" t="n"/>
      <c r="W192" s="91" t="n"/>
      <c r="X192" s="91" t="n"/>
      <c r="Y192" s="91" t="n"/>
      <c r="Z192" s="91" t="n"/>
      <c r="AA192" s="91" t="n"/>
      <c r="AB192" s="91" t="n"/>
      <c r="AC192" s="91" t="n"/>
      <c r="AD192" s="91" t="n"/>
      <c r="AE192" s="91" t="n"/>
      <c r="AF192" s="91" t="n"/>
      <c r="AG192" s="91" t="n"/>
      <c r="AH192" s="91" t="n"/>
      <c r="AI192" s="91" t="n"/>
      <c r="AJ192" s="91" t="n"/>
      <c r="AK192" s="91" t="n"/>
      <c r="AL192" s="91" t="n"/>
      <c r="AM192" s="91" t="n"/>
      <c r="AN192" s="92" t="n"/>
      <c r="AQ192" s="79" t="n"/>
      <c r="AR192" s="91" t="n"/>
      <c r="AS192" s="91" t="n"/>
      <c r="AT192" s="91" t="n"/>
      <c r="AU192" s="91" t="n"/>
      <c r="AV192" s="91" t="n"/>
      <c r="AW192" s="91" t="n"/>
      <c r="AX192" s="91" t="n"/>
      <c r="AY192" s="91" t="n"/>
      <c r="AZ192" s="91" t="n"/>
      <c r="BA192" s="91" t="n"/>
      <c r="BB192" s="91" t="n"/>
      <c r="BC192" s="91" t="n"/>
      <c r="BD192" s="91" t="n"/>
      <c r="BE192" s="91" t="n"/>
      <c r="BF192" s="91" t="n"/>
      <c r="BG192" s="91" t="n"/>
      <c r="BH192" s="91" t="n"/>
      <c r="BI192" s="92" t="n"/>
      <c r="BL192" s="79" t="n"/>
      <c r="BM192" s="91" t="n"/>
      <c r="BN192" s="91" t="n"/>
      <c r="BO192" s="91" t="n"/>
      <c r="BP192" s="91" t="n"/>
      <c r="BQ192" s="91" t="n"/>
      <c r="BR192" s="91" t="n"/>
      <c r="BS192" s="91" t="n"/>
      <c r="BT192" s="91" t="n"/>
      <c r="BU192" s="91" t="n"/>
      <c r="BV192" s="91" t="n"/>
      <c r="BW192" s="91" t="n"/>
      <c r="BX192" s="91" t="n"/>
      <c r="BY192" s="91" t="n"/>
      <c r="BZ192" s="91" t="n"/>
      <c r="CA192" s="91" t="n"/>
      <c r="CB192" s="91" t="n"/>
      <c r="CC192" s="91" t="n"/>
      <c r="CD192" s="92" t="n"/>
      <c r="CG192" s="79" t="n"/>
      <c r="CH192" s="91" t="n"/>
      <c r="CI192" s="91" t="n"/>
      <c r="CJ192" s="91" t="n"/>
      <c r="CK192" s="91" t="n"/>
      <c r="CL192" s="91" t="n"/>
      <c r="CM192" s="91" t="n"/>
      <c r="CN192" s="91" t="n"/>
      <c r="CO192" s="91" t="n"/>
      <c r="CP192" s="91" t="n"/>
      <c r="CQ192" s="91" t="n"/>
      <c r="CR192" s="91" t="n"/>
      <c r="CS192" s="91" t="n"/>
      <c r="CT192" s="91" t="n"/>
      <c r="CU192" s="91" t="n"/>
      <c r="CV192" s="91" t="n"/>
      <c r="CW192" s="91" t="n"/>
      <c r="CX192" s="91" t="n"/>
      <c r="CY192" s="92" t="n"/>
    </row>
    <row r="193">
      <c r="A193" s="79" t="inlineStr">
        <is>
          <t>rxn data</t>
        </is>
      </c>
      <c r="B193" s="277">
        <f>'Data In'!G49</f>
        <v/>
      </c>
      <c r="C193" s="45">
        <f>'Data In'!H49</f>
        <v/>
      </c>
      <c r="D193" s="45">
        <f>'Data In'!I49</f>
        <v/>
      </c>
      <c r="E193" s="45">
        <f>'Data In'!J49</f>
        <v/>
      </c>
      <c r="F193" s="45">
        <f>'Data In'!K49</f>
        <v/>
      </c>
      <c r="G193" s="45">
        <f>'Data In'!L49</f>
        <v/>
      </c>
      <c r="H193" s="45">
        <f>'Data In'!M49</f>
        <v/>
      </c>
      <c r="I193" s="45">
        <f>'Data In'!N49</f>
        <v/>
      </c>
      <c r="J193" s="45">
        <f>'Data In'!O49</f>
        <v/>
      </c>
      <c r="K193" s="45">
        <f>'Data In'!P49</f>
        <v/>
      </c>
      <c r="L193" s="45">
        <f>'Data In'!Q49</f>
        <v/>
      </c>
      <c r="M193" s="45">
        <f>'Data In'!R49</f>
        <v/>
      </c>
      <c r="N193" s="45">
        <f>'Data In'!S49</f>
        <v/>
      </c>
      <c r="O193" s="45">
        <f>'Data In'!T49</f>
        <v/>
      </c>
      <c r="P193" s="45">
        <f>'Data In'!U49</f>
        <v/>
      </c>
      <c r="Q193" s="45">
        <f>'Data In'!V49</f>
        <v/>
      </c>
      <c r="R193" s="45">
        <f>'Data In'!W49</f>
        <v/>
      </c>
      <c r="S193" s="45">
        <f>'Data In'!X49</f>
        <v/>
      </c>
      <c r="T193" s="25" t="n"/>
      <c r="V193" s="79" t="inlineStr">
        <is>
          <t>rxn data</t>
        </is>
      </c>
      <c r="W193" s="277">
        <f>'Data In'!G78</f>
        <v/>
      </c>
      <c r="X193" s="45">
        <f>'Data In'!H78</f>
        <v/>
      </c>
      <c r="Y193" s="45">
        <f>'Data In'!I78</f>
        <v/>
      </c>
      <c r="Z193" s="45">
        <f>'Data In'!J78</f>
        <v/>
      </c>
      <c r="AA193" s="45">
        <f>'Data In'!K78</f>
        <v/>
      </c>
      <c r="AB193" s="45">
        <f>'Data In'!L78</f>
        <v/>
      </c>
      <c r="AC193" s="45">
        <f>'Data In'!M78</f>
        <v/>
      </c>
      <c r="AD193" s="45">
        <f>'Data In'!N78</f>
        <v/>
      </c>
      <c r="AE193" s="45">
        <f>'Data In'!O78</f>
        <v/>
      </c>
      <c r="AF193" s="45">
        <f>'Data In'!P78</f>
        <v/>
      </c>
      <c r="AG193" s="45">
        <f>'Data In'!Q78</f>
        <v/>
      </c>
      <c r="AH193" s="45">
        <f>'Data In'!R78</f>
        <v/>
      </c>
      <c r="AI193" s="45">
        <f>'Data In'!S78</f>
        <v/>
      </c>
      <c r="AJ193" s="45">
        <f>'Data In'!T78</f>
        <v/>
      </c>
      <c r="AK193" s="45">
        <f>'Data In'!U78</f>
        <v/>
      </c>
      <c r="AL193" s="45">
        <f>'Data In'!V78</f>
        <v/>
      </c>
      <c r="AM193" s="45">
        <f>'Data In'!W78</f>
        <v/>
      </c>
      <c r="AN193" s="45">
        <f>'Data In'!X78</f>
        <v/>
      </c>
      <c r="AQ193" s="79" t="inlineStr">
        <is>
          <t>rxn data</t>
        </is>
      </c>
      <c r="AR193" s="277">
        <f>'Data In'!G107</f>
        <v/>
      </c>
      <c r="AS193" s="45">
        <f>'Data In'!H107</f>
        <v/>
      </c>
      <c r="AT193" s="45">
        <f>'Data In'!I107</f>
        <v/>
      </c>
      <c r="AU193" s="45">
        <f>'Data In'!J107</f>
        <v/>
      </c>
      <c r="AV193" s="45">
        <f>'Data In'!K107</f>
        <v/>
      </c>
      <c r="AW193" s="45">
        <f>'Data In'!L107</f>
        <v/>
      </c>
      <c r="AX193" s="45">
        <f>'Data In'!M107</f>
        <v/>
      </c>
      <c r="AY193" s="45">
        <f>'Data In'!N107</f>
        <v/>
      </c>
      <c r="AZ193" s="45">
        <f>'Data In'!O107</f>
        <v/>
      </c>
      <c r="BA193" s="45">
        <f>'Data In'!P107</f>
        <v/>
      </c>
      <c r="BB193" s="45">
        <f>'Data In'!Q107</f>
        <v/>
      </c>
      <c r="BC193" s="45">
        <f>'Data In'!R107</f>
        <v/>
      </c>
      <c r="BD193" s="45">
        <f>'Data In'!S107</f>
        <v/>
      </c>
      <c r="BE193" s="45">
        <f>'Data In'!T107</f>
        <v/>
      </c>
      <c r="BF193" s="45">
        <f>'Data In'!U107</f>
        <v/>
      </c>
      <c r="BG193" s="45">
        <f>'Data In'!V107</f>
        <v/>
      </c>
      <c r="BH193" s="45">
        <f>'Data In'!W107</f>
        <v/>
      </c>
      <c r="BI193" s="45">
        <f>'Data In'!X107</f>
        <v/>
      </c>
      <c r="BL193" s="79" t="inlineStr">
        <is>
          <t>rxn data</t>
        </is>
      </c>
      <c r="BM193" s="277">
        <f>'Data In'!G136</f>
        <v/>
      </c>
      <c r="BN193" s="45">
        <f>'Data In'!H136</f>
        <v/>
      </c>
      <c r="BO193" s="45">
        <f>'Data In'!I136</f>
        <v/>
      </c>
      <c r="BP193" s="45">
        <f>'Data In'!J136</f>
        <v/>
      </c>
      <c r="BQ193" s="45">
        <f>'Data In'!K136</f>
        <v/>
      </c>
      <c r="BR193" s="45">
        <f>'Data In'!L136</f>
        <v/>
      </c>
      <c r="BS193" s="45">
        <f>'Data In'!M136</f>
        <v/>
      </c>
      <c r="BT193" s="45">
        <f>'Data In'!N136</f>
        <v/>
      </c>
      <c r="BU193" s="45">
        <f>'Data In'!O136</f>
        <v/>
      </c>
      <c r="BV193" s="45">
        <f>'Data In'!P136</f>
        <v/>
      </c>
      <c r="BW193" s="45">
        <f>'Data In'!Q136</f>
        <v/>
      </c>
      <c r="BX193" s="45">
        <f>'Data In'!R136</f>
        <v/>
      </c>
      <c r="BY193" s="45">
        <f>'Data In'!S136</f>
        <v/>
      </c>
      <c r="BZ193" s="45">
        <f>'Data In'!T136</f>
        <v/>
      </c>
      <c r="CA193" s="45">
        <f>'Data In'!U136</f>
        <v/>
      </c>
      <c r="CB193" s="45">
        <f>'Data In'!V136</f>
        <v/>
      </c>
      <c r="CC193" s="45">
        <f>'Data In'!W136</f>
        <v/>
      </c>
      <c r="CD193" s="45">
        <f>'Data In'!X136</f>
        <v/>
      </c>
      <c r="CG193" s="79" t="inlineStr">
        <is>
          <t>rxn data</t>
        </is>
      </c>
      <c r="CH193" s="103">
        <f>'Data In'!G165</f>
        <v/>
      </c>
      <c r="CI193" s="104">
        <f>'Data In'!H165</f>
        <v/>
      </c>
      <c r="CJ193" s="104">
        <f>'Data In'!I165</f>
        <v/>
      </c>
      <c r="CK193" s="104">
        <f>'Data In'!J165</f>
        <v/>
      </c>
      <c r="CL193" s="104">
        <f>'Data In'!K165</f>
        <v/>
      </c>
      <c r="CM193" s="104">
        <f>'Data In'!L165</f>
        <v/>
      </c>
      <c r="CN193" s="104">
        <f>'Data In'!M165</f>
        <v/>
      </c>
      <c r="CO193" s="104">
        <f>'Data In'!N165</f>
        <v/>
      </c>
      <c r="CP193" s="104">
        <f>'Data In'!O165</f>
        <v/>
      </c>
      <c r="CQ193" s="104">
        <f>'Data In'!P165</f>
        <v/>
      </c>
      <c r="CR193" s="104">
        <f>'Data In'!Q165</f>
        <v/>
      </c>
      <c r="CS193" s="104">
        <f>'Data In'!R165</f>
        <v/>
      </c>
      <c r="CT193" s="104">
        <f>'Data In'!S165</f>
        <v/>
      </c>
      <c r="CU193" s="104">
        <f>'Data In'!T165</f>
        <v/>
      </c>
      <c r="CV193" s="104">
        <f>'Data In'!U165</f>
        <v/>
      </c>
      <c r="CW193" s="104">
        <f>'Data In'!V165</f>
        <v/>
      </c>
      <c r="CX193" s="104">
        <f>'Data In'!W165</f>
        <v/>
      </c>
      <c r="CY193" s="104">
        <f>'Data In'!X165</f>
        <v/>
      </c>
    </row>
    <row r="194">
      <c r="A194" s="79" t="n"/>
      <c r="B194" s="277">
        <f>'Data In'!G50</f>
        <v/>
      </c>
      <c r="C194" s="45">
        <f>'Data In'!H50</f>
        <v/>
      </c>
      <c r="D194" s="45">
        <f>'Data In'!I50</f>
        <v/>
      </c>
      <c r="E194" s="45">
        <f>'Data In'!J50</f>
        <v/>
      </c>
      <c r="F194" s="45">
        <f>'Data In'!K50</f>
        <v/>
      </c>
      <c r="G194" s="45">
        <f>'Data In'!L50</f>
        <v/>
      </c>
      <c r="H194" s="45">
        <f>'Data In'!M50</f>
        <v/>
      </c>
      <c r="I194" s="45">
        <f>'Data In'!N50</f>
        <v/>
      </c>
      <c r="J194" s="45">
        <f>'Data In'!O50</f>
        <v/>
      </c>
      <c r="K194" s="45">
        <f>'Data In'!P50</f>
        <v/>
      </c>
      <c r="L194" s="45">
        <f>'Data In'!Q50</f>
        <v/>
      </c>
      <c r="M194" s="45">
        <f>'Data In'!R50</f>
        <v/>
      </c>
      <c r="N194" s="45">
        <f>'Data In'!S50</f>
        <v/>
      </c>
      <c r="O194" s="45">
        <f>'Data In'!T50</f>
        <v/>
      </c>
      <c r="P194" s="45">
        <f>'Data In'!U50</f>
        <v/>
      </c>
      <c r="Q194" s="45">
        <f>'Data In'!V50</f>
        <v/>
      </c>
      <c r="R194" s="45">
        <f>'Data In'!W50</f>
        <v/>
      </c>
      <c r="S194" s="45">
        <f>'Data In'!X50</f>
        <v/>
      </c>
      <c r="T194" s="25" t="n"/>
      <c r="V194" s="79" t="n"/>
      <c r="W194" s="277">
        <f>'Data In'!G79</f>
        <v/>
      </c>
      <c r="X194" s="45">
        <f>'Data In'!H79</f>
        <v/>
      </c>
      <c r="Y194" s="45">
        <f>'Data In'!I79</f>
        <v/>
      </c>
      <c r="Z194" s="45">
        <f>'Data In'!J79</f>
        <v/>
      </c>
      <c r="AA194" s="45">
        <f>'Data In'!K79</f>
        <v/>
      </c>
      <c r="AB194" s="45">
        <f>'Data In'!L79</f>
        <v/>
      </c>
      <c r="AC194" s="45">
        <f>'Data In'!M79</f>
        <v/>
      </c>
      <c r="AD194" s="45">
        <f>'Data In'!N79</f>
        <v/>
      </c>
      <c r="AE194" s="45">
        <f>'Data In'!O79</f>
        <v/>
      </c>
      <c r="AF194" s="45">
        <f>'Data In'!P79</f>
        <v/>
      </c>
      <c r="AG194" s="45">
        <f>'Data In'!Q79</f>
        <v/>
      </c>
      <c r="AH194" s="45">
        <f>'Data In'!R79</f>
        <v/>
      </c>
      <c r="AI194" s="45">
        <f>'Data In'!S79</f>
        <v/>
      </c>
      <c r="AJ194" s="45">
        <f>'Data In'!T79</f>
        <v/>
      </c>
      <c r="AK194" s="45">
        <f>'Data In'!U79</f>
        <v/>
      </c>
      <c r="AL194" s="45">
        <f>'Data In'!V79</f>
        <v/>
      </c>
      <c r="AM194" s="45">
        <f>'Data In'!W79</f>
        <v/>
      </c>
      <c r="AN194" s="45">
        <f>'Data In'!X79</f>
        <v/>
      </c>
      <c r="AQ194" s="79" t="n"/>
      <c r="AR194" s="277">
        <f>'Data In'!G108</f>
        <v/>
      </c>
      <c r="AS194" s="45">
        <f>'Data In'!H108</f>
        <v/>
      </c>
      <c r="AT194" s="45">
        <f>'Data In'!I108</f>
        <v/>
      </c>
      <c r="AU194" s="45">
        <f>'Data In'!J108</f>
        <v/>
      </c>
      <c r="AV194" s="45">
        <f>'Data In'!K108</f>
        <v/>
      </c>
      <c r="AW194" s="45">
        <f>'Data In'!L108</f>
        <v/>
      </c>
      <c r="AX194" s="45">
        <f>'Data In'!M108</f>
        <v/>
      </c>
      <c r="AY194" s="45">
        <f>'Data In'!N108</f>
        <v/>
      </c>
      <c r="AZ194" s="45">
        <f>'Data In'!O108</f>
        <v/>
      </c>
      <c r="BA194" s="45">
        <f>'Data In'!P108</f>
        <v/>
      </c>
      <c r="BB194" s="45">
        <f>'Data In'!Q108</f>
        <v/>
      </c>
      <c r="BC194" s="45">
        <f>'Data In'!R108</f>
        <v/>
      </c>
      <c r="BD194" s="45">
        <f>'Data In'!S108</f>
        <v/>
      </c>
      <c r="BE194" s="45">
        <f>'Data In'!T108</f>
        <v/>
      </c>
      <c r="BF194" s="45">
        <f>'Data In'!U108</f>
        <v/>
      </c>
      <c r="BG194" s="45">
        <f>'Data In'!V108</f>
        <v/>
      </c>
      <c r="BH194" s="45">
        <f>'Data In'!W108</f>
        <v/>
      </c>
      <c r="BI194" s="45">
        <f>'Data In'!X108</f>
        <v/>
      </c>
      <c r="BL194" s="79" t="n"/>
      <c r="BM194" s="277">
        <f>'Data In'!G137</f>
        <v/>
      </c>
      <c r="BN194" s="45">
        <f>'Data In'!H137</f>
        <v/>
      </c>
      <c r="BO194" s="45">
        <f>'Data In'!I137</f>
        <v/>
      </c>
      <c r="BP194" s="45">
        <f>'Data In'!J137</f>
        <v/>
      </c>
      <c r="BQ194" s="45">
        <f>'Data In'!K137</f>
        <v/>
      </c>
      <c r="BR194" s="45">
        <f>'Data In'!L137</f>
        <v/>
      </c>
      <c r="BS194" s="45">
        <f>'Data In'!M137</f>
        <v/>
      </c>
      <c r="BT194" s="45">
        <f>'Data In'!N137</f>
        <v/>
      </c>
      <c r="BU194" s="45">
        <f>'Data In'!O137</f>
        <v/>
      </c>
      <c r="BV194" s="45">
        <f>'Data In'!P137</f>
        <v/>
      </c>
      <c r="BW194" s="45">
        <f>'Data In'!Q137</f>
        <v/>
      </c>
      <c r="BX194" s="45">
        <f>'Data In'!R137</f>
        <v/>
      </c>
      <c r="BY194" s="45">
        <f>'Data In'!S137</f>
        <v/>
      </c>
      <c r="BZ194" s="45">
        <f>'Data In'!T137</f>
        <v/>
      </c>
      <c r="CA194" s="45">
        <f>'Data In'!U137</f>
        <v/>
      </c>
      <c r="CB194" s="45">
        <f>'Data In'!V137</f>
        <v/>
      </c>
      <c r="CC194" s="45">
        <f>'Data In'!W137</f>
        <v/>
      </c>
      <c r="CD194" s="45">
        <f>'Data In'!X137</f>
        <v/>
      </c>
      <c r="CG194" s="79" t="n"/>
      <c r="CH194" s="103">
        <f>'Data In'!G166</f>
        <v/>
      </c>
      <c r="CI194" s="104">
        <f>'Data In'!H166</f>
        <v/>
      </c>
      <c r="CJ194" s="104">
        <f>'Data In'!I166</f>
        <v/>
      </c>
      <c r="CK194" s="104">
        <f>'Data In'!J166</f>
        <v/>
      </c>
      <c r="CL194" s="104">
        <f>'Data In'!K166</f>
        <v/>
      </c>
      <c r="CM194" s="104">
        <f>'Data In'!L166</f>
        <v/>
      </c>
      <c r="CN194" s="104">
        <f>'Data In'!M166</f>
        <v/>
      </c>
      <c r="CO194" s="104">
        <f>'Data In'!N166</f>
        <v/>
      </c>
      <c r="CP194" s="104">
        <f>'Data In'!O166</f>
        <v/>
      </c>
      <c r="CQ194" s="104">
        <f>'Data In'!P166</f>
        <v/>
      </c>
      <c r="CR194" s="104">
        <f>'Data In'!Q166</f>
        <v/>
      </c>
      <c r="CS194" s="104">
        <f>'Data In'!R166</f>
        <v/>
      </c>
      <c r="CT194" s="104">
        <f>'Data In'!S166</f>
        <v/>
      </c>
      <c r="CU194" s="104">
        <f>'Data In'!T166</f>
        <v/>
      </c>
      <c r="CV194" s="104">
        <f>'Data In'!U166</f>
        <v/>
      </c>
      <c r="CW194" s="104">
        <f>'Data In'!V166</f>
        <v/>
      </c>
      <c r="CX194" s="104">
        <f>'Data In'!W166</f>
        <v/>
      </c>
      <c r="CY194" s="104">
        <f>'Data In'!X166</f>
        <v/>
      </c>
    </row>
    <row r="195">
      <c r="A195" s="79" t="n"/>
      <c r="B195" s="277">
        <f>'Data In'!G51</f>
        <v/>
      </c>
      <c r="C195" s="45">
        <f>'Data In'!H51</f>
        <v/>
      </c>
      <c r="D195" s="45">
        <f>'Data In'!I51</f>
        <v/>
      </c>
      <c r="E195" s="45">
        <f>'Data In'!J51</f>
        <v/>
      </c>
      <c r="F195" s="45">
        <f>'Data In'!K51</f>
        <v/>
      </c>
      <c r="G195" s="45">
        <f>'Data In'!L51</f>
        <v/>
      </c>
      <c r="H195" s="45">
        <f>'Data In'!M51</f>
        <v/>
      </c>
      <c r="I195" s="45">
        <f>'Data In'!N51</f>
        <v/>
      </c>
      <c r="J195" s="45">
        <f>'Data In'!O51</f>
        <v/>
      </c>
      <c r="K195" s="45">
        <f>'Data In'!P51</f>
        <v/>
      </c>
      <c r="L195" s="45">
        <f>'Data In'!Q51</f>
        <v/>
      </c>
      <c r="M195" s="45">
        <f>'Data In'!R51</f>
        <v/>
      </c>
      <c r="N195" s="45">
        <f>'Data In'!S51</f>
        <v/>
      </c>
      <c r="O195" s="45">
        <f>'Data In'!T51</f>
        <v/>
      </c>
      <c r="P195" s="45">
        <f>'Data In'!U51</f>
        <v/>
      </c>
      <c r="Q195" s="45">
        <f>'Data In'!V51</f>
        <v/>
      </c>
      <c r="R195" s="45">
        <f>'Data In'!W51</f>
        <v/>
      </c>
      <c r="S195" s="45">
        <f>'Data In'!X51</f>
        <v/>
      </c>
      <c r="T195" s="25" t="n"/>
      <c r="V195" s="79" t="n"/>
      <c r="W195" s="277">
        <f>'Data In'!G80</f>
        <v/>
      </c>
      <c r="X195" s="45">
        <f>'Data In'!H80</f>
        <v/>
      </c>
      <c r="Y195" s="45">
        <f>'Data In'!I80</f>
        <v/>
      </c>
      <c r="Z195" s="45">
        <f>'Data In'!J80</f>
        <v/>
      </c>
      <c r="AA195" s="45">
        <f>'Data In'!K80</f>
        <v/>
      </c>
      <c r="AB195" s="45">
        <f>'Data In'!L80</f>
        <v/>
      </c>
      <c r="AC195" s="45">
        <f>'Data In'!M80</f>
        <v/>
      </c>
      <c r="AD195" s="45">
        <f>'Data In'!N80</f>
        <v/>
      </c>
      <c r="AE195" s="45">
        <f>'Data In'!O80</f>
        <v/>
      </c>
      <c r="AF195" s="45">
        <f>'Data In'!P80</f>
        <v/>
      </c>
      <c r="AG195" s="45">
        <f>'Data In'!Q80</f>
        <v/>
      </c>
      <c r="AH195" s="45">
        <f>'Data In'!R80</f>
        <v/>
      </c>
      <c r="AI195" s="45">
        <f>'Data In'!S80</f>
        <v/>
      </c>
      <c r="AJ195" s="45">
        <f>'Data In'!T80</f>
        <v/>
      </c>
      <c r="AK195" s="45">
        <f>'Data In'!U80</f>
        <v/>
      </c>
      <c r="AL195" s="45">
        <f>'Data In'!V80</f>
        <v/>
      </c>
      <c r="AM195" s="45">
        <f>'Data In'!W80</f>
        <v/>
      </c>
      <c r="AN195" s="45">
        <f>'Data In'!X80</f>
        <v/>
      </c>
      <c r="AQ195" s="79" t="n"/>
      <c r="AR195" s="277">
        <f>'Data In'!G109</f>
        <v/>
      </c>
      <c r="AS195" s="45">
        <f>'Data In'!H109</f>
        <v/>
      </c>
      <c r="AT195" s="45">
        <f>'Data In'!I109</f>
        <v/>
      </c>
      <c r="AU195" s="45">
        <f>'Data In'!J109</f>
        <v/>
      </c>
      <c r="AV195" s="45">
        <f>'Data In'!K109</f>
        <v/>
      </c>
      <c r="AW195" s="45">
        <f>'Data In'!L109</f>
        <v/>
      </c>
      <c r="AX195" s="45">
        <f>'Data In'!M109</f>
        <v/>
      </c>
      <c r="AY195" s="45">
        <f>'Data In'!N109</f>
        <v/>
      </c>
      <c r="AZ195" s="45">
        <f>'Data In'!O109</f>
        <v/>
      </c>
      <c r="BA195" s="45">
        <f>'Data In'!P109</f>
        <v/>
      </c>
      <c r="BB195" s="45">
        <f>'Data In'!Q109</f>
        <v/>
      </c>
      <c r="BC195" s="45">
        <f>'Data In'!R109</f>
        <v/>
      </c>
      <c r="BD195" s="45">
        <f>'Data In'!S109</f>
        <v/>
      </c>
      <c r="BE195" s="45">
        <f>'Data In'!T109</f>
        <v/>
      </c>
      <c r="BF195" s="45">
        <f>'Data In'!U109</f>
        <v/>
      </c>
      <c r="BG195" s="45">
        <f>'Data In'!V109</f>
        <v/>
      </c>
      <c r="BH195" s="45">
        <f>'Data In'!W109</f>
        <v/>
      </c>
      <c r="BI195" s="45">
        <f>'Data In'!X109</f>
        <v/>
      </c>
      <c r="BL195" s="79" t="n"/>
      <c r="BM195" s="277">
        <f>'Data In'!G138</f>
        <v/>
      </c>
      <c r="BN195" s="45">
        <f>'Data In'!H138</f>
        <v/>
      </c>
      <c r="BO195" s="45">
        <f>'Data In'!I138</f>
        <v/>
      </c>
      <c r="BP195" s="45">
        <f>'Data In'!J138</f>
        <v/>
      </c>
      <c r="BQ195" s="45">
        <f>'Data In'!K138</f>
        <v/>
      </c>
      <c r="BR195" s="45">
        <f>'Data In'!L138</f>
        <v/>
      </c>
      <c r="BS195" s="45">
        <f>'Data In'!M138</f>
        <v/>
      </c>
      <c r="BT195" s="45">
        <f>'Data In'!N138</f>
        <v/>
      </c>
      <c r="BU195" s="45">
        <f>'Data In'!O138</f>
        <v/>
      </c>
      <c r="BV195" s="45">
        <f>'Data In'!P138</f>
        <v/>
      </c>
      <c r="BW195" s="45">
        <f>'Data In'!Q138</f>
        <v/>
      </c>
      <c r="BX195" s="45">
        <f>'Data In'!R138</f>
        <v/>
      </c>
      <c r="BY195" s="45">
        <f>'Data In'!S138</f>
        <v/>
      </c>
      <c r="BZ195" s="45">
        <f>'Data In'!T138</f>
        <v/>
      </c>
      <c r="CA195" s="45">
        <f>'Data In'!U138</f>
        <v/>
      </c>
      <c r="CB195" s="45">
        <f>'Data In'!V138</f>
        <v/>
      </c>
      <c r="CC195" s="45">
        <f>'Data In'!W138</f>
        <v/>
      </c>
      <c r="CD195" s="45">
        <f>'Data In'!X138</f>
        <v/>
      </c>
      <c r="CG195" s="79" t="n"/>
      <c r="CH195" s="103">
        <f>'Data In'!G167</f>
        <v/>
      </c>
      <c r="CI195" s="104">
        <f>'Data In'!H167</f>
        <v/>
      </c>
      <c r="CJ195" s="104">
        <f>'Data In'!I167</f>
        <v/>
      </c>
      <c r="CK195" s="104">
        <f>'Data In'!J167</f>
        <v/>
      </c>
      <c r="CL195" s="104">
        <f>'Data In'!K167</f>
        <v/>
      </c>
      <c r="CM195" s="104">
        <f>'Data In'!L167</f>
        <v/>
      </c>
      <c r="CN195" s="104">
        <f>'Data In'!M167</f>
        <v/>
      </c>
      <c r="CO195" s="104">
        <f>'Data In'!N167</f>
        <v/>
      </c>
      <c r="CP195" s="104">
        <f>'Data In'!O167</f>
        <v/>
      </c>
      <c r="CQ195" s="104">
        <f>'Data In'!P167</f>
        <v/>
      </c>
      <c r="CR195" s="104">
        <f>'Data In'!Q167</f>
        <v/>
      </c>
      <c r="CS195" s="104">
        <f>'Data In'!R167</f>
        <v/>
      </c>
      <c r="CT195" s="104">
        <f>'Data In'!S167</f>
        <v/>
      </c>
      <c r="CU195" s="104">
        <f>'Data In'!T167</f>
        <v/>
      </c>
      <c r="CV195" s="104">
        <f>'Data In'!U167</f>
        <v/>
      </c>
      <c r="CW195" s="104">
        <f>'Data In'!V167</f>
        <v/>
      </c>
      <c r="CX195" s="104">
        <f>'Data In'!W167</f>
        <v/>
      </c>
      <c r="CY195" s="104">
        <f>'Data In'!X167</f>
        <v/>
      </c>
    </row>
    <row r="196" ht="15.75" customHeight="1" s="23" thickBot="1">
      <c r="A196" s="82" t="n"/>
      <c r="B196" s="83" t="n"/>
      <c r="C196" s="84" t="n"/>
      <c r="D196" s="84" t="n"/>
      <c r="E196" s="84" t="n"/>
      <c r="F196" s="84" t="n"/>
      <c r="G196" s="84" t="n"/>
      <c r="H196" s="84" t="n"/>
      <c r="I196" s="84" t="n"/>
      <c r="J196" s="84" t="n"/>
      <c r="K196" s="84" t="n"/>
      <c r="L196" s="84" t="n"/>
      <c r="M196" s="84" t="n"/>
      <c r="N196" s="84" t="n"/>
      <c r="O196" s="84" t="n"/>
      <c r="P196" s="84" t="n"/>
      <c r="Q196" s="84" t="n"/>
      <c r="R196" s="84" t="n"/>
      <c r="S196" s="85" t="n"/>
      <c r="T196" s="25" t="n"/>
      <c r="V196" s="82" t="n"/>
      <c r="W196" s="83" t="n"/>
      <c r="X196" s="84" t="n"/>
      <c r="Y196" s="84" t="n"/>
      <c r="Z196" s="84" t="n"/>
      <c r="AA196" s="84" t="n"/>
      <c r="AB196" s="84" t="n"/>
      <c r="AC196" s="84" t="n"/>
      <c r="AD196" s="84" t="n"/>
      <c r="AE196" s="84" t="n"/>
      <c r="AF196" s="84" t="n"/>
      <c r="AG196" s="84" t="n"/>
      <c r="AH196" s="84" t="n"/>
      <c r="AI196" s="84" t="n"/>
      <c r="AJ196" s="84" t="n"/>
      <c r="AK196" s="84" t="n"/>
      <c r="AL196" s="84" t="n"/>
      <c r="AM196" s="84" t="n"/>
      <c r="AN196" s="85" t="n"/>
      <c r="AQ196" s="82" t="n"/>
      <c r="AR196" s="83" t="n"/>
      <c r="AS196" s="84" t="n"/>
      <c r="AT196" s="84" t="n"/>
      <c r="AU196" s="84" t="n"/>
      <c r="AV196" s="84" t="n"/>
      <c r="AW196" s="84" t="n"/>
      <c r="AX196" s="84" t="n"/>
      <c r="AY196" s="84" t="n"/>
      <c r="AZ196" s="84" t="n"/>
      <c r="BA196" s="84" t="n"/>
      <c r="BB196" s="84" t="n"/>
      <c r="BC196" s="84" t="n"/>
      <c r="BD196" s="84" t="n"/>
      <c r="BE196" s="84" t="n"/>
      <c r="BF196" s="84" t="n"/>
      <c r="BG196" s="84" t="n"/>
      <c r="BH196" s="84" t="n"/>
      <c r="BI196" s="85" t="n"/>
      <c r="BL196" s="82" t="n"/>
      <c r="BM196" s="83" t="n"/>
      <c r="BN196" s="84" t="n"/>
      <c r="BO196" s="84" t="n"/>
      <c r="BP196" s="84" t="n"/>
      <c r="BQ196" s="84" t="n"/>
      <c r="BR196" s="84" t="n"/>
      <c r="BS196" s="84" t="n"/>
      <c r="BT196" s="84" t="n"/>
      <c r="BU196" s="84" t="n"/>
      <c r="BV196" s="84" t="n"/>
      <c r="BW196" s="84" t="n"/>
      <c r="BX196" s="84" t="n"/>
      <c r="BY196" s="84" t="n"/>
      <c r="BZ196" s="84" t="n"/>
      <c r="CA196" s="84" t="n"/>
      <c r="CB196" s="84" t="n"/>
      <c r="CC196" s="84" t="n"/>
      <c r="CD196" s="85" t="n"/>
      <c r="CG196" s="82" t="n"/>
      <c r="CH196" s="83" t="n"/>
      <c r="CI196" s="84" t="n"/>
      <c r="CJ196" s="84" t="n"/>
      <c r="CK196" s="84" t="n"/>
      <c r="CL196" s="84" t="n"/>
      <c r="CM196" s="84" t="n"/>
      <c r="CN196" s="84" t="n"/>
      <c r="CO196" s="84" t="n"/>
      <c r="CP196" s="84" t="n"/>
      <c r="CQ196" s="84" t="n"/>
      <c r="CR196" s="84" t="n"/>
      <c r="CS196" s="84" t="n"/>
      <c r="CT196" s="84" t="n"/>
      <c r="CU196" s="84" t="n"/>
      <c r="CV196" s="84" t="n"/>
      <c r="CW196" s="84" t="n"/>
      <c r="CX196" s="84" t="n"/>
      <c r="CY196" s="85" t="n"/>
    </row>
    <row r="197" ht="14.45" customHeight="1" s="23">
      <c r="A197" s="278">
        <f>F198&amp;"C " &amp; G198 &amp; "mL/min"</f>
        <v/>
      </c>
      <c r="B197" s="19" t="n"/>
      <c r="C197" s="167" t="inlineStr">
        <is>
          <t>C3 Start</t>
        </is>
      </c>
      <c r="D197" s="11" t="inlineStr">
        <is>
          <t>Run Code</t>
        </is>
      </c>
      <c r="E197" s="11" t="inlineStr">
        <is>
          <t>Catalyst</t>
        </is>
      </c>
      <c r="F197" s="11" t="inlineStr">
        <is>
          <t xml:space="preserve">Temp (C) </t>
        </is>
      </c>
      <c r="G197" s="11" t="inlineStr">
        <is>
          <t>Flow (mL/min)</t>
        </is>
      </c>
      <c r="H197" s="11" t="inlineStr">
        <is>
          <t>Reactor Vol (mL)</t>
        </is>
      </c>
      <c r="I197" s="12" t="inlineStr">
        <is>
          <t>oxygen</t>
        </is>
      </c>
      <c r="J197" s="12" t="inlineStr">
        <is>
          <t>nitrogen</t>
        </is>
      </c>
      <c r="K197" s="12" t="inlineStr">
        <is>
          <t>propane</t>
        </is>
      </c>
      <c r="L197" s="12" t="inlineStr">
        <is>
          <t>methane</t>
        </is>
      </c>
      <c r="M197" s="12" t="inlineStr">
        <is>
          <t>isobutane</t>
        </is>
      </c>
      <c r="N197" s="12" t="inlineStr">
        <is>
          <t>n-butane</t>
        </is>
      </c>
      <c r="O197" s="12" t="inlineStr">
        <is>
          <t>oxygen</t>
        </is>
      </c>
      <c r="P197" s="12" t="inlineStr">
        <is>
          <t>nitrogen</t>
        </is>
      </c>
      <c r="Q197" s="12" t="inlineStr">
        <is>
          <t>propane</t>
        </is>
      </c>
      <c r="R197" s="12" t="inlineStr">
        <is>
          <t>methane</t>
        </is>
      </c>
      <c r="S197" s="59" t="inlineStr">
        <is>
          <t>Sum</t>
        </is>
      </c>
      <c r="T197" s="25" t="n"/>
      <c r="V197" s="278">
        <f>AA198&amp;"C " &amp; AB198 &amp; "mL/min"</f>
        <v/>
      </c>
      <c r="W197" s="19" t="n"/>
      <c r="X197" s="167" t="inlineStr">
        <is>
          <t>C3 Start</t>
        </is>
      </c>
      <c r="Y197" s="11" t="inlineStr">
        <is>
          <t>Run Code</t>
        </is>
      </c>
      <c r="Z197" s="11" t="inlineStr">
        <is>
          <t>Catalyst</t>
        </is>
      </c>
      <c r="AA197" s="11" t="inlineStr">
        <is>
          <t xml:space="preserve">Temp (C) </t>
        </is>
      </c>
      <c r="AB197" s="11" t="inlineStr">
        <is>
          <t>Flow (mL/min)</t>
        </is>
      </c>
      <c r="AC197" s="11" t="inlineStr">
        <is>
          <t>Reactor Vol (mL)</t>
        </is>
      </c>
      <c r="AD197" s="12" t="inlineStr">
        <is>
          <t>oxygen</t>
        </is>
      </c>
      <c r="AE197" s="12" t="inlineStr">
        <is>
          <t>nitrogen</t>
        </is>
      </c>
      <c r="AF197" s="12" t="inlineStr">
        <is>
          <t>propane</t>
        </is>
      </c>
      <c r="AG197" s="12" t="inlineStr">
        <is>
          <t>methane</t>
        </is>
      </c>
      <c r="AH197" s="12" t="inlineStr">
        <is>
          <t>isobutane</t>
        </is>
      </c>
      <c r="AI197" s="12" t="inlineStr">
        <is>
          <t>n-butane</t>
        </is>
      </c>
      <c r="AJ197" s="12" t="inlineStr">
        <is>
          <t>oxygen</t>
        </is>
      </c>
      <c r="AK197" s="12" t="inlineStr">
        <is>
          <t>nitrogen</t>
        </is>
      </c>
      <c r="AL197" s="12" t="inlineStr">
        <is>
          <t>propane</t>
        </is>
      </c>
      <c r="AM197" s="12" t="inlineStr">
        <is>
          <t>methane</t>
        </is>
      </c>
      <c r="AN197" s="59" t="inlineStr">
        <is>
          <t>Sum</t>
        </is>
      </c>
      <c r="AQ197" s="278">
        <f>AV198&amp;"C " &amp; AW198 &amp; "mL/min"</f>
        <v/>
      </c>
      <c r="AR197" s="19" t="n"/>
      <c r="AS197" s="167" t="inlineStr">
        <is>
          <t>C3 Start</t>
        </is>
      </c>
      <c r="AT197" s="11" t="inlineStr">
        <is>
          <t>Run Code</t>
        </is>
      </c>
      <c r="AU197" s="11" t="inlineStr">
        <is>
          <t>Catalyst</t>
        </is>
      </c>
      <c r="AV197" s="11" t="inlineStr">
        <is>
          <t xml:space="preserve">Temp (C) </t>
        </is>
      </c>
      <c r="AW197" s="11" t="inlineStr">
        <is>
          <t>Flow (mL/min)</t>
        </is>
      </c>
      <c r="AX197" s="11" t="inlineStr">
        <is>
          <t>Reactor Vol (mL)</t>
        </is>
      </c>
      <c r="AY197" s="12" t="inlineStr">
        <is>
          <t>oxygen</t>
        </is>
      </c>
      <c r="AZ197" s="12" t="inlineStr">
        <is>
          <t>nitrogen</t>
        </is>
      </c>
      <c r="BA197" s="12" t="inlineStr">
        <is>
          <t>propane</t>
        </is>
      </c>
      <c r="BB197" s="12" t="inlineStr">
        <is>
          <t>methane</t>
        </is>
      </c>
      <c r="BC197" s="12" t="inlineStr">
        <is>
          <t>isobutane</t>
        </is>
      </c>
      <c r="BD197" s="12" t="inlineStr">
        <is>
          <t>n-butane</t>
        </is>
      </c>
      <c r="BE197" s="12" t="inlineStr">
        <is>
          <t>oxygen</t>
        </is>
      </c>
      <c r="BF197" s="12" t="inlineStr">
        <is>
          <t>nitrogen</t>
        </is>
      </c>
      <c r="BG197" s="12" t="inlineStr">
        <is>
          <t>propane</t>
        </is>
      </c>
      <c r="BH197" s="12" t="inlineStr">
        <is>
          <t>methane</t>
        </is>
      </c>
      <c r="BI197" s="59" t="inlineStr">
        <is>
          <t>Sum</t>
        </is>
      </c>
      <c r="BL197" s="278">
        <f>BQ198&amp;"C " &amp; BR198 &amp; "mL/min"</f>
        <v/>
      </c>
      <c r="BM197" s="19" t="n"/>
      <c r="BN197" s="167" t="inlineStr">
        <is>
          <t>C3 Start</t>
        </is>
      </c>
      <c r="BO197" s="11" t="inlineStr">
        <is>
          <t>Run Code</t>
        </is>
      </c>
      <c r="BP197" s="11" t="inlineStr">
        <is>
          <t>Catalyst</t>
        </is>
      </c>
      <c r="BQ197" s="11" t="inlineStr">
        <is>
          <t xml:space="preserve">Temp (C) </t>
        </is>
      </c>
      <c r="BR197" s="11" t="inlineStr">
        <is>
          <t>Flow (mL/min)</t>
        </is>
      </c>
      <c r="BS197" s="11" t="inlineStr">
        <is>
          <t>Reactor Vol (mL)</t>
        </is>
      </c>
      <c r="BT197" s="12" t="inlineStr">
        <is>
          <t>oxygen</t>
        </is>
      </c>
      <c r="BU197" s="12" t="inlineStr">
        <is>
          <t>nitrogen</t>
        </is>
      </c>
      <c r="BV197" s="12" t="inlineStr">
        <is>
          <t>propane</t>
        </is>
      </c>
      <c r="BW197" s="12" t="inlineStr">
        <is>
          <t>methane</t>
        </is>
      </c>
      <c r="BX197" s="12" t="inlineStr">
        <is>
          <t>isobutane</t>
        </is>
      </c>
      <c r="BY197" s="12" t="inlineStr">
        <is>
          <t>n-butane</t>
        </is>
      </c>
      <c r="BZ197" s="12" t="inlineStr">
        <is>
          <t>oxygen</t>
        </is>
      </c>
      <c r="CA197" s="12" t="inlineStr">
        <is>
          <t>nitrogen</t>
        </is>
      </c>
      <c r="CB197" s="12" t="inlineStr">
        <is>
          <t>propane</t>
        </is>
      </c>
      <c r="CC197" s="12" t="inlineStr">
        <is>
          <t>methane</t>
        </is>
      </c>
      <c r="CD197" s="59" t="inlineStr">
        <is>
          <t>Sum</t>
        </is>
      </c>
      <c r="CG197" s="278">
        <f>CL198&amp;"C " &amp; CM198 &amp; "mL/min"</f>
        <v/>
      </c>
      <c r="CH197" s="19" t="n"/>
      <c r="CI197" s="167" t="inlineStr">
        <is>
          <t>C3 Start</t>
        </is>
      </c>
      <c r="CJ197" s="11" t="inlineStr">
        <is>
          <t>Run Code</t>
        </is>
      </c>
      <c r="CK197" s="11" t="inlineStr">
        <is>
          <t>Catalyst</t>
        </is>
      </c>
      <c r="CL197" s="11" t="inlineStr">
        <is>
          <t xml:space="preserve">Temp (C) </t>
        </is>
      </c>
      <c r="CM197" s="11" t="inlineStr">
        <is>
          <t>Flow (mL/min)</t>
        </is>
      </c>
      <c r="CN197" s="11" t="inlineStr">
        <is>
          <t>Reactor Vol (mL)</t>
        </is>
      </c>
      <c r="CO197" s="12" t="inlineStr">
        <is>
          <t>oxygen</t>
        </is>
      </c>
      <c r="CP197" s="12" t="inlineStr">
        <is>
          <t>nitrogen</t>
        </is>
      </c>
      <c r="CQ197" s="12" t="inlineStr">
        <is>
          <t>propane</t>
        </is>
      </c>
      <c r="CR197" s="12" t="inlineStr">
        <is>
          <t>methane</t>
        </is>
      </c>
      <c r="CS197" s="12" t="inlineStr">
        <is>
          <t>isobutane</t>
        </is>
      </c>
      <c r="CT197" s="12" t="inlineStr">
        <is>
          <t>n-butane</t>
        </is>
      </c>
      <c r="CU197" s="12" t="inlineStr">
        <is>
          <t>oxygen</t>
        </is>
      </c>
      <c r="CV197" s="12" t="inlineStr">
        <is>
          <t>nitrogen</t>
        </is>
      </c>
      <c r="CW197" s="12" t="inlineStr">
        <is>
          <t>propane</t>
        </is>
      </c>
      <c r="CX197" s="12" t="inlineStr">
        <is>
          <t>methane</t>
        </is>
      </c>
      <c r="CY197" s="59" t="inlineStr">
        <is>
          <t>Sum</t>
        </is>
      </c>
    </row>
    <row r="198" ht="14.45" customHeight="1" s="23">
      <c r="A198" s="25" t="n"/>
      <c r="B198" s="24" t="n"/>
      <c r="C198" s="169" t="n">
        <v>0.3</v>
      </c>
      <c r="D198" s="5" t="inlineStr">
        <is>
          <t>c3odh</t>
        </is>
      </c>
      <c r="E198" s="5" t="n"/>
      <c r="F198" s="5">
        <f>F169</f>
        <v/>
      </c>
      <c r="G198" s="5">
        <f>'Data In'!E53</f>
        <v/>
      </c>
      <c r="H198" s="5">
        <f>H169</f>
        <v/>
      </c>
      <c r="I198" s="48">
        <f>D218</f>
        <v/>
      </c>
      <c r="J198" s="48">
        <f>E218</f>
        <v/>
      </c>
      <c r="K198" s="48">
        <f>K218</f>
        <v/>
      </c>
      <c r="L198" s="49">
        <f>F218</f>
        <v/>
      </c>
      <c r="M198" s="48">
        <f>M218</f>
        <v/>
      </c>
      <c r="N198" s="48">
        <f>N218</f>
        <v/>
      </c>
      <c r="O198" s="252">
        <f>I198/(HLOOKUP(O197,workup!$B$266:$Q$268,2,FALSE)*C198+(HLOOKUP(O197,workup!$B$266:$Q$268,3,FALSE)))</f>
        <v/>
      </c>
      <c r="P198" s="252">
        <f>J198/(HLOOKUP(P197,workup!$B$266:$Q$268,2,FALSE)*C198+(HLOOKUP(P197,workup!$B$266:$Q$268,3,FALSE)))</f>
        <v/>
      </c>
      <c r="Q198" s="252">
        <f>K198/(HLOOKUP(Q197,workup!$B$266:$Q$268,2,FALSE)*C198+(HLOOKUP(Q197,workup!$B$266:$Q$268,3,FALSE)))</f>
        <v/>
      </c>
      <c r="R198" s="252">
        <f>L198/(HLOOKUP(R197,workup!$B$266:$Q$268,2,FALSE)*C198+(HLOOKUP(R197,workup!$B$266:$Q$268,3,FALSE)))</f>
        <v/>
      </c>
      <c r="S198" s="253">
        <f>SUM(O198:R198)</f>
        <v/>
      </c>
      <c r="T198" s="25" t="n"/>
      <c r="V198" s="25" t="n"/>
      <c r="W198" s="24" t="n"/>
      <c r="X198" s="169">
        <f>X169</f>
        <v/>
      </c>
      <c r="Y198" s="5" t="inlineStr">
        <is>
          <t>c3odh</t>
        </is>
      </c>
      <c r="Z198" s="5" t="n"/>
      <c r="AA198" s="5">
        <f>AA169</f>
        <v/>
      </c>
      <c r="AB198" s="5">
        <f>'Data In'!E82</f>
        <v/>
      </c>
      <c r="AC198" s="5">
        <f>AC169</f>
        <v/>
      </c>
      <c r="AD198" s="48">
        <f>Y218</f>
        <v/>
      </c>
      <c r="AE198" s="48">
        <f>Z218</f>
        <v/>
      </c>
      <c r="AF198" s="48">
        <f>AF218</f>
        <v/>
      </c>
      <c r="AG198" s="49">
        <f>AA218</f>
        <v/>
      </c>
      <c r="AH198" s="48">
        <f>AH218</f>
        <v/>
      </c>
      <c r="AI198" s="48">
        <f>AI218</f>
        <v/>
      </c>
      <c r="AJ198" s="252">
        <f>AD198/(HLOOKUP(AJ197,workup!$B$266:$Q$268,2,FALSE)*X198+(HLOOKUP(AJ197,workup!$B$266:$Q$268,3,FALSE)))</f>
        <v/>
      </c>
      <c r="AK198" s="252">
        <f>AE198/(HLOOKUP(AK197,workup!$B$266:$Q$268,2,FALSE)*X198+(HLOOKUP(AK197,workup!$B$266:$Q$268,3,FALSE)))</f>
        <v/>
      </c>
      <c r="AL198" s="252">
        <f>AF198/(HLOOKUP(AL197,workup!$B$266:$Q$268,2,FALSE)*X198+(HLOOKUP(AL197,workup!$B$266:$Q$268,3,FALSE)))</f>
        <v/>
      </c>
      <c r="AM198" s="252">
        <f>AG198/(HLOOKUP(AM197,workup!$B$266:$Q$268,2,FALSE)*X198+(HLOOKUP(AM197,workup!$B$266:$Q$268,3,FALSE)))</f>
        <v/>
      </c>
      <c r="AN198" s="253">
        <f>SUM(AJ198:AM198)</f>
        <v/>
      </c>
      <c r="AQ198" s="25" t="n"/>
      <c r="AR198" s="24" t="n"/>
      <c r="AS198" s="169">
        <f>AS82</f>
        <v/>
      </c>
      <c r="AT198" s="5" t="inlineStr">
        <is>
          <t>c3odh</t>
        </is>
      </c>
      <c r="AU198" s="5" t="n"/>
      <c r="AV198" s="5">
        <f>AV169</f>
        <v/>
      </c>
      <c r="AW198" s="5">
        <f>'Data In'!E111</f>
        <v/>
      </c>
      <c r="AX198" s="5">
        <f>AX169</f>
        <v/>
      </c>
      <c r="AY198" s="48">
        <f>AT218</f>
        <v/>
      </c>
      <c r="AZ198" s="48">
        <f>AU218</f>
        <v/>
      </c>
      <c r="BA198" s="48">
        <f>BA218</f>
        <v/>
      </c>
      <c r="BB198" s="49">
        <f>AV218</f>
        <v/>
      </c>
      <c r="BC198" s="48">
        <f>BC218</f>
        <v/>
      </c>
      <c r="BD198" s="48">
        <f>BD218</f>
        <v/>
      </c>
      <c r="BE198" s="252">
        <f>AY198/(HLOOKUP(BE197,workup!$B$266:$Q$268,2,FALSE)*AS198+(HLOOKUP(BE197,workup!$B$266:$Q$268,3,FALSE)))</f>
        <v/>
      </c>
      <c r="BF198" s="252">
        <f>AZ198/(HLOOKUP(BF197,workup!$B$266:$Q$268,2,FALSE)*AS198+(HLOOKUP(BF197,workup!$B$266:$Q$268,3,FALSE)))</f>
        <v/>
      </c>
      <c r="BG198" s="252">
        <f>BA198/(HLOOKUP(BG197,workup!$B$266:$Q$268,2,FALSE)*AS198+(HLOOKUP(BG197,workup!$B$266:$Q$268,3,FALSE)))</f>
        <v/>
      </c>
      <c r="BH198" s="252">
        <f>BB198/(HLOOKUP(BH197,workup!$B$266:$Q$268,2,FALSE)*AS198+(HLOOKUP(BH197,workup!$B$266:$Q$268,3,FALSE)))</f>
        <v/>
      </c>
      <c r="BI198" s="253">
        <f>SUM(BE198:BH198)</f>
        <v/>
      </c>
      <c r="BL198" s="25" t="n"/>
      <c r="BM198" s="24" t="n"/>
      <c r="BN198" s="169">
        <f>BN82</f>
        <v/>
      </c>
      <c r="BO198" s="5" t="inlineStr">
        <is>
          <t>c3odh</t>
        </is>
      </c>
      <c r="BP198" s="5" t="n"/>
      <c r="BQ198" s="5">
        <f>BQ169</f>
        <v/>
      </c>
      <c r="BR198" s="5">
        <f>'Data In'!E140</f>
        <v/>
      </c>
      <c r="BS198" s="5">
        <f>BS169</f>
        <v/>
      </c>
      <c r="BT198" s="48">
        <f>BO218</f>
        <v/>
      </c>
      <c r="BU198" s="48">
        <f>BP218</f>
        <v/>
      </c>
      <c r="BV198" s="48">
        <f>BV218</f>
        <v/>
      </c>
      <c r="BW198" s="49">
        <f>BQ218</f>
        <v/>
      </c>
      <c r="BX198" s="48">
        <f>BX218</f>
        <v/>
      </c>
      <c r="BY198" s="48">
        <f>BY218</f>
        <v/>
      </c>
      <c r="BZ198" s="252">
        <f>BT198/(HLOOKUP(BZ197,workup!$B$266:$Q$268,2,FALSE)*BN198+(HLOOKUP(BZ197,workup!$B$266:$Q$268,3,FALSE)))</f>
        <v/>
      </c>
      <c r="CA198" s="252">
        <f>BU198/(HLOOKUP(CA197,workup!$B$266:$Q$268,2,FALSE)*BN198+(HLOOKUP(CA197,workup!$B$266:$Q$268,3,FALSE)))</f>
        <v/>
      </c>
      <c r="CB198" s="252">
        <f>BV198/(HLOOKUP(CB197,workup!$B$266:$Q$268,2,FALSE)*BN198+(HLOOKUP(CB197,workup!$B$266:$Q$268,3,FALSE)))</f>
        <v/>
      </c>
      <c r="CC198" s="252">
        <f>BW198/(HLOOKUP(CC197,workup!$B$266:$Q$268,2,FALSE)*BN198+(HLOOKUP(CC197,workup!$B$266:$Q$268,3,FALSE)))</f>
        <v/>
      </c>
      <c r="CD198" s="253">
        <f>SUM(BZ198:CC198)</f>
        <v/>
      </c>
      <c r="CG198" s="25" t="n"/>
      <c r="CH198" s="24" t="n"/>
      <c r="CI198" s="169">
        <f>CI169</f>
        <v/>
      </c>
      <c r="CJ198" s="5" t="inlineStr">
        <is>
          <t>c3odh</t>
        </is>
      </c>
      <c r="CK198" s="5" t="n"/>
      <c r="CL198" s="5">
        <f>CL169</f>
        <v/>
      </c>
      <c r="CM198" s="5">
        <f>'Data In'!E169</f>
        <v/>
      </c>
      <c r="CN198" s="5">
        <f>CN169</f>
        <v/>
      </c>
      <c r="CO198" s="48">
        <f>CJ218</f>
        <v/>
      </c>
      <c r="CP198" s="48">
        <f>CK218</f>
        <v/>
      </c>
      <c r="CQ198" s="48">
        <f>CQ218</f>
        <v/>
      </c>
      <c r="CR198" s="49">
        <f>CL218</f>
        <v/>
      </c>
      <c r="CS198" s="48">
        <f>CS218</f>
        <v/>
      </c>
      <c r="CT198" s="48">
        <f>CT218</f>
        <v/>
      </c>
      <c r="CU198" s="252">
        <f>CO198/(HLOOKUP(CU197,workup!$B$266:$Q$268,2,FALSE)*CI198+(HLOOKUP(CU197,workup!$B$266:$Q$268,3,FALSE)))</f>
        <v/>
      </c>
      <c r="CV198" s="252">
        <f>CP198/(HLOOKUP(CV197,workup!$B$266:$Q$268,2,FALSE)*CI198+(HLOOKUP(CV197,workup!$B$266:$Q$268,3,FALSE)))</f>
        <v/>
      </c>
      <c r="CW198" s="252">
        <f>CQ198/(HLOOKUP(CW197,workup!$B$266:$Q$268,2,FALSE)*CI198+(HLOOKUP(CW197,workup!$B$266:$Q$268,3,FALSE)))</f>
        <v/>
      </c>
      <c r="CX198" s="252">
        <f>CR198/(HLOOKUP(CX197,workup!$B$266:$Q$268,2,FALSE)*CI198+(HLOOKUP(CX197,workup!$B$266:$Q$268,3,FALSE)))</f>
        <v/>
      </c>
      <c r="CY198" s="253">
        <f>SUM(CU198:CX198)</f>
        <v/>
      </c>
    </row>
    <row r="199" ht="14.45" customHeight="1" s="23">
      <c r="A199" s="25" t="n"/>
      <c r="B199" s="24" t="n"/>
      <c r="C199" s="169">
        <f>C198</f>
        <v/>
      </c>
      <c r="D199" s="164" t="n"/>
      <c r="E199" s="164" t="n"/>
      <c r="F199" s="164" t="n"/>
      <c r="G199" s="5">
        <f>G198</f>
        <v/>
      </c>
      <c r="H199" s="5">
        <f>H198</f>
        <v/>
      </c>
      <c r="I199" s="48">
        <f>D219</f>
        <v/>
      </c>
      <c r="J199" s="48">
        <f>E219</f>
        <v/>
      </c>
      <c r="K199" s="48">
        <f>K219</f>
        <v/>
      </c>
      <c r="L199" s="49">
        <f>F219</f>
        <v/>
      </c>
      <c r="M199" s="48">
        <f>M219</f>
        <v/>
      </c>
      <c r="N199" s="48">
        <f>N219</f>
        <v/>
      </c>
      <c r="O199" s="252">
        <f>I199/(HLOOKUP(O197,workup!$B$266:$Q$268,2,FALSE)*C199+(HLOOKUP(O197,workup!$B$266:$Q$268,3,FALSE)))</f>
        <v/>
      </c>
      <c r="P199" s="252">
        <f>J199/(HLOOKUP(P197,workup!$B$266:$Q$268,2,FALSE)*C199+(HLOOKUP(P197,workup!$B$266:$Q$268,3,FALSE)))</f>
        <v/>
      </c>
      <c r="Q199" s="252">
        <f>K199/(HLOOKUP(Q197,workup!$B$266:$Q$268,2,FALSE)*C199+(HLOOKUP(Q197,workup!$B$266:$Q$268,3,FALSE)))</f>
        <v/>
      </c>
      <c r="R199" s="252">
        <f>L199/(HLOOKUP(R197,workup!$B$266:$Q$268,2,FALSE)*C199+(HLOOKUP(R197,workup!$B$266:$Q$268,3,FALSE)))</f>
        <v/>
      </c>
      <c r="S199" s="253">
        <f>SUM(O199:R199)</f>
        <v/>
      </c>
      <c r="T199" s="25" t="n"/>
      <c r="V199" s="25" t="n"/>
      <c r="W199" s="24" t="n"/>
      <c r="X199" s="169">
        <f>X198</f>
        <v/>
      </c>
      <c r="Y199" s="164" t="n"/>
      <c r="Z199" s="164" t="n"/>
      <c r="AA199" s="164" t="n"/>
      <c r="AB199" s="5">
        <f>AB198</f>
        <v/>
      </c>
      <c r="AC199" s="5">
        <f>AC198</f>
        <v/>
      </c>
      <c r="AD199" s="48">
        <f>Y219</f>
        <v/>
      </c>
      <c r="AE199" s="48">
        <f>Z219</f>
        <v/>
      </c>
      <c r="AF199" s="48">
        <f>AF219</f>
        <v/>
      </c>
      <c r="AG199" s="49">
        <f>AA219</f>
        <v/>
      </c>
      <c r="AH199" s="48">
        <f>AH219</f>
        <v/>
      </c>
      <c r="AI199" s="48">
        <f>AI219</f>
        <v/>
      </c>
      <c r="AJ199" s="252">
        <f>AD199/(HLOOKUP(AJ197,workup!$B$266:$Q$268,2,FALSE)*X199+(HLOOKUP(AJ197,workup!$B$266:$Q$268,3,FALSE)))</f>
        <v/>
      </c>
      <c r="AK199" s="252">
        <f>AE199/(HLOOKUP(AK197,workup!$B$266:$Q$268,2,FALSE)*X199+(HLOOKUP(AK197,workup!$B$266:$Q$268,3,FALSE)))</f>
        <v/>
      </c>
      <c r="AL199" s="252">
        <f>AF199/(HLOOKUP(AL197,workup!$B$266:$Q$268,2,FALSE)*X199+(HLOOKUP(AL197,workup!$B$266:$Q$268,3,FALSE)))</f>
        <v/>
      </c>
      <c r="AM199" s="252">
        <f>AG199/(HLOOKUP(AM197,workup!$B$266:$Q$268,2,FALSE)*X199+(HLOOKUP(AM197,workup!$B$266:$Q$268,3,FALSE)))</f>
        <v/>
      </c>
      <c r="AN199" s="253">
        <f>SUM(AJ199:AM199)</f>
        <v/>
      </c>
      <c r="AQ199" s="25" t="n"/>
      <c r="AR199" s="24" t="n"/>
      <c r="AS199" s="169">
        <f>AS198</f>
        <v/>
      </c>
      <c r="AT199" s="164" t="n"/>
      <c r="AU199" s="164" t="n"/>
      <c r="AV199" s="164" t="n"/>
      <c r="AW199" s="5">
        <f>AW198</f>
        <v/>
      </c>
      <c r="AX199" s="5">
        <f>AX198</f>
        <v/>
      </c>
      <c r="AY199" s="48">
        <f>AT219</f>
        <v/>
      </c>
      <c r="AZ199" s="48">
        <f>AU219</f>
        <v/>
      </c>
      <c r="BA199" s="48">
        <f>BA219</f>
        <v/>
      </c>
      <c r="BB199" s="49">
        <f>AV219</f>
        <v/>
      </c>
      <c r="BC199" s="48">
        <f>BC219</f>
        <v/>
      </c>
      <c r="BD199" s="48">
        <f>BD219</f>
        <v/>
      </c>
      <c r="BE199" s="252">
        <f>AY199/(HLOOKUP(BE197,workup!$B$266:$Q$268,2,FALSE)*AS199+(HLOOKUP(BE197,workup!$B$266:$Q$268,3,FALSE)))</f>
        <v/>
      </c>
      <c r="BF199" s="252">
        <f>AZ199/(HLOOKUP(BF197,workup!$B$266:$Q$268,2,FALSE)*AS199+(HLOOKUP(BF197,workup!$B$266:$Q$268,3,FALSE)))</f>
        <v/>
      </c>
      <c r="BG199" s="252">
        <f>BA199/(HLOOKUP(BG197,workup!$B$266:$Q$268,2,FALSE)*AS199+(HLOOKUP(BG197,workup!$B$266:$Q$268,3,FALSE)))</f>
        <v/>
      </c>
      <c r="BH199" s="252">
        <f>BB199/(HLOOKUP(BH197,workup!$B$266:$Q$268,2,FALSE)*AS199+(HLOOKUP(BH197,workup!$B$266:$Q$268,3,FALSE)))</f>
        <v/>
      </c>
      <c r="BI199" s="253">
        <f>SUM(BE199:BH199)</f>
        <v/>
      </c>
      <c r="BL199" s="25" t="n"/>
      <c r="BM199" s="24" t="n"/>
      <c r="BN199" s="169">
        <f>BN198</f>
        <v/>
      </c>
      <c r="BO199" s="164" t="n"/>
      <c r="BP199" s="164" t="n"/>
      <c r="BQ199" s="164" t="n"/>
      <c r="BR199" s="5">
        <f>BR198</f>
        <v/>
      </c>
      <c r="BS199" s="5">
        <f>BS198</f>
        <v/>
      </c>
      <c r="BT199" s="48">
        <f>BO219</f>
        <v/>
      </c>
      <c r="BU199" s="48">
        <f>BP219</f>
        <v/>
      </c>
      <c r="BV199" s="48">
        <f>BV219</f>
        <v/>
      </c>
      <c r="BW199" s="49">
        <f>BQ219</f>
        <v/>
      </c>
      <c r="BX199" s="48">
        <f>BX219</f>
        <v/>
      </c>
      <c r="BY199" s="48">
        <f>BY219</f>
        <v/>
      </c>
      <c r="BZ199" s="252">
        <f>BT199/(HLOOKUP(BZ197,workup!$B$266:$Q$268,2,FALSE)*BN199+(HLOOKUP(BZ197,workup!$B$266:$Q$268,3,FALSE)))</f>
        <v/>
      </c>
      <c r="CA199" s="252">
        <f>BU199/(HLOOKUP(CA197,workup!$B$266:$Q$268,2,FALSE)*BN199+(HLOOKUP(CA197,workup!$B$266:$Q$268,3,FALSE)))</f>
        <v/>
      </c>
      <c r="CB199" s="252">
        <f>BV199/(HLOOKUP(CB197,workup!$B$266:$Q$268,2,FALSE)*BN199+(HLOOKUP(CB197,workup!$B$266:$Q$268,3,FALSE)))</f>
        <v/>
      </c>
      <c r="CC199" s="252">
        <f>BW199/(HLOOKUP(CC197,workup!$B$266:$Q$268,2,FALSE)*BN199+(HLOOKUP(CC197,workup!$B$266:$Q$268,3,FALSE)))</f>
        <v/>
      </c>
      <c r="CD199" s="253">
        <f>SUM(BZ199:CC199)</f>
        <v/>
      </c>
      <c r="CG199" s="25" t="n"/>
      <c r="CH199" s="24" t="n"/>
      <c r="CI199" s="169">
        <f>CI198</f>
        <v/>
      </c>
      <c r="CJ199" s="164" t="n"/>
      <c r="CK199" s="164" t="n"/>
      <c r="CL199" s="164" t="n"/>
      <c r="CM199" s="5">
        <f>CM198</f>
        <v/>
      </c>
      <c r="CN199" s="5">
        <f>CN198</f>
        <v/>
      </c>
      <c r="CO199" s="48">
        <f>CJ219</f>
        <v/>
      </c>
      <c r="CP199" s="48">
        <f>CK219</f>
        <v/>
      </c>
      <c r="CQ199" s="48">
        <f>CQ219</f>
        <v/>
      </c>
      <c r="CR199" s="49">
        <f>CL219</f>
        <v/>
      </c>
      <c r="CS199" s="48">
        <f>CS219</f>
        <v/>
      </c>
      <c r="CT199" s="48">
        <f>CT219</f>
        <v/>
      </c>
      <c r="CU199" s="252">
        <f>CO199/(HLOOKUP(CU197,workup!$B$266:$Q$268,2,FALSE)*CI199+(HLOOKUP(CU197,workup!$B$266:$Q$268,3,FALSE)))</f>
        <v/>
      </c>
      <c r="CV199" s="252">
        <f>CP199/(HLOOKUP(CV197,workup!$B$266:$Q$268,2,FALSE)*CI199+(HLOOKUP(CV197,workup!$B$266:$Q$268,3,FALSE)))</f>
        <v/>
      </c>
      <c r="CW199" s="252">
        <f>CQ199/(HLOOKUP(CW197,workup!$B$266:$Q$268,2,FALSE)*CI199+(HLOOKUP(CW197,workup!$B$266:$Q$268,3,FALSE)))</f>
        <v/>
      </c>
      <c r="CX199" s="252">
        <f>CR199/(HLOOKUP(CX197,workup!$B$266:$Q$268,2,FALSE)*CI199+(HLOOKUP(CX197,workup!$B$266:$Q$268,3,FALSE)))</f>
        <v/>
      </c>
      <c r="CY199" s="253">
        <f>SUM(CU199:CX199)</f>
        <v/>
      </c>
    </row>
    <row r="200" ht="14.45" customHeight="1" s="23">
      <c r="A200" s="25" t="n"/>
      <c r="B200" s="24" t="n"/>
      <c r="C200" s="169">
        <f>C198</f>
        <v/>
      </c>
      <c r="D200" s="165" t="n"/>
      <c r="E200" s="165" t="n"/>
      <c r="F200" s="165" t="n"/>
      <c r="G200" s="5">
        <f>G199</f>
        <v/>
      </c>
      <c r="H200" s="5">
        <f>H199</f>
        <v/>
      </c>
      <c r="I200" s="48">
        <f>D220</f>
        <v/>
      </c>
      <c r="J200" s="48">
        <f>E220</f>
        <v/>
      </c>
      <c r="K200" s="48">
        <f>K220</f>
        <v/>
      </c>
      <c r="L200" s="49">
        <f>F220</f>
        <v/>
      </c>
      <c r="M200" s="48">
        <f>M220</f>
        <v/>
      </c>
      <c r="N200" s="48">
        <f>N220</f>
        <v/>
      </c>
      <c r="O200" s="252">
        <f>I200/(HLOOKUP(O197,workup!$B$266:$Q$268,2,FALSE)*C200+(HLOOKUP(O197,workup!$B$266:$Q$268,3,FALSE)))</f>
        <v/>
      </c>
      <c r="P200" s="252">
        <f>J200/(HLOOKUP(P197,workup!$B$266:$Q$268,2,FALSE)*C200+(HLOOKUP(P197,workup!$B$266:$Q$268,3,FALSE)))</f>
        <v/>
      </c>
      <c r="Q200" s="252">
        <f>K200/(HLOOKUP(Q197,workup!$B$266:$Q$268,2,FALSE)*C200+(HLOOKUP(Q197,workup!$B$266:$Q$268,3,FALSE)))</f>
        <v/>
      </c>
      <c r="R200" s="252">
        <f>L200/(HLOOKUP(R197,workup!$B$266:$Q$268,2,FALSE)*C200+(HLOOKUP(R197,workup!$B$266:$Q$268,3,FALSE)))</f>
        <v/>
      </c>
      <c r="S200" s="253">
        <f>SUM(O200:R200)</f>
        <v/>
      </c>
      <c r="T200" s="25" t="n"/>
      <c r="V200" s="25" t="n"/>
      <c r="W200" s="24" t="n"/>
      <c r="X200" s="169">
        <f>X198</f>
        <v/>
      </c>
      <c r="Y200" s="165" t="n"/>
      <c r="Z200" s="165" t="n"/>
      <c r="AA200" s="165" t="n"/>
      <c r="AB200" s="5">
        <f>AB199</f>
        <v/>
      </c>
      <c r="AC200" s="5">
        <f>AC199</f>
        <v/>
      </c>
      <c r="AD200" s="48">
        <f>Y220</f>
        <v/>
      </c>
      <c r="AE200" s="48">
        <f>Z220</f>
        <v/>
      </c>
      <c r="AF200" s="48">
        <f>AF220</f>
        <v/>
      </c>
      <c r="AG200" s="49">
        <f>AA220</f>
        <v/>
      </c>
      <c r="AH200" s="48">
        <f>AH220</f>
        <v/>
      </c>
      <c r="AI200" s="48">
        <f>AI220</f>
        <v/>
      </c>
      <c r="AJ200" s="252">
        <f>AD200/(HLOOKUP(AJ197,workup!$B$266:$Q$268,2,FALSE)*X200+(HLOOKUP(AJ197,workup!$B$266:$Q$268,3,FALSE)))</f>
        <v/>
      </c>
      <c r="AK200" s="252">
        <f>AE200/(HLOOKUP(AK197,workup!$B$266:$Q$268,2,FALSE)*X200+(HLOOKUP(AK197,workup!$B$266:$Q$268,3,FALSE)))</f>
        <v/>
      </c>
      <c r="AL200" s="252">
        <f>AF200/(HLOOKUP(AL197,workup!$B$266:$Q$268,2,FALSE)*X200+(HLOOKUP(AL197,workup!$B$266:$Q$268,3,FALSE)))</f>
        <v/>
      </c>
      <c r="AM200" s="252">
        <f>AG200/(HLOOKUP(AM197,workup!$B$266:$Q$268,2,FALSE)*X200+(HLOOKUP(AM197,workup!$B$266:$Q$268,3,FALSE)))</f>
        <v/>
      </c>
      <c r="AN200" s="253">
        <f>SUM(AJ200:AM200)</f>
        <v/>
      </c>
      <c r="AQ200" s="25" t="n"/>
      <c r="AR200" s="24" t="n"/>
      <c r="AS200" s="169">
        <f>AS198</f>
        <v/>
      </c>
      <c r="AT200" s="165" t="n"/>
      <c r="AU200" s="165" t="n"/>
      <c r="AV200" s="165" t="n"/>
      <c r="AW200" s="5">
        <f>AW199</f>
        <v/>
      </c>
      <c r="AX200" s="5">
        <f>AX199</f>
        <v/>
      </c>
      <c r="AY200" s="48">
        <f>AT220</f>
        <v/>
      </c>
      <c r="AZ200" s="48">
        <f>AU220</f>
        <v/>
      </c>
      <c r="BA200" s="48">
        <f>BA220</f>
        <v/>
      </c>
      <c r="BB200" s="49">
        <f>AV220</f>
        <v/>
      </c>
      <c r="BC200" s="48">
        <f>BC220</f>
        <v/>
      </c>
      <c r="BD200" s="48">
        <f>BD220</f>
        <v/>
      </c>
      <c r="BE200" s="252">
        <f>AY200/(HLOOKUP(BE197,workup!$B$266:$Q$268,2,FALSE)*AS200+(HLOOKUP(BE197,workup!$B$266:$Q$268,3,FALSE)))</f>
        <v/>
      </c>
      <c r="BF200" s="252">
        <f>AZ200/(HLOOKUP(BF197,workup!$B$266:$Q$268,2,FALSE)*AS200+(HLOOKUP(BF197,workup!$B$266:$Q$268,3,FALSE)))</f>
        <v/>
      </c>
      <c r="BG200" s="252">
        <f>BA200/(HLOOKUP(BG197,workup!$B$266:$Q$268,2,FALSE)*AS200+(HLOOKUP(BG197,workup!$B$266:$Q$268,3,FALSE)))</f>
        <v/>
      </c>
      <c r="BH200" s="252">
        <f>BB200/(HLOOKUP(BH197,workup!$B$266:$Q$268,2,FALSE)*AS200+(HLOOKUP(BH197,workup!$B$266:$Q$268,3,FALSE)))</f>
        <v/>
      </c>
      <c r="BI200" s="253">
        <f>SUM(BE200:BH200)</f>
        <v/>
      </c>
      <c r="BL200" s="25" t="n"/>
      <c r="BM200" s="24" t="n"/>
      <c r="BN200" s="169">
        <f>BN198</f>
        <v/>
      </c>
      <c r="BO200" s="165" t="n"/>
      <c r="BP200" s="165" t="n"/>
      <c r="BQ200" s="165" t="n"/>
      <c r="BR200" s="5">
        <f>BR199</f>
        <v/>
      </c>
      <c r="BS200" s="5">
        <f>BS199</f>
        <v/>
      </c>
      <c r="BT200" s="48">
        <f>BO220</f>
        <v/>
      </c>
      <c r="BU200" s="48">
        <f>BP220</f>
        <v/>
      </c>
      <c r="BV200" s="48">
        <f>BV220</f>
        <v/>
      </c>
      <c r="BW200" s="49">
        <f>BQ220</f>
        <v/>
      </c>
      <c r="BX200" s="48">
        <f>BX220</f>
        <v/>
      </c>
      <c r="BY200" s="48">
        <f>BY220</f>
        <v/>
      </c>
      <c r="BZ200" s="252">
        <f>BT200/(HLOOKUP(BZ197,workup!$B$266:$Q$268,2,FALSE)*BN200+(HLOOKUP(BZ197,workup!$B$266:$Q$268,3,FALSE)))</f>
        <v/>
      </c>
      <c r="CA200" s="252">
        <f>BU200/(HLOOKUP(CA197,workup!$B$266:$Q$268,2,FALSE)*BN200+(HLOOKUP(CA197,workup!$B$266:$Q$268,3,FALSE)))</f>
        <v/>
      </c>
      <c r="CB200" s="252">
        <f>BV200/(HLOOKUP(CB197,workup!$B$266:$Q$268,2,FALSE)*BN200+(HLOOKUP(CB197,workup!$B$266:$Q$268,3,FALSE)))</f>
        <v/>
      </c>
      <c r="CC200" s="252">
        <f>BW200/(HLOOKUP(CC197,workup!$B$266:$Q$268,2,FALSE)*BN200+(HLOOKUP(CC197,workup!$B$266:$Q$268,3,FALSE)))</f>
        <v/>
      </c>
      <c r="CD200" s="253">
        <f>SUM(BZ200:CC200)</f>
        <v/>
      </c>
      <c r="CG200" s="25" t="n"/>
      <c r="CH200" s="24" t="n"/>
      <c r="CI200" s="169">
        <f>CI198</f>
        <v/>
      </c>
      <c r="CJ200" s="165" t="n"/>
      <c r="CK200" s="165" t="n"/>
      <c r="CL200" s="165" t="n"/>
      <c r="CM200" s="5">
        <f>CM199</f>
        <v/>
      </c>
      <c r="CN200" s="5">
        <f>CN199</f>
        <v/>
      </c>
      <c r="CO200" s="48">
        <f>CJ220</f>
        <v/>
      </c>
      <c r="CP200" s="48">
        <f>CK220</f>
        <v/>
      </c>
      <c r="CQ200" s="48">
        <f>CQ220</f>
        <v/>
      </c>
      <c r="CR200" s="49">
        <f>CL220</f>
        <v/>
      </c>
      <c r="CS200" s="48">
        <f>CS220</f>
        <v/>
      </c>
      <c r="CT200" s="48">
        <f>CT220</f>
        <v/>
      </c>
      <c r="CU200" s="252">
        <f>CO200/(HLOOKUP(CU197,workup!$B$266:$Q$268,2,FALSE)*CI200+(HLOOKUP(CU197,workup!$B$266:$Q$268,3,FALSE)))</f>
        <v/>
      </c>
      <c r="CV200" s="252">
        <f>CP200/(HLOOKUP(CV197,workup!$B$266:$Q$268,2,FALSE)*CI200+(HLOOKUP(CV197,workup!$B$266:$Q$268,3,FALSE)))</f>
        <v/>
      </c>
      <c r="CW200" s="252">
        <f>CQ200/(HLOOKUP(CW197,workup!$B$266:$Q$268,2,FALSE)*CI200+(HLOOKUP(CW197,workup!$B$266:$Q$268,3,FALSE)))</f>
        <v/>
      </c>
      <c r="CX200" s="252">
        <f>CR200/(HLOOKUP(CX197,workup!$B$266:$Q$268,2,FALSE)*CI200+(HLOOKUP(CX197,workup!$B$266:$Q$268,3,FALSE)))</f>
        <v/>
      </c>
      <c r="CY200" s="253">
        <f>SUM(CU200:CX200)</f>
        <v/>
      </c>
    </row>
    <row r="201" ht="14.45" customHeight="1" s="23">
      <c r="A201" s="25" t="n"/>
      <c r="B201" s="24" t="n"/>
      <c r="C201" s="46" t="n"/>
      <c r="D201" s="46" t="n"/>
      <c r="E201" s="46" t="n"/>
      <c r="F201" s="46" t="n"/>
      <c r="G201" s="46" t="n"/>
      <c r="H201" s="36" t="inlineStr">
        <is>
          <t>Average</t>
        </is>
      </c>
      <c r="I201" s="50">
        <f>AVERAGE(I198:I200)</f>
        <v/>
      </c>
      <c r="J201" s="50">
        <f>AVERAGE(J198:J200)</f>
        <v/>
      </c>
      <c r="K201" s="50">
        <f>AVERAGE(K198:K200)</f>
        <v/>
      </c>
      <c r="L201" s="50">
        <f>AVERAGE(L198:L200)</f>
        <v/>
      </c>
      <c r="M201" s="50">
        <f>AVERAGE(M198:M200)</f>
        <v/>
      </c>
      <c r="N201" s="50">
        <f>AVERAGE(N198:N200)</f>
        <v/>
      </c>
      <c r="O201" s="254">
        <f>AVERAGE(O198:O200)</f>
        <v/>
      </c>
      <c r="P201" s="254">
        <f>AVERAGE(P198:P200)</f>
        <v/>
      </c>
      <c r="Q201" s="254">
        <f>AVERAGE(Q198:Q200)</f>
        <v/>
      </c>
      <c r="R201" s="254">
        <f>AVERAGE(R198:R200)</f>
        <v/>
      </c>
      <c r="S201" s="255">
        <f>AVERAGE(S198:S200)</f>
        <v/>
      </c>
      <c r="T201" s="25" t="n"/>
      <c r="V201" s="25" t="n"/>
      <c r="W201" s="24" t="n"/>
      <c r="X201" s="46" t="n"/>
      <c r="Y201" s="46" t="n"/>
      <c r="Z201" s="46" t="n"/>
      <c r="AA201" s="46" t="n"/>
      <c r="AB201" s="46" t="n"/>
      <c r="AC201" s="36" t="inlineStr">
        <is>
          <t>Average</t>
        </is>
      </c>
      <c r="AD201" s="50">
        <f>AVERAGE(AD198:AD200)</f>
        <v/>
      </c>
      <c r="AE201" s="50">
        <f>AVERAGE(AE198:AE200)</f>
        <v/>
      </c>
      <c r="AF201" s="50">
        <f>AVERAGE(AF198:AF200)</f>
        <v/>
      </c>
      <c r="AG201" s="50">
        <f>AVERAGE(AG198:AG200)</f>
        <v/>
      </c>
      <c r="AH201" s="50">
        <f>AVERAGE(AH198:AH200)</f>
        <v/>
      </c>
      <c r="AI201" s="50">
        <f>AVERAGE(AI198:AI200)</f>
        <v/>
      </c>
      <c r="AJ201" s="254">
        <f>AVERAGE(AJ198:AJ200)</f>
        <v/>
      </c>
      <c r="AK201" s="254">
        <f>AVERAGE(AK198:AK200)</f>
        <v/>
      </c>
      <c r="AL201" s="254">
        <f>AVERAGE(AL198:AL200)</f>
        <v/>
      </c>
      <c r="AM201" s="254">
        <f>AVERAGE(AM198:AM200)</f>
        <v/>
      </c>
      <c r="AN201" s="255">
        <f>AVERAGE(AN198:AN200)</f>
        <v/>
      </c>
      <c r="AQ201" s="25" t="n"/>
      <c r="AR201" s="24" t="n"/>
      <c r="AS201" s="46" t="n"/>
      <c r="AT201" s="46" t="n"/>
      <c r="AU201" s="46" t="n"/>
      <c r="AV201" s="46" t="n"/>
      <c r="AW201" s="46" t="n"/>
      <c r="AX201" s="36" t="inlineStr">
        <is>
          <t>Average</t>
        </is>
      </c>
      <c r="AY201" s="50">
        <f>AVERAGE(AY198:AY200)</f>
        <v/>
      </c>
      <c r="AZ201" s="50">
        <f>AVERAGE(AZ198:AZ200)</f>
        <v/>
      </c>
      <c r="BA201" s="50">
        <f>AVERAGE(BA198:BA200)</f>
        <v/>
      </c>
      <c r="BB201" s="50">
        <f>AVERAGE(BB198:BB200)</f>
        <v/>
      </c>
      <c r="BC201" s="50">
        <f>AVERAGE(BC198:BC200)</f>
        <v/>
      </c>
      <c r="BD201" s="50">
        <f>AVERAGE(BD198:BD200)</f>
        <v/>
      </c>
      <c r="BE201" s="254">
        <f>AVERAGE(BE198:BE200)</f>
        <v/>
      </c>
      <c r="BF201" s="254">
        <f>AVERAGE(BF198:BF200)</f>
        <v/>
      </c>
      <c r="BG201" s="254">
        <f>AVERAGE(BG198:BG200)</f>
        <v/>
      </c>
      <c r="BH201" s="254">
        <f>AVERAGE(BH198:BH200)</f>
        <v/>
      </c>
      <c r="BI201" s="255">
        <f>AVERAGE(BI198:BI200)</f>
        <v/>
      </c>
      <c r="BL201" s="25" t="n"/>
      <c r="BM201" s="24" t="n"/>
      <c r="BN201" s="46" t="n"/>
      <c r="BO201" s="46" t="n"/>
      <c r="BP201" s="46" t="n"/>
      <c r="BQ201" s="46" t="n"/>
      <c r="BR201" s="46" t="n"/>
      <c r="BS201" s="36" t="inlineStr">
        <is>
          <t>Average</t>
        </is>
      </c>
      <c r="BT201" s="50">
        <f>AVERAGE(BT198:BT200)</f>
        <v/>
      </c>
      <c r="BU201" s="50">
        <f>AVERAGE(BU198:BU200)</f>
        <v/>
      </c>
      <c r="BV201" s="50">
        <f>AVERAGE(BV198:BV200)</f>
        <v/>
      </c>
      <c r="BW201" s="50">
        <f>AVERAGE(BW198:BW200)</f>
        <v/>
      </c>
      <c r="BX201" s="50">
        <f>AVERAGE(BX198:BX200)</f>
        <v/>
      </c>
      <c r="BY201" s="50">
        <f>AVERAGE(BY198:BY200)</f>
        <v/>
      </c>
      <c r="BZ201" s="254">
        <f>AVERAGE(BZ198:BZ200)</f>
        <v/>
      </c>
      <c r="CA201" s="254">
        <f>AVERAGE(CA198:CA200)</f>
        <v/>
      </c>
      <c r="CB201" s="254">
        <f>AVERAGE(CB198:CB200)</f>
        <v/>
      </c>
      <c r="CC201" s="254">
        <f>AVERAGE(CC198:CC200)</f>
        <v/>
      </c>
      <c r="CD201" s="255">
        <f>AVERAGE(CD198:CD200)</f>
        <v/>
      </c>
      <c r="CG201" s="25" t="n"/>
      <c r="CH201" s="24" t="n"/>
      <c r="CI201" s="46" t="n"/>
      <c r="CJ201" s="46" t="n"/>
      <c r="CK201" s="46" t="n"/>
      <c r="CL201" s="46" t="n"/>
      <c r="CM201" s="46" t="n"/>
      <c r="CN201" s="36" t="inlineStr">
        <is>
          <t>Average</t>
        </is>
      </c>
      <c r="CO201" s="50">
        <f>AVERAGE(CO198:CO200)</f>
        <v/>
      </c>
      <c r="CP201" s="50">
        <f>AVERAGE(CP198:CP200)</f>
        <v/>
      </c>
      <c r="CQ201" s="50">
        <f>AVERAGE(CQ198:CQ200)</f>
        <v/>
      </c>
      <c r="CR201" s="50">
        <f>AVERAGE(CR198:CR200)</f>
        <v/>
      </c>
      <c r="CS201" s="50">
        <f>AVERAGE(CS198:CS200)</f>
        <v/>
      </c>
      <c r="CT201" s="50">
        <f>AVERAGE(CT198:CT200)</f>
        <v/>
      </c>
      <c r="CU201" s="254">
        <f>AVERAGE(CU198:CU200)</f>
        <v/>
      </c>
      <c r="CV201" s="254">
        <f>AVERAGE(CV198:CV200)</f>
        <v/>
      </c>
      <c r="CW201" s="254">
        <f>AVERAGE(CW198:CW200)</f>
        <v/>
      </c>
      <c r="CX201" s="254">
        <f>AVERAGE(CX198:CX200)</f>
        <v/>
      </c>
      <c r="CY201" s="255">
        <f>AVERAGE(CY198:CY200)</f>
        <v/>
      </c>
    </row>
    <row r="202" ht="14.45" customHeight="1" s="23">
      <c r="A202" s="25" t="n"/>
      <c r="B202" s="24" t="n"/>
      <c r="C202" s="66" t="inlineStr">
        <is>
          <t>Outputs</t>
        </is>
      </c>
      <c r="D202" s="4">
        <f>D217</f>
        <v/>
      </c>
      <c r="E202" s="4">
        <f>E217</f>
        <v/>
      </c>
      <c r="F202" s="4">
        <f>F217</f>
        <v/>
      </c>
      <c r="G202" s="4">
        <f>G217</f>
        <v/>
      </c>
      <c r="H202" s="4">
        <f>H217</f>
        <v/>
      </c>
      <c r="I202" s="4">
        <f>I217</f>
        <v/>
      </c>
      <c r="J202" s="4">
        <f>J217</f>
        <v/>
      </c>
      <c r="K202" s="4">
        <f>K217</f>
        <v/>
      </c>
      <c r="L202" s="4">
        <f>L217</f>
        <v/>
      </c>
      <c r="M202" s="4">
        <f>M217</f>
        <v/>
      </c>
      <c r="N202" s="4">
        <f>N217</f>
        <v/>
      </c>
      <c r="O202" s="4">
        <f>O217</f>
        <v/>
      </c>
      <c r="P202" s="4">
        <f>P217</f>
        <v/>
      </c>
      <c r="Q202" s="4">
        <f>Q217</f>
        <v/>
      </c>
      <c r="R202" s="4">
        <f>R217</f>
        <v/>
      </c>
      <c r="S202" s="62">
        <f>S217</f>
        <v/>
      </c>
      <c r="T202" s="25" t="n"/>
      <c r="V202" s="25" t="n"/>
      <c r="W202" s="24" t="n"/>
      <c r="X202" s="66" t="inlineStr">
        <is>
          <t>Outputs</t>
        </is>
      </c>
      <c r="Y202" s="4">
        <f>Y217</f>
        <v/>
      </c>
      <c r="Z202" s="4">
        <f>Z217</f>
        <v/>
      </c>
      <c r="AA202" s="4">
        <f>AA217</f>
        <v/>
      </c>
      <c r="AB202" s="4">
        <f>AB217</f>
        <v/>
      </c>
      <c r="AC202" s="4">
        <f>AC217</f>
        <v/>
      </c>
      <c r="AD202" s="4">
        <f>AD217</f>
        <v/>
      </c>
      <c r="AE202" s="4">
        <f>AE217</f>
        <v/>
      </c>
      <c r="AF202" s="4">
        <f>AF217</f>
        <v/>
      </c>
      <c r="AG202" s="4">
        <f>AG217</f>
        <v/>
      </c>
      <c r="AH202" s="4">
        <f>AH217</f>
        <v/>
      </c>
      <c r="AI202" s="4">
        <f>AI217</f>
        <v/>
      </c>
      <c r="AJ202" s="4">
        <f>AJ217</f>
        <v/>
      </c>
      <c r="AK202" s="4">
        <f>AK217</f>
        <v/>
      </c>
      <c r="AL202" s="4">
        <f>AL217</f>
        <v/>
      </c>
      <c r="AM202" s="4">
        <f>AM217</f>
        <v/>
      </c>
      <c r="AN202" s="62">
        <f>AN217</f>
        <v/>
      </c>
      <c r="AQ202" s="25" t="n"/>
      <c r="AR202" s="24" t="n"/>
      <c r="AS202" s="66" t="inlineStr">
        <is>
          <t>Outputs</t>
        </is>
      </c>
      <c r="AT202" s="4">
        <f>AT217</f>
        <v/>
      </c>
      <c r="AU202" s="4">
        <f>AU217</f>
        <v/>
      </c>
      <c r="AV202" s="4">
        <f>AV217</f>
        <v/>
      </c>
      <c r="AW202" s="4">
        <f>AW217</f>
        <v/>
      </c>
      <c r="AX202" s="4">
        <f>AX217</f>
        <v/>
      </c>
      <c r="AY202" s="4">
        <f>AY217</f>
        <v/>
      </c>
      <c r="AZ202" s="4">
        <f>AZ217</f>
        <v/>
      </c>
      <c r="BA202" s="4">
        <f>BA217</f>
        <v/>
      </c>
      <c r="BB202" s="4">
        <f>BB217</f>
        <v/>
      </c>
      <c r="BC202" s="4">
        <f>BC217</f>
        <v/>
      </c>
      <c r="BD202" s="4">
        <f>BD217</f>
        <v/>
      </c>
      <c r="BE202" s="4">
        <f>BE217</f>
        <v/>
      </c>
      <c r="BF202" s="4">
        <f>BF217</f>
        <v/>
      </c>
      <c r="BG202" s="4">
        <f>BG217</f>
        <v/>
      </c>
      <c r="BH202" s="4">
        <f>BH217</f>
        <v/>
      </c>
      <c r="BI202" s="62">
        <f>BI217</f>
        <v/>
      </c>
      <c r="BL202" s="25" t="n"/>
      <c r="BM202" s="24" t="n"/>
      <c r="BN202" s="66" t="inlineStr">
        <is>
          <t>Outputs</t>
        </is>
      </c>
      <c r="BO202" s="4">
        <f>BO217</f>
        <v/>
      </c>
      <c r="BP202" s="4">
        <f>BP217</f>
        <v/>
      </c>
      <c r="BQ202" s="4">
        <f>BQ217</f>
        <v/>
      </c>
      <c r="BR202" s="4">
        <f>BR217</f>
        <v/>
      </c>
      <c r="BS202" s="4">
        <f>BS217</f>
        <v/>
      </c>
      <c r="BT202" s="4">
        <f>BT217</f>
        <v/>
      </c>
      <c r="BU202" s="4">
        <f>BU217</f>
        <v/>
      </c>
      <c r="BV202" s="4">
        <f>BV217</f>
        <v/>
      </c>
      <c r="BW202" s="4">
        <f>BW217</f>
        <v/>
      </c>
      <c r="BX202" s="4">
        <f>BX217</f>
        <v/>
      </c>
      <c r="BY202" s="4">
        <f>BY217</f>
        <v/>
      </c>
      <c r="BZ202" s="4">
        <f>BZ217</f>
        <v/>
      </c>
      <c r="CA202" s="4">
        <f>CA217</f>
        <v/>
      </c>
      <c r="CB202" s="4">
        <f>CB217</f>
        <v/>
      </c>
      <c r="CC202" s="4">
        <f>CC217</f>
        <v/>
      </c>
      <c r="CD202" s="62">
        <f>CD217</f>
        <v/>
      </c>
      <c r="CG202" s="25" t="n"/>
      <c r="CH202" s="24" t="n"/>
      <c r="CI202" s="66" t="inlineStr">
        <is>
          <t>Outputs</t>
        </is>
      </c>
      <c r="CJ202" s="4">
        <f>CJ217</f>
        <v/>
      </c>
      <c r="CK202" s="4">
        <f>CK217</f>
        <v/>
      </c>
      <c r="CL202" s="4">
        <f>CL217</f>
        <v/>
      </c>
      <c r="CM202" s="4">
        <f>CM217</f>
        <v/>
      </c>
      <c r="CN202" s="4">
        <f>CN217</f>
        <v/>
      </c>
      <c r="CO202" s="4">
        <f>CO217</f>
        <v/>
      </c>
      <c r="CP202" s="4">
        <f>CP217</f>
        <v/>
      </c>
      <c r="CQ202" s="4">
        <f>CQ217</f>
        <v/>
      </c>
      <c r="CR202" s="4">
        <f>CR217</f>
        <v/>
      </c>
      <c r="CS202" s="4">
        <f>CS217</f>
        <v/>
      </c>
      <c r="CT202" s="4">
        <f>CT217</f>
        <v/>
      </c>
      <c r="CU202" s="4">
        <f>CU217</f>
        <v/>
      </c>
      <c r="CV202" s="4">
        <f>CV217</f>
        <v/>
      </c>
      <c r="CW202" s="4">
        <f>CW217</f>
        <v/>
      </c>
      <c r="CX202" s="4">
        <f>CX217</f>
        <v/>
      </c>
      <c r="CY202" s="62">
        <f>CY217</f>
        <v/>
      </c>
    </row>
    <row r="203" ht="14.45" customHeight="1" s="23">
      <c r="A203" s="25" t="n"/>
      <c r="B203" s="24" t="n"/>
      <c r="C203" s="268" t="inlineStr">
        <is>
          <t>Area Out</t>
        </is>
      </c>
      <c r="D203" s="51">
        <f>D222</f>
        <v/>
      </c>
      <c r="E203" s="51">
        <f>E222</f>
        <v/>
      </c>
      <c r="F203" s="51">
        <f>F222</f>
        <v/>
      </c>
      <c r="G203" s="51">
        <f>G222</f>
        <v/>
      </c>
      <c r="H203" s="51">
        <f>H222</f>
        <v/>
      </c>
      <c r="I203" s="51">
        <f>I222</f>
        <v/>
      </c>
      <c r="J203" s="51">
        <f>J222</f>
        <v/>
      </c>
      <c r="K203" s="51">
        <f>K222</f>
        <v/>
      </c>
      <c r="L203" s="51">
        <f>L222</f>
        <v/>
      </c>
      <c r="M203" s="51">
        <f>M222</f>
        <v/>
      </c>
      <c r="N203" s="51">
        <f>N222</f>
        <v/>
      </c>
      <c r="O203" s="51">
        <f>O222</f>
        <v/>
      </c>
      <c r="P203" s="51">
        <f>P222</f>
        <v/>
      </c>
      <c r="Q203" s="51">
        <f>Q222</f>
        <v/>
      </c>
      <c r="R203" s="51">
        <f>R222</f>
        <v/>
      </c>
      <c r="S203" s="63">
        <f>S222</f>
        <v/>
      </c>
      <c r="T203" s="25" t="n"/>
      <c r="V203" s="25" t="n"/>
      <c r="W203" s="24" t="n"/>
      <c r="X203" s="268" t="inlineStr">
        <is>
          <t>Area Out</t>
        </is>
      </c>
      <c r="Y203" s="51">
        <f>Y222</f>
        <v/>
      </c>
      <c r="Z203" s="51">
        <f>Z222</f>
        <v/>
      </c>
      <c r="AA203" s="51">
        <f>AA222</f>
        <v/>
      </c>
      <c r="AB203" s="51">
        <f>AB222</f>
        <v/>
      </c>
      <c r="AC203" s="51">
        <f>AC222</f>
        <v/>
      </c>
      <c r="AD203" s="51">
        <f>AD222</f>
        <v/>
      </c>
      <c r="AE203" s="51">
        <f>AE222</f>
        <v/>
      </c>
      <c r="AF203" s="51">
        <f>AF222</f>
        <v/>
      </c>
      <c r="AG203" s="51">
        <f>AG222</f>
        <v/>
      </c>
      <c r="AH203" s="51">
        <f>AH222</f>
        <v/>
      </c>
      <c r="AI203" s="51">
        <f>AI222</f>
        <v/>
      </c>
      <c r="AJ203" s="51">
        <f>AJ222</f>
        <v/>
      </c>
      <c r="AK203" s="51">
        <f>AK222</f>
        <v/>
      </c>
      <c r="AL203" s="51">
        <f>AL222</f>
        <v/>
      </c>
      <c r="AM203" s="51">
        <f>AM222</f>
        <v/>
      </c>
      <c r="AN203" s="63">
        <f>AN222</f>
        <v/>
      </c>
      <c r="AQ203" s="25" t="n"/>
      <c r="AR203" s="24" t="n"/>
      <c r="AS203" s="268" t="inlineStr">
        <is>
          <t>Area Out</t>
        </is>
      </c>
      <c r="AT203" s="51">
        <f>AT222</f>
        <v/>
      </c>
      <c r="AU203" s="51">
        <f>AU222</f>
        <v/>
      </c>
      <c r="AV203" s="51">
        <f>AV222</f>
        <v/>
      </c>
      <c r="AW203" s="51">
        <f>AW222</f>
        <v/>
      </c>
      <c r="AX203" s="51">
        <f>AX222</f>
        <v/>
      </c>
      <c r="AY203" s="51">
        <f>AY222</f>
        <v/>
      </c>
      <c r="AZ203" s="51">
        <f>AZ222</f>
        <v/>
      </c>
      <c r="BA203" s="51">
        <f>BA222</f>
        <v/>
      </c>
      <c r="BB203" s="51">
        <f>BB222</f>
        <v/>
      </c>
      <c r="BC203" s="51">
        <f>BC222</f>
        <v/>
      </c>
      <c r="BD203" s="51">
        <f>BD222</f>
        <v/>
      </c>
      <c r="BE203" s="51">
        <f>BE222</f>
        <v/>
      </c>
      <c r="BF203" s="51">
        <f>BF222</f>
        <v/>
      </c>
      <c r="BG203" s="51">
        <f>BG222</f>
        <v/>
      </c>
      <c r="BH203" s="51">
        <f>BH222</f>
        <v/>
      </c>
      <c r="BI203" s="63">
        <f>BI222</f>
        <v/>
      </c>
      <c r="BL203" s="25" t="n"/>
      <c r="BM203" s="24" t="n"/>
      <c r="BN203" s="268" t="inlineStr">
        <is>
          <t>Area Out</t>
        </is>
      </c>
      <c r="BO203" s="51">
        <f>BO222</f>
        <v/>
      </c>
      <c r="BP203" s="51">
        <f>BP222</f>
        <v/>
      </c>
      <c r="BQ203" s="51">
        <f>BQ222</f>
        <v/>
      </c>
      <c r="BR203" s="51">
        <f>BR222</f>
        <v/>
      </c>
      <c r="BS203" s="51">
        <f>BS222</f>
        <v/>
      </c>
      <c r="BT203" s="51">
        <f>BT222</f>
        <v/>
      </c>
      <c r="BU203" s="51">
        <f>BU222</f>
        <v/>
      </c>
      <c r="BV203" s="51">
        <f>BV222</f>
        <v/>
      </c>
      <c r="BW203" s="51">
        <f>BW222</f>
        <v/>
      </c>
      <c r="BX203" s="51">
        <f>BX222</f>
        <v/>
      </c>
      <c r="BY203" s="51">
        <f>BY222</f>
        <v/>
      </c>
      <c r="BZ203" s="51">
        <f>BZ222</f>
        <v/>
      </c>
      <c r="CA203" s="51">
        <f>CA222</f>
        <v/>
      </c>
      <c r="CB203" s="51">
        <f>CB222</f>
        <v/>
      </c>
      <c r="CC203" s="51">
        <f>CC222</f>
        <v/>
      </c>
      <c r="CD203" s="63">
        <f>CD222</f>
        <v/>
      </c>
      <c r="CG203" s="25" t="n"/>
      <c r="CH203" s="24" t="n"/>
      <c r="CI203" s="268" t="inlineStr">
        <is>
          <t>Area Out</t>
        </is>
      </c>
      <c r="CJ203" s="51">
        <f>CJ222</f>
        <v/>
      </c>
      <c r="CK203" s="51">
        <f>CK222</f>
        <v/>
      </c>
      <c r="CL203" s="51">
        <f>CL222</f>
        <v/>
      </c>
      <c r="CM203" s="51">
        <f>CM222</f>
        <v/>
      </c>
      <c r="CN203" s="51">
        <f>CN222</f>
        <v/>
      </c>
      <c r="CO203" s="51">
        <f>CO222</f>
        <v/>
      </c>
      <c r="CP203" s="51">
        <f>CP222</f>
        <v/>
      </c>
      <c r="CQ203" s="51">
        <f>CQ222</f>
        <v/>
      </c>
      <c r="CR203" s="51">
        <f>CR222</f>
        <v/>
      </c>
      <c r="CS203" s="51">
        <f>CS222</f>
        <v/>
      </c>
      <c r="CT203" s="51">
        <f>CT222</f>
        <v/>
      </c>
      <c r="CU203" s="51">
        <f>CU222</f>
        <v/>
      </c>
      <c r="CV203" s="51">
        <f>CV222</f>
        <v/>
      </c>
      <c r="CW203" s="51">
        <f>CW222</f>
        <v/>
      </c>
      <c r="CX203" s="51">
        <f>CX222</f>
        <v/>
      </c>
      <c r="CY203" s="63">
        <f>CY222</f>
        <v/>
      </c>
    </row>
    <row r="204" ht="14.45" customHeight="1" s="23">
      <c r="A204" s="25" t="n"/>
      <c r="B204" s="24" t="n"/>
      <c r="C204" s="269" t="n"/>
      <c r="D204" s="51">
        <f>D223</f>
        <v/>
      </c>
      <c r="E204" s="51">
        <f>E223</f>
        <v/>
      </c>
      <c r="F204" s="51">
        <f>F223</f>
        <v/>
      </c>
      <c r="G204" s="51">
        <f>G223</f>
        <v/>
      </c>
      <c r="H204" s="51">
        <f>H223</f>
        <v/>
      </c>
      <c r="I204" s="51">
        <f>I223</f>
        <v/>
      </c>
      <c r="J204" s="51">
        <f>J223</f>
        <v/>
      </c>
      <c r="K204" s="51">
        <f>K223</f>
        <v/>
      </c>
      <c r="L204" s="51">
        <f>L223</f>
        <v/>
      </c>
      <c r="M204" s="51">
        <f>M223</f>
        <v/>
      </c>
      <c r="N204" s="51">
        <f>N223</f>
        <v/>
      </c>
      <c r="O204" s="51">
        <f>O223</f>
        <v/>
      </c>
      <c r="P204" s="51">
        <f>P223</f>
        <v/>
      </c>
      <c r="Q204" s="51">
        <f>Q223</f>
        <v/>
      </c>
      <c r="R204" s="51">
        <f>R223</f>
        <v/>
      </c>
      <c r="S204" s="63">
        <f>S223</f>
        <v/>
      </c>
      <c r="T204" s="25" t="n"/>
      <c r="V204" s="25" t="n"/>
      <c r="W204" s="24" t="n"/>
      <c r="X204" s="269" t="n"/>
      <c r="Y204" s="51">
        <f>Y223</f>
        <v/>
      </c>
      <c r="Z204" s="51">
        <f>Z223</f>
        <v/>
      </c>
      <c r="AA204" s="51">
        <f>AA223</f>
        <v/>
      </c>
      <c r="AB204" s="51">
        <f>AB223</f>
        <v/>
      </c>
      <c r="AC204" s="51">
        <f>AC223</f>
        <v/>
      </c>
      <c r="AD204" s="51">
        <f>AD223</f>
        <v/>
      </c>
      <c r="AE204" s="51">
        <f>AE223</f>
        <v/>
      </c>
      <c r="AF204" s="51">
        <f>AF223</f>
        <v/>
      </c>
      <c r="AG204" s="51">
        <f>AG223</f>
        <v/>
      </c>
      <c r="AH204" s="51">
        <f>AH223</f>
        <v/>
      </c>
      <c r="AI204" s="51">
        <f>AI223</f>
        <v/>
      </c>
      <c r="AJ204" s="51">
        <f>AJ223</f>
        <v/>
      </c>
      <c r="AK204" s="51">
        <f>AK223</f>
        <v/>
      </c>
      <c r="AL204" s="51">
        <f>AL223</f>
        <v/>
      </c>
      <c r="AM204" s="51">
        <f>AM223</f>
        <v/>
      </c>
      <c r="AN204" s="63">
        <f>AN223</f>
        <v/>
      </c>
      <c r="AQ204" s="25" t="n"/>
      <c r="AR204" s="24" t="n"/>
      <c r="AS204" s="269" t="n"/>
      <c r="AT204" s="51">
        <f>AT223</f>
        <v/>
      </c>
      <c r="AU204" s="51">
        <f>AU223</f>
        <v/>
      </c>
      <c r="AV204" s="51">
        <f>AV223</f>
        <v/>
      </c>
      <c r="AW204" s="51">
        <f>AW223</f>
        <v/>
      </c>
      <c r="AX204" s="51">
        <f>AX223</f>
        <v/>
      </c>
      <c r="AY204" s="51">
        <f>AY223</f>
        <v/>
      </c>
      <c r="AZ204" s="51">
        <f>AZ223</f>
        <v/>
      </c>
      <c r="BA204" s="51">
        <f>BA223</f>
        <v/>
      </c>
      <c r="BB204" s="51">
        <f>BB223</f>
        <v/>
      </c>
      <c r="BC204" s="51">
        <f>BC223</f>
        <v/>
      </c>
      <c r="BD204" s="51">
        <f>BD223</f>
        <v/>
      </c>
      <c r="BE204" s="51">
        <f>BE223</f>
        <v/>
      </c>
      <c r="BF204" s="51">
        <f>BF223</f>
        <v/>
      </c>
      <c r="BG204" s="51">
        <f>BG223</f>
        <v/>
      </c>
      <c r="BH204" s="51">
        <f>BH223</f>
        <v/>
      </c>
      <c r="BI204" s="63">
        <f>BI223</f>
        <v/>
      </c>
      <c r="BL204" s="25" t="n"/>
      <c r="BM204" s="24" t="n"/>
      <c r="BN204" s="269" t="n"/>
      <c r="BO204" s="51">
        <f>BO223</f>
        <v/>
      </c>
      <c r="BP204" s="51">
        <f>BP223</f>
        <v/>
      </c>
      <c r="BQ204" s="51">
        <f>BQ223</f>
        <v/>
      </c>
      <c r="BR204" s="51">
        <f>BR223</f>
        <v/>
      </c>
      <c r="BS204" s="51">
        <f>BS223</f>
        <v/>
      </c>
      <c r="BT204" s="51">
        <f>BT223</f>
        <v/>
      </c>
      <c r="BU204" s="51">
        <f>BU223</f>
        <v/>
      </c>
      <c r="BV204" s="51">
        <f>BV223</f>
        <v/>
      </c>
      <c r="BW204" s="51">
        <f>BW223</f>
        <v/>
      </c>
      <c r="BX204" s="51">
        <f>BX223</f>
        <v/>
      </c>
      <c r="BY204" s="51">
        <f>BY223</f>
        <v/>
      </c>
      <c r="BZ204" s="51">
        <f>BZ223</f>
        <v/>
      </c>
      <c r="CA204" s="51">
        <f>CA223</f>
        <v/>
      </c>
      <c r="CB204" s="51">
        <f>CB223</f>
        <v/>
      </c>
      <c r="CC204" s="51">
        <f>CC223</f>
        <v/>
      </c>
      <c r="CD204" s="63">
        <f>CD223</f>
        <v/>
      </c>
      <c r="CG204" s="25" t="n"/>
      <c r="CH204" s="24" t="n"/>
      <c r="CI204" s="269" t="n"/>
      <c r="CJ204" s="51">
        <f>CJ223</f>
        <v/>
      </c>
      <c r="CK204" s="51">
        <f>CK223</f>
        <v/>
      </c>
      <c r="CL204" s="51">
        <f>CL223</f>
        <v/>
      </c>
      <c r="CM204" s="51">
        <f>CM223</f>
        <v/>
      </c>
      <c r="CN204" s="51">
        <f>CN223</f>
        <v/>
      </c>
      <c r="CO204" s="51">
        <f>CO223</f>
        <v/>
      </c>
      <c r="CP204" s="51">
        <f>CP223</f>
        <v/>
      </c>
      <c r="CQ204" s="51">
        <f>CQ223</f>
        <v/>
      </c>
      <c r="CR204" s="51">
        <f>CR223</f>
        <v/>
      </c>
      <c r="CS204" s="51">
        <f>CS223</f>
        <v/>
      </c>
      <c r="CT204" s="51">
        <f>CT223</f>
        <v/>
      </c>
      <c r="CU204" s="51">
        <f>CU223</f>
        <v/>
      </c>
      <c r="CV204" s="51">
        <f>CV223</f>
        <v/>
      </c>
      <c r="CW204" s="51">
        <f>CW223</f>
        <v/>
      </c>
      <c r="CX204" s="51">
        <f>CX223</f>
        <v/>
      </c>
      <c r="CY204" s="63">
        <f>CY223</f>
        <v/>
      </c>
    </row>
    <row r="205" ht="14.45" customHeight="1" s="23">
      <c r="A205" s="25" t="n"/>
      <c r="B205" s="24" t="n"/>
      <c r="C205" s="270" t="n"/>
      <c r="D205" s="51">
        <f>D224</f>
        <v/>
      </c>
      <c r="E205" s="51">
        <f>E224</f>
        <v/>
      </c>
      <c r="F205" s="51">
        <f>F224</f>
        <v/>
      </c>
      <c r="G205" s="51">
        <f>G224</f>
        <v/>
      </c>
      <c r="H205" s="51">
        <f>H224</f>
        <v/>
      </c>
      <c r="I205" s="51">
        <f>I224</f>
        <v/>
      </c>
      <c r="J205" s="51">
        <f>J224</f>
        <v/>
      </c>
      <c r="K205" s="51">
        <f>K224</f>
        <v/>
      </c>
      <c r="L205" s="51">
        <f>L224</f>
        <v/>
      </c>
      <c r="M205" s="51">
        <f>M224</f>
        <v/>
      </c>
      <c r="N205" s="51">
        <f>N224</f>
        <v/>
      </c>
      <c r="O205" s="51">
        <f>O224</f>
        <v/>
      </c>
      <c r="P205" s="51">
        <f>P224</f>
        <v/>
      </c>
      <c r="Q205" s="51">
        <f>Q224</f>
        <v/>
      </c>
      <c r="R205" s="51">
        <f>R224</f>
        <v/>
      </c>
      <c r="S205" s="63">
        <f>S224</f>
        <v/>
      </c>
      <c r="T205" s="25" t="n"/>
      <c r="V205" s="25" t="n"/>
      <c r="W205" s="24" t="n"/>
      <c r="X205" s="270" t="n"/>
      <c r="Y205" s="51">
        <f>Y224</f>
        <v/>
      </c>
      <c r="Z205" s="51">
        <f>Z224</f>
        <v/>
      </c>
      <c r="AA205" s="51">
        <f>AA224</f>
        <v/>
      </c>
      <c r="AB205" s="51">
        <f>AB224</f>
        <v/>
      </c>
      <c r="AC205" s="51">
        <f>AC224</f>
        <v/>
      </c>
      <c r="AD205" s="51">
        <f>AD224</f>
        <v/>
      </c>
      <c r="AE205" s="51">
        <f>AE224</f>
        <v/>
      </c>
      <c r="AF205" s="51">
        <f>AF224</f>
        <v/>
      </c>
      <c r="AG205" s="51">
        <f>AG224</f>
        <v/>
      </c>
      <c r="AH205" s="51">
        <f>AH224</f>
        <v/>
      </c>
      <c r="AI205" s="51">
        <f>AI224</f>
        <v/>
      </c>
      <c r="AJ205" s="51">
        <f>AJ224</f>
        <v/>
      </c>
      <c r="AK205" s="51">
        <f>AK224</f>
        <v/>
      </c>
      <c r="AL205" s="51">
        <f>AL224</f>
        <v/>
      </c>
      <c r="AM205" s="51">
        <f>AM224</f>
        <v/>
      </c>
      <c r="AN205" s="63">
        <f>AN224</f>
        <v/>
      </c>
      <c r="AQ205" s="25" t="n"/>
      <c r="AR205" s="24" t="n"/>
      <c r="AS205" s="270" t="n"/>
      <c r="AT205" s="51">
        <f>AT224</f>
        <v/>
      </c>
      <c r="AU205" s="51">
        <f>AU224</f>
        <v/>
      </c>
      <c r="AV205" s="51">
        <f>AV224</f>
        <v/>
      </c>
      <c r="AW205" s="51">
        <f>AW224</f>
        <v/>
      </c>
      <c r="AX205" s="51">
        <f>AX224</f>
        <v/>
      </c>
      <c r="AY205" s="51">
        <f>AY224</f>
        <v/>
      </c>
      <c r="AZ205" s="51">
        <f>AZ224</f>
        <v/>
      </c>
      <c r="BA205" s="51">
        <f>BA224</f>
        <v/>
      </c>
      <c r="BB205" s="51">
        <f>BB224</f>
        <v/>
      </c>
      <c r="BC205" s="51">
        <f>BC224</f>
        <v/>
      </c>
      <c r="BD205" s="51">
        <f>BD224</f>
        <v/>
      </c>
      <c r="BE205" s="51">
        <f>BE224</f>
        <v/>
      </c>
      <c r="BF205" s="51">
        <f>BF224</f>
        <v/>
      </c>
      <c r="BG205" s="51">
        <f>BG224</f>
        <v/>
      </c>
      <c r="BH205" s="51">
        <f>BH224</f>
        <v/>
      </c>
      <c r="BI205" s="63">
        <f>BI224</f>
        <v/>
      </c>
      <c r="BL205" s="25" t="n"/>
      <c r="BM205" s="24" t="n"/>
      <c r="BN205" s="270" t="n"/>
      <c r="BO205" s="51">
        <f>BO224</f>
        <v/>
      </c>
      <c r="BP205" s="51">
        <f>BP224</f>
        <v/>
      </c>
      <c r="BQ205" s="51">
        <f>BQ224</f>
        <v/>
      </c>
      <c r="BR205" s="51">
        <f>BR224</f>
        <v/>
      </c>
      <c r="BS205" s="51">
        <f>BS224</f>
        <v/>
      </c>
      <c r="BT205" s="51">
        <f>BT224</f>
        <v/>
      </c>
      <c r="BU205" s="51">
        <f>BU224</f>
        <v/>
      </c>
      <c r="BV205" s="51">
        <f>BV224</f>
        <v/>
      </c>
      <c r="BW205" s="51">
        <f>BW224</f>
        <v/>
      </c>
      <c r="BX205" s="51">
        <f>BX224</f>
        <v/>
      </c>
      <c r="BY205" s="51">
        <f>BY224</f>
        <v/>
      </c>
      <c r="BZ205" s="51">
        <f>BZ224</f>
        <v/>
      </c>
      <c r="CA205" s="51">
        <f>CA224</f>
        <v/>
      </c>
      <c r="CB205" s="51">
        <f>CB224</f>
        <v/>
      </c>
      <c r="CC205" s="51">
        <f>CC224</f>
        <v/>
      </c>
      <c r="CD205" s="63">
        <f>CD224</f>
        <v/>
      </c>
      <c r="CG205" s="25" t="n"/>
      <c r="CH205" s="24" t="n"/>
      <c r="CI205" s="270" t="n"/>
      <c r="CJ205" s="51">
        <f>CJ224</f>
        <v/>
      </c>
      <c r="CK205" s="51">
        <f>CK224</f>
        <v/>
      </c>
      <c r="CL205" s="51">
        <f>CL224</f>
        <v/>
      </c>
      <c r="CM205" s="51">
        <f>CM224</f>
        <v/>
      </c>
      <c r="CN205" s="51">
        <f>CN224</f>
        <v/>
      </c>
      <c r="CO205" s="51">
        <f>CO224</f>
        <v/>
      </c>
      <c r="CP205" s="51">
        <f>CP224</f>
        <v/>
      </c>
      <c r="CQ205" s="51">
        <f>CQ224</f>
        <v/>
      </c>
      <c r="CR205" s="51">
        <f>CR224</f>
        <v/>
      </c>
      <c r="CS205" s="51">
        <f>CS224</f>
        <v/>
      </c>
      <c r="CT205" s="51">
        <f>CT224</f>
        <v/>
      </c>
      <c r="CU205" s="51">
        <f>CU224</f>
        <v/>
      </c>
      <c r="CV205" s="51">
        <f>CV224</f>
        <v/>
      </c>
      <c r="CW205" s="51">
        <f>CW224</f>
        <v/>
      </c>
      <c r="CX205" s="51">
        <f>CX224</f>
        <v/>
      </c>
      <c r="CY205" s="63">
        <f>CY224</f>
        <v/>
      </c>
    </row>
    <row r="206" ht="14.45" customHeight="1" s="23">
      <c r="A206" s="25" t="n"/>
      <c r="B206" s="24" t="n"/>
      <c r="C206" s="67" t="inlineStr">
        <is>
          <t>Average</t>
        </is>
      </c>
      <c r="D206" s="53">
        <f>AVERAGE(D203:D205)</f>
        <v/>
      </c>
      <c r="E206" s="53">
        <f>AVERAGE(E203:E205)</f>
        <v/>
      </c>
      <c r="F206" s="53">
        <f>AVERAGE(F203:F205)</f>
        <v/>
      </c>
      <c r="G206" s="53">
        <f>AVERAGE(G203:G205)</f>
        <v/>
      </c>
      <c r="H206" s="53">
        <f>AVERAGE(H203:H205)</f>
        <v/>
      </c>
      <c r="I206" s="53">
        <f>AVERAGE(I203:I205)</f>
        <v/>
      </c>
      <c r="J206" s="53">
        <f>AVERAGE(J203:J205)</f>
        <v/>
      </c>
      <c r="K206" s="53">
        <f>AVERAGE(K203:K205)</f>
        <v/>
      </c>
      <c r="L206" s="53">
        <f>AVERAGE(L203:L205)</f>
        <v/>
      </c>
      <c r="M206" s="53">
        <f>AVERAGE(M203:M205)</f>
        <v/>
      </c>
      <c r="N206" s="53">
        <f>AVERAGE(N203:N205)</f>
        <v/>
      </c>
      <c r="O206" s="53">
        <f>AVERAGE(O203:O205)</f>
        <v/>
      </c>
      <c r="P206" s="53">
        <f>AVERAGE(P203:P205)</f>
        <v/>
      </c>
      <c r="Q206" s="53">
        <f>AVERAGE(Q203:Q205)</f>
        <v/>
      </c>
      <c r="R206" s="53">
        <f>AVERAGE(R203:R205)</f>
        <v/>
      </c>
      <c r="S206" s="54">
        <f>AVERAGE(S203:S205)</f>
        <v/>
      </c>
      <c r="T206" s="25" t="n"/>
      <c r="V206" s="25" t="n"/>
      <c r="W206" s="24" t="n"/>
      <c r="X206" s="67" t="inlineStr">
        <is>
          <t>Average</t>
        </is>
      </c>
      <c r="Y206" s="53">
        <f>AVERAGE(Y203:Y205)</f>
        <v/>
      </c>
      <c r="Z206" s="53">
        <f>AVERAGE(Z203:Z205)</f>
        <v/>
      </c>
      <c r="AA206" s="53">
        <f>AVERAGE(AA203:AA205)</f>
        <v/>
      </c>
      <c r="AB206" s="53">
        <f>AVERAGE(AB203:AB205)</f>
        <v/>
      </c>
      <c r="AC206" s="53">
        <f>AVERAGE(AC203:AC205)</f>
        <v/>
      </c>
      <c r="AD206" s="53">
        <f>AVERAGE(AD203:AD205)</f>
        <v/>
      </c>
      <c r="AE206" s="53">
        <f>AVERAGE(AE203:AE205)</f>
        <v/>
      </c>
      <c r="AF206" s="53">
        <f>AVERAGE(AF203:AF205)</f>
        <v/>
      </c>
      <c r="AG206" s="53">
        <f>AVERAGE(AG203:AG205)</f>
        <v/>
      </c>
      <c r="AH206" s="53">
        <f>AVERAGE(AH203:AH205)</f>
        <v/>
      </c>
      <c r="AI206" s="53">
        <f>AVERAGE(AI203:AI205)</f>
        <v/>
      </c>
      <c r="AJ206" s="53">
        <f>AVERAGE(AJ203:AJ205)</f>
        <v/>
      </c>
      <c r="AK206" s="53">
        <f>AVERAGE(AK203:AK205)</f>
        <v/>
      </c>
      <c r="AL206" s="53">
        <f>AVERAGE(AL203:AL205)</f>
        <v/>
      </c>
      <c r="AM206" s="53">
        <f>AVERAGE(AM203:AM205)</f>
        <v/>
      </c>
      <c r="AN206" s="54">
        <f>AVERAGE(AN203:AN205)</f>
        <v/>
      </c>
      <c r="AQ206" s="25" t="n"/>
      <c r="AR206" s="24" t="n"/>
      <c r="AS206" s="67" t="inlineStr">
        <is>
          <t>Average</t>
        </is>
      </c>
      <c r="AT206" s="53">
        <f>AVERAGE(AT203:AT205)</f>
        <v/>
      </c>
      <c r="AU206" s="53">
        <f>AVERAGE(AU203:AU205)</f>
        <v/>
      </c>
      <c r="AV206" s="53">
        <f>AVERAGE(AV203:AV205)</f>
        <v/>
      </c>
      <c r="AW206" s="53">
        <f>AVERAGE(AW203:AW205)</f>
        <v/>
      </c>
      <c r="AX206" s="53">
        <f>AVERAGE(AX203:AX205)</f>
        <v/>
      </c>
      <c r="AY206" s="53">
        <f>AVERAGE(AY203:AY205)</f>
        <v/>
      </c>
      <c r="AZ206" s="53">
        <f>AVERAGE(AZ203:AZ205)</f>
        <v/>
      </c>
      <c r="BA206" s="53">
        <f>AVERAGE(BA203:BA205)</f>
        <v/>
      </c>
      <c r="BB206" s="53">
        <f>AVERAGE(BB203:BB205)</f>
        <v/>
      </c>
      <c r="BC206" s="53">
        <f>AVERAGE(BC203:BC205)</f>
        <v/>
      </c>
      <c r="BD206" s="53">
        <f>AVERAGE(BD203:BD205)</f>
        <v/>
      </c>
      <c r="BE206" s="53">
        <f>AVERAGE(BE203:BE205)</f>
        <v/>
      </c>
      <c r="BF206" s="53">
        <f>AVERAGE(BF203:BF205)</f>
        <v/>
      </c>
      <c r="BG206" s="53">
        <f>AVERAGE(BG203:BG205)</f>
        <v/>
      </c>
      <c r="BH206" s="53">
        <f>AVERAGE(BH203:BH205)</f>
        <v/>
      </c>
      <c r="BI206" s="54">
        <f>AVERAGE(BI203:BI205)</f>
        <v/>
      </c>
      <c r="BL206" s="25" t="n"/>
      <c r="BM206" s="24" t="n"/>
      <c r="BN206" s="67" t="inlineStr">
        <is>
          <t>Average</t>
        </is>
      </c>
      <c r="BO206" s="53">
        <f>AVERAGE(BO203:BO205)</f>
        <v/>
      </c>
      <c r="BP206" s="53">
        <f>AVERAGE(BP203:BP205)</f>
        <v/>
      </c>
      <c r="BQ206" s="53">
        <f>AVERAGE(BQ203:BQ205)</f>
        <v/>
      </c>
      <c r="BR206" s="53">
        <f>AVERAGE(BR203:BR205)</f>
        <v/>
      </c>
      <c r="BS206" s="53">
        <f>AVERAGE(BS203:BS205)</f>
        <v/>
      </c>
      <c r="BT206" s="53">
        <f>AVERAGE(BT203:BT205)</f>
        <v/>
      </c>
      <c r="BU206" s="53">
        <f>AVERAGE(BU203:BU205)</f>
        <v/>
      </c>
      <c r="BV206" s="53">
        <f>AVERAGE(BV203:BV205)</f>
        <v/>
      </c>
      <c r="BW206" s="53">
        <f>AVERAGE(BW203:BW205)</f>
        <v/>
      </c>
      <c r="BX206" s="53">
        <f>AVERAGE(BX203:BX205)</f>
        <v/>
      </c>
      <c r="BY206" s="53">
        <f>AVERAGE(BY203:BY205)</f>
        <v/>
      </c>
      <c r="BZ206" s="53">
        <f>AVERAGE(BZ203:BZ205)</f>
        <v/>
      </c>
      <c r="CA206" s="53">
        <f>AVERAGE(CA203:CA205)</f>
        <v/>
      </c>
      <c r="CB206" s="53">
        <f>AVERAGE(CB203:CB205)</f>
        <v/>
      </c>
      <c r="CC206" s="53">
        <f>AVERAGE(CC203:CC205)</f>
        <v/>
      </c>
      <c r="CD206" s="54">
        <f>AVERAGE(CD203:CD205)</f>
        <v/>
      </c>
      <c r="CG206" s="25" t="n"/>
      <c r="CH206" s="24" t="n"/>
      <c r="CI206" s="67" t="inlineStr">
        <is>
          <t>Average</t>
        </is>
      </c>
      <c r="CJ206" s="53">
        <f>AVERAGE(CJ203:CJ205)</f>
        <v/>
      </c>
      <c r="CK206" s="53">
        <f>AVERAGE(CK203:CK205)</f>
        <v/>
      </c>
      <c r="CL206" s="53">
        <f>AVERAGE(CL203:CL205)</f>
        <v/>
      </c>
      <c r="CM206" s="53">
        <f>AVERAGE(CM203:CM205)</f>
        <v/>
      </c>
      <c r="CN206" s="53">
        <f>AVERAGE(CN203:CN205)</f>
        <v/>
      </c>
      <c r="CO206" s="53">
        <f>AVERAGE(CO203:CO205)</f>
        <v/>
      </c>
      <c r="CP206" s="53">
        <f>AVERAGE(CP203:CP205)</f>
        <v/>
      </c>
      <c r="CQ206" s="53">
        <f>AVERAGE(CQ203:CQ205)</f>
        <v/>
      </c>
      <c r="CR206" s="53">
        <f>AVERAGE(CR203:CR205)</f>
        <v/>
      </c>
      <c r="CS206" s="53">
        <f>AVERAGE(CS203:CS205)</f>
        <v/>
      </c>
      <c r="CT206" s="53">
        <f>AVERAGE(CT203:CT205)</f>
        <v/>
      </c>
      <c r="CU206" s="53">
        <f>AVERAGE(CU203:CU205)</f>
        <v/>
      </c>
      <c r="CV206" s="53">
        <f>AVERAGE(CV203:CV205)</f>
        <v/>
      </c>
      <c r="CW206" s="53">
        <f>AVERAGE(CW203:CW205)</f>
        <v/>
      </c>
      <c r="CX206" s="53">
        <f>AVERAGE(CX203:CX205)</f>
        <v/>
      </c>
      <c r="CY206" s="54">
        <f>AVERAGE(CY203:CY205)</f>
        <v/>
      </c>
    </row>
    <row r="207" ht="14.45" customHeight="1" s="23">
      <c r="A207" s="25" t="n"/>
      <c r="B207" s="24" t="n"/>
      <c r="C207" s="268" t="inlineStr">
        <is>
          <t>mol% Out</t>
        </is>
      </c>
      <c r="D207" s="259">
        <f>C214*D203/(HLOOKUP(D202,workup!$B$266:$Q$268,2,FALSE)*C198*(1-F213)+HLOOKUP(D202,workup!$B$266:$Q$268,3,FALSE))</f>
        <v/>
      </c>
      <c r="E207" s="259">
        <f>C214*E203/(HLOOKUP(E202,workup!$B$266:$Q$268,2,FALSE)*C198*(1-F213)+HLOOKUP(E202,workup!$B$266:$Q$268,3,FALSE))</f>
        <v/>
      </c>
      <c r="F207" s="259">
        <f>C214*F203/(HLOOKUP(F202,workup!$B$266:$Q$268,2,FALSE)*C198*(1-F213)+HLOOKUP(F202,workup!$B$266:$Q$268,3,FALSE))</f>
        <v/>
      </c>
      <c r="G207" s="259">
        <f>C214*G203/(HLOOKUP(G202,workup!$B$266:$Q$268,2,FALSE)*C198*(1-F213)+HLOOKUP(G202,workup!$B$266:$Q$268,3,FALSE))</f>
        <v/>
      </c>
      <c r="H207" s="259">
        <f>C214*H203/(HLOOKUP(H202,workup!$B$266:$Q$268,2,FALSE)*C198*(1-F213)+HLOOKUP(H202,workup!$B$266:$Q$268,3,FALSE))</f>
        <v/>
      </c>
      <c r="I207" s="259">
        <f>C214*I203/(HLOOKUP(I202,workup!$B$266:$Q$268,2,FALSE)*C198*(1-F213)+HLOOKUP(I202,workup!$B$266:$Q$268,3,FALSE))</f>
        <v/>
      </c>
      <c r="J207" s="259">
        <f>C214*J203/(HLOOKUP(J202,workup!$B$266:$Q$268,2,FALSE)*C198*(1-F213)+HLOOKUP(J202,workup!$B$266:$Q$268,3,FALSE))</f>
        <v/>
      </c>
      <c r="K207" s="259">
        <f>C214*K203/(HLOOKUP(K202,workup!$B$266:$Q$268,2,FALSE)*C198*(1-F213)+HLOOKUP(K202,workup!$B$266:$Q$268,3,FALSE))</f>
        <v/>
      </c>
      <c r="L207" s="259">
        <f>C214*L203/(HLOOKUP(L202,workup!$B$266:$Q$268,2,FALSE)*C198*(1-F213)+HLOOKUP(L202,workup!$B$266:$Q$268,3,FALSE))</f>
        <v/>
      </c>
      <c r="M207" s="259">
        <f>C214*M203/(HLOOKUP(M202,workup!$B$266:$Q$268,2,FALSE)*C198*(1-F213)+HLOOKUP(M202,workup!$B$266:$Q$268,3,FALSE))</f>
        <v/>
      </c>
      <c r="N207" s="259">
        <f>C214*N203/(HLOOKUP(N202,workup!$B$266:$Q$268,2,FALSE)*C198*(1-F213)+HLOOKUP(N202,workup!$B$266:$Q$268,3,FALSE))</f>
        <v/>
      </c>
      <c r="O207" s="259">
        <f>C214*O203/(HLOOKUP(O202,workup!$B$266:$Q$268,2,FALSE)*C198*(1-F213)+HLOOKUP(O202,workup!$B$266:$Q$268,3,FALSE))</f>
        <v/>
      </c>
      <c r="P207" s="259">
        <f>C214*P203/(HLOOKUP(P202,workup!$B$266:$Q$268,2,FALSE)*C198*(1-F213)+HLOOKUP(P202,workup!$B$266:$Q$268,3,FALSE))</f>
        <v/>
      </c>
      <c r="Q207" s="259">
        <f>C214*Q203/(HLOOKUP(Q202,workup!$B$266:$Q$268,2,FALSE)*C198*(1-F213)+HLOOKUP(Q202,workup!$B$266:$Q$268,3,FALSE))</f>
        <v/>
      </c>
      <c r="R207" s="259">
        <f>C214*R203/(HLOOKUP(R202,workup!$B$266:$Q$268,2,FALSE)*C198*(1-F213)+HLOOKUP(R202,workup!$B$266:$Q$268,3,FALSE))</f>
        <v/>
      </c>
      <c r="S207" s="259">
        <f>C214*S203/(HLOOKUP(S202,workup!$B$266:$Q$268,2,FALSE)*C198*(1-F213)+HLOOKUP(S202,workup!$B$266:$Q$268,3,FALSE))</f>
        <v/>
      </c>
      <c r="T207" s="25" t="n"/>
      <c r="V207" s="25" t="n"/>
      <c r="W207" s="24" t="n"/>
      <c r="X207" s="268" t="inlineStr">
        <is>
          <t>mol% Out</t>
        </is>
      </c>
      <c r="Y207" s="259">
        <f>X214*Y203/(HLOOKUP(Y202,workup!$B$266:$Q$268,2,FALSE)*X198*(1-AA213)+HLOOKUP(Y202,workup!$B$266:$Q$268,3,FALSE))</f>
        <v/>
      </c>
      <c r="Z207" s="259">
        <f>X214*Z203/(HLOOKUP(Z202,workup!$B$266:$Q$268,2,FALSE)*X198*(1-AA213)+HLOOKUP(Z202,workup!$B$266:$Q$268,3,FALSE))</f>
        <v/>
      </c>
      <c r="AA207" s="259">
        <f>X214*AA203/(HLOOKUP(AA202,workup!$B$266:$Q$268,2,FALSE)*X198*(1-AA213)+HLOOKUP(AA202,workup!$B$266:$Q$268,3,FALSE))</f>
        <v/>
      </c>
      <c r="AB207" s="259">
        <f>X214*AB203/(HLOOKUP(AB202,workup!$B$266:$Q$268,2,FALSE)*X198*(1-AA213)+HLOOKUP(AB202,workup!$B$266:$Q$268,3,FALSE))</f>
        <v/>
      </c>
      <c r="AC207" s="259">
        <f>X214*AC203/(HLOOKUP(AC202,workup!$B$266:$Q$268,2,FALSE)*X198*(1-AA213)+HLOOKUP(AC202,workup!$B$266:$Q$268,3,FALSE))</f>
        <v/>
      </c>
      <c r="AD207" s="259">
        <f>X214*AD203/(HLOOKUP(AD202,workup!$B$266:$Q$268,2,FALSE)*X198*(1-AA213)+HLOOKUP(AD202,workup!$B$266:$Q$268,3,FALSE))</f>
        <v/>
      </c>
      <c r="AE207" s="259">
        <f>X214*AE203/(HLOOKUP(AE202,workup!$B$266:$Q$268,2,FALSE)*X198*(1-AA213)+HLOOKUP(AE202,workup!$B$266:$Q$268,3,FALSE))</f>
        <v/>
      </c>
      <c r="AF207" s="259">
        <f>X214*AF203/(HLOOKUP(AF202,workup!$B$266:$Q$268,2,FALSE)*X198*(1-AA213)+HLOOKUP(AF202,workup!$B$266:$Q$268,3,FALSE))</f>
        <v/>
      </c>
      <c r="AG207" s="259">
        <f>X214*AG203/(HLOOKUP(AG202,workup!$B$266:$Q$268,2,FALSE)*X198*(1-AA213)+HLOOKUP(AG202,workup!$B$266:$Q$268,3,FALSE))</f>
        <v/>
      </c>
      <c r="AH207" s="259">
        <f>X214*AH203/(HLOOKUP(AH202,workup!$B$266:$Q$268,2,FALSE)*X198*(1-AA213)+HLOOKUP(AH202,workup!$B$266:$Q$268,3,FALSE))</f>
        <v/>
      </c>
      <c r="AI207" s="259">
        <f>X214*AI203/(HLOOKUP(AI202,workup!$B$266:$Q$268,2,FALSE)*X198*(1-AA213)+HLOOKUP(AI202,workup!$B$266:$Q$268,3,FALSE))</f>
        <v/>
      </c>
      <c r="AJ207" s="259">
        <f>X214*AJ203/(HLOOKUP(AJ202,workup!$B$266:$Q$268,2,FALSE)*X198*(1-AA213)+HLOOKUP(AJ202,workup!$B$266:$Q$268,3,FALSE))</f>
        <v/>
      </c>
      <c r="AK207" s="259">
        <f>X214*AK203/(HLOOKUP(AK202,workup!$B$266:$Q$268,2,FALSE)*X198*(1-AA213)+HLOOKUP(AK202,workup!$B$266:$Q$268,3,FALSE))</f>
        <v/>
      </c>
      <c r="AL207" s="259">
        <f>X214*AL203/(HLOOKUP(AL202,workup!$B$266:$Q$268,2,FALSE)*X198*(1-AA213)+HLOOKUP(AL202,workup!$B$266:$Q$268,3,FALSE))</f>
        <v/>
      </c>
      <c r="AM207" s="259">
        <f>X214*AM203/(HLOOKUP(AM202,workup!$B$266:$Q$268,2,FALSE)*X198*(1-AA213)+HLOOKUP(AM202,workup!$B$266:$Q$268,3,FALSE))</f>
        <v/>
      </c>
      <c r="AN207" s="259">
        <f>X214*AN203/(HLOOKUP(AN202,workup!$B$266:$Q$268,2,FALSE)*X198*(1-AA213)+HLOOKUP(AN202,workup!$B$266:$Q$268,3,FALSE))</f>
        <v/>
      </c>
      <c r="AQ207" s="25" t="n"/>
      <c r="AR207" s="24" t="n"/>
      <c r="AS207" s="268" t="inlineStr">
        <is>
          <t>mol% Out</t>
        </is>
      </c>
      <c r="AT207" s="259">
        <f>AS214*AT203/(HLOOKUP(AT202,workup!$B$266:$Q$268,2,FALSE)*AS198*(1-AV213)+HLOOKUP(AT202,workup!$B$266:$Q$268,3,FALSE))</f>
        <v/>
      </c>
      <c r="AU207" s="259">
        <f>AS214*AU203/(HLOOKUP(AU202,workup!$B$266:$Q$268,2,FALSE)*AS198*(1-AV213)+HLOOKUP(AU202,workup!$B$266:$Q$268,3,FALSE))</f>
        <v/>
      </c>
      <c r="AV207" s="259">
        <f>AS214*AV203/(HLOOKUP(AV202,workup!$B$266:$Q$268,2,FALSE)*AS198*(1-AV213)+HLOOKUP(AV202,workup!$B$266:$Q$268,3,FALSE))</f>
        <v/>
      </c>
      <c r="AW207" s="259">
        <f>AS214*AW203/(HLOOKUP(AW202,workup!$B$266:$Q$268,2,FALSE)*AS198*(1-AV213)+HLOOKUP(AW202,workup!$B$266:$Q$268,3,FALSE))</f>
        <v/>
      </c>
      <c r="AX207" s="259">
        <f>AS214*AX203/(HLOOKUP(AX202,workup!$B$266:$Q$268,2,FALSE)*AS198*(1-AV213)+HLOOKUP(AX202,workup!$B$266:$Q$268,3,FALSE))</f>
        <v/>
      </c>
      <c r="AY207" s="259">
        <f>AS214*AY203/(HLOOKUP(AY202,workup!$B$266:$Q$268,2,FALSE)*AS198*(1-AV213)+HLOOKUP(AY202,workup!$B$266:$Q$268,3,FALSE))</f>
        <v/>
      </c>
      <c r="AZ207" s="259">
        <f>AS214*AZ203/(HLOOKUP(AZ202,workup!$B$266:$Q$268,2,FALSE)*AS198*(1-AV213)+HLOOKUP(AZ202,workup!$B$266:$Q$268,3,FALSE))</f>
        <v/>
      </c>
      <c r="BA207" s="259">
        <f>AS214*BA203/(HLOOKUP(BA202,workup!$B$266:$Q$268,2,FALSE)*AS198*(1-AV213)+HLOOKUP(BA202,workup!$B$266:$Q$268,3,FALSE))</f>
        <v/>
      </c>
      <c r="BB207" s="259">
        <f>AS214*BB203/(HLOOKUP(BB202,workup!$B$266:$Q$268,2,FALSE)*AS198*(1-AV213)+HLOOKUP(BB202,workup!$B$266:$Q$268,3,FALSE))</f>
        <v/>
      </c>
      <c r="BC207" s="259">
        <f>AS214*BC203/(HLOOKUP(BC202,workup!$B$266:$Q$268,2,FALSE)*AS198*(1-AV213)+HLOOKUP(BC202,workup!$B$266:$Q$268,3,FALSE))</f>
        <v/>
      </c>
      <c r="BD207" s="259">
        <f>AS214*BD203/(HLOOKUP(BD202,workup!$B$266:$Q$268,2,FALSE)*AS198*(1-AV213)+HLOOKUP(BD202,workup!$B$266:$Q$268,3,FALSE))</f>
        <v/>
      </c>
      <c r="BE207" s="259">
        <f>AS214*BE203/(HLOOKUP(BE202,workup!$B$266:$Q$268,2,FALSE)*AS198*(1-AV213)+HLOOKUP(BE202,workup!$B$266:$Q$268,3,FALSE))</f>
        <v/>
      </c>
      <c r="BF207" s="259">
        <f>AS214*BF203/(HLOOKUP(BF202,workup!$B$266:$Q$268,2,FALSE)*AS198*(1-AV213)+HLOOKUP(BF202,workup!$B$266:$Q$268,3,FALSE))</f>
        <v/>
      </c>
      <c r="BG207" s="259">
        <f>AS214*BG203/(HLOOKUP(BG202,workup!$B$266:$Q$268,2,FALSE)*AS198*(1-AV213)+HLOOKUP(BG202,workup!$B$266:$Q$268,3,FALSE))</f>
        <v/>
      </c>
      <c r="BH207" s="259">
        <f>AS214*BH203/(HLOOKUP(BH202,workup!$B$266:$Q$268,2,FALSE)*AS198*(1-AV213)+HLOOKUP(BH202,workup!$B$266:$Q$268,3,FALSE))</f>
        <v/>
      </c>
      <c r="BI207" s="259">
        <f>AS214*BI203/(HLOOKUP(BI202,workup!$B$266:$Q$268,2,FALSE)*AS198*(1-AV213)+HLOOKUP(BI202,workup!$B$266:$Q$268,3,FALSE))</f>
        <v/>
      </c>
      <c r="BL207" s="25" t="n"/>
      <c r="BM207" s="24" t="n"/>
      <c r="BN207" s="268" t="inlineStr">
        <is>
          <t>mol% Out</t>
        </is>
      </c>
      <c r="BO207" s="259">
        <f>BN214*BO203/(HLOOKUP(BO202,workup!$B$266:$Q$268,2,FALSE)*BN198*(1-BQ213)+HLOOKUP(BO202,workup!$B$266:$Q$268,3,FALSE))</f>
        <v/>
      </c>
      <c r="BP207" s="259">
        <f>BN214*BP203/(HLOOKUP(BP202,workup!$B$266:$Q$268,2,FALSE)*BN198*(1-BQ213)+HLOOKUP(BP202,workup!$B$266:$Q$268,3,FALSE))</f>
        <v/>
      </c>
      <c r="BQ207" s="259">
        <f>BN214*BQ203/(HLOOKUP(BQ202,workup!$B$266:$Q$268,2,FALSE)*BN198*(1-BQ213)+HLOOKUP(BQ202,workup!$B$266:$Q$268,3,FALSE))</f>
        <v/>
      </c>
      <c r="BR207" s="259">
        <f>BN214*BR203/(HLOOKUP(BR202,workup!$B$266:$Q$268,2,FALSE)*BN198*(1-BQ213)+HLOOKUP(BR202,workup!$B$266:$Q$268,3,FALSE))</f>
        <v/>
      </c>
      <c r="BS207" s="259">
        <f>BN214*BS203/(HLOOKUP(BS202,workup!$B$266:$Q$268,2,FALSE)*BN198*(1-BQ213)+HLOOKUP(BS202,workup!$B$266:$Q$268,3,FALSE))</f>
        <v/>
      </c>
      <c r="BT207" s="259">
        <f>BN214*BT203/(HLOOKUP(BT202,workup!$B$266:$Q$268,2,FALSE)*BN198*(1-BQ213)+HLOOKUP(BT202,workup!$B$266:$Q$268,3,FALSE))</f>
        <v/>
      </c>
      <c r="BU207" s="259">
        <f>BN214*BU203/(HLOOKUP(BU202,workup!$B$266:$Q$268,2,FALSE)*BN198*(1-BQ213)+HLOOKUP(BU202,workup!$B$266:$Q$268,3,FALSE))</f>
        <v/>
      </c>
      <c r="BV207" s="259">
        <f>BN214*BV203/(HLOOKUP(BV202,workup!$B$266:$Q$268,2,FALSE)*BN198*(1-BQ213)+HLOOKUP(BV202,workup!$B$266:$Q$268,3,FALSE))</f>
        <v/>
      </c>
      <c r="BW207" s="259">
        <f>BN214*BW203/(HLOOKUP(BW202,workup!$B$266:$Q$268,2,FALSE)*BN198*(1-BQ213)+HLOOKUP(BW202,workup!$B$266:$Q$268,3,FALSE))</f>
        <v/>
      </c>
      <c r="BX207" s="259">
        <f>BN214*BX203/(HLOOKUP(BX202,workup!$B$266:$Q$268,2,FALSE)*BN198*(1-BQ213)+HLOOKUP(BX202,workup!$B$266:$Q$268,3,FALSE))</f>
        <v/>
      </c>
      <c r="BY207" s="259">
        <f>BN214*BY203/(HLOOKUP(BY202,workup!$B$266:$Q$268,2,FALSE)*BN198*(1-BQ213)+HLOOKUP(BY202,workup!$B$266:$Q$268,3,FALSE))</f>
        <v/>
      </c>
      <c r="BZ207" s="259">
        <f>BN214*BZ203/(HLOOKUP(BZ202,workup!$B$266:$Q$268,2,FALSE)*BN198*(1-BQ213)+HLOOKUP(BZ202,workup!$B$266:$Q$268,3,FALSE))</f>
        <v/>
      </c>
      <c r="CA207" s="259">
        <f>BN214*CA203/(HLOOKUP(CA202,workup!$B$266:$Q$268,2,FALSE)*BN198*(1-BQ213)+HLOOKUP(CA202,workup!$B$266:$Q$268,3,FALSE))</f>
        <v/>
      </c>
      <c r="CB207" s="259">
        <f>BN214*CB203/(HLOOKUP(CB202,workup!$B$266:$Q$268,2,FALSE)*BN198*(1-BQ213)+HLOOKUP(CB202,workup!$B$266:$Q$268,3,FALSE))</f>
        <v/>
      </c>
      <c r="CC207" s="259">
        <f>BN214*CC203/(HLOOKUP(CC202,workup!$B$266:$Q$268,2,FALSE)*BN198*(1-BQ213)+HLOOKUP(CC202,workup!$B$266:$Q$268,3,FALSE))</f>
        <v/>
      </c>
      <c r="CD207" s="259">
        <f>BN214*CD203/(HLOOKUP(CD202,workup!$B$266:$Q$268,2,FALSE)*BN198*(1-BQ213)+HLOOKUP(CD202,workup!$B$266:$Q$268,3,FALSE))</f>
        <v/>
      </c>
      <c r="CG207" s="25" t="n"/>
      <c r="CH207" s="24" t="n"/>
      <c r="CI207" s="268" t="inlineStr">
        <is>
          <t>mol% Out</t>
        </is>
      </c>
      <c r="CJ207" s="259">
        <f>CI214*CJ203/(HLOOKUP(CJ202,workup!$B$266:$Q$268,2,FALSE)*CI198*(1-CL213)+HLOOKUP(CJ202,workup!$B$266:$Q$268,3,FALSE))</f>
        <v/>
      </c>
      <c r="CK207" s="259">
        <f>CI214*CK203/(HLOOKUP(CK202,workup!$B$266:$Q$268,2,FALSE)*CI198*(1-CL213)+HLOOKUP(CK202,workup!$B$266:$Q$268,3,FALSE))</f>
        <v/>
      </c>
      <c r="CL207" s="259">
        <f>CI214*CL203/(HLOOKUP(CL202,workup!$B$266:$Q$268,2,FALSE)*CI198*(1-CL213)+HLOOKUP(CL202,workup!$B$266:$Q$268,3,FALSE))</f>
        <v/>
      </c>
      <c r="CM207" s="259">
        <f>CI214*CM203/(HLOOKUP(CM202,workup!$B$266:$Q$268,2,FALSE)*CI198*(1-CL213)+HLOOKUP(CM202,workup!$B$266:$Q$268,3,FALSE))</f>
        <v/>
      </c>
      <c r="CN207" s="259">
        <f>CI214*CN203/(HLOOKUP(CN202,workup!$B$266:$Q$268,2,FALSE)*CI198*(1-CL213)+HLOOKUP(CN202,workup!$B$266:$Q$268,3,FALSE))</f>
        <v/>
      </c>
      <c r="CO207" s="259">
        <f>CI214*CO203/(HLOOKUP(CO202,workup!$B$266:$Q$268,2,FALSE)*CI198*(1-CL213)+HLOOKUP(CO202,workup!$B$266:$Q$268,3,FALSE))</f>
        <v/>
      </c>
      <c r="CP207" s="259">
        <f>CI214*CP203/(HLOOKUP(CP202,workup!$B$266:$Q$268,2,FALSE)*CI198*(1-CL213)+HLOOKUP(CP202,workup!$B$266:$Q$268,3,FALSE))</f>
        <v/>
      </c>
      <c r="CQ207" s="259">
        <f>CI214*CQ203/(HLOOKUP(CQ202,workup!$B$266:$Q$268,2,FALSE)*CI198*(1-CL213)+HLOOKUP(CQ202,workup!$B$266:$Q$268,3,FALSE))</f>
        <v/>
      </c>
      <c r="CR207" s="259">
        <f>CI214*CR203/(HLOOKUP(CR202,workup!$B$266:$Q$268,2,FALSE)*CI198*(1-CL213)+HLOOKUP(CR202,workup!$B$266:$Q$268,3,FALSE))</f>
        <v/>
      </c>
      <c r="CS207" s="259">
        <f>CI214*CS203/(HLOOKUP(CS202,workup!$B$266:$Q$268,2,FALSE)*CI198*(1-CL213)+HLOOKUP(CS202,workup!$B$266:$Q$268,3,FALSE))</f>
        <v/>
      </c>
      <c r="CT207" s="259">
        <f>CI214*CT203/(HLOOKUP(CT202,workup!$B$266:$Q$268,2,FALSE)*CI198*(1-CL213)+HLOOKUP(CT202,workup!$B$266:$Q$268,3,FALSE))</f>
        <v/>
      </c>
      <c r="CU207" s="259">
        <f>CI214*CU203/(HLOOKUP(CU202,workup!$B$266:$Q$268,2,FALSE)*CI198*(1-CL213)+HLOOKUP(CU202,workup!$B$266:$Q$268,3,FALSE))</f>
        <v/>
      </c>
      <c r="CV207" s="259">
        <f>CI214*CV203/(HLOOKUP(CV202,workup!$B$266:$Q$268,2,FALSE)*CI198*(1-CL213)+HLOOKUP(CV202,workup!$B$266:$Q$268,3,FALSE))</f>
        <v/>
      </c>
      <c r="CW207" s="259">
        <f>CI214*CW203/(HLOOKUP(CW202,workup!$B$266:$Q$268,2,FALSE)*CI198*(1-CL213)+HLOOKUP(CW202,workup!$B$266:$Q$268,3,FALSE))</f>
        <v/>
      </c>
      <c r="CX207" s="259">
        <f>CI214*CX203/(HLOOKUP(CX202,workup!$B$266:$Q$268,2,FALSE)*CI198*(1-CL213)+HLOOKUP(CX202,workup!$B$266:$Q$268,3,FALSE))</f>
        <v/>
      </c>
      <c r="CY207" s="259">
        <f>CI214*CY203/(HLOOKUP(CY202,workup!$B$266:$Q$268,2,FALSE)*CI198*(1-CL213)+HLOOKUP(CY202,workup!$B$266:$Q$268,3,FALSE))</f>
        <v/>
      </c>
    </row>
    <row r="208" ht="14.45" customHeight="1" s="23">
      <c r="A208" s="25" t="n"/>
      <c r="B208" s="24" t="n"/>
      <c r="C208" s="269" t="n"/>
      <c r="D208" s="259">
        <f>C214*D204/(HLOOKUP(D202,workup!$B$266:$Q$268,2,FALSE)*C199*(1-F214)+HLOOKUP(D202,workup!$B$266:$Q$268,3,FALSE))</f>
        <v/>
      </c>
      <c r="E208" s="259">
        <f>C214*E204/(HLOOKUP(E202,workup!$B$266:$Q$268,2,FALSE)*C199*(1-F214)+HLOOKUP(E202,workup!$B$266:$Q$268,3,FALSE))</f>
        <v/>
      </c>
      <c r="F208" s="259">
        <f>C214*F204/(HLOOKUP(F202,workup!$B$266:$Q$268,2,FALSE)*C199*(1-F214)+HLOOKUP(F202,workup!$B$266:$Q$268,3,FALSE))</f>
        <v/>
      </c>
      <c r="G208" s="259">
        <f>C214*G204/(HLOOKUP(G202,workup!$B$266:$Q$268,2,FALSE)*C199*(1-F214)+HLOOKUP(G202,workup!$B$266:$Q$268,3,FALSE))</f>
        <v/>
      </c>
      <c r="H208" s="259">
        <f>C214*H204/(HLOOKUP(H202,workup!$B$266:$Q$268,2,FALSE)*C199*(1-F214)+HLOOKUP(H202,workup!$B$266:$Q$268,3,FALSE))</f>
        <v/>
      </c>
      <c r="I208" s="259">
        <f>C214*I204/(HLOOKUP(I202,workup!$B$266:$Q$268,2,FALSE)*C199*(1-F214)+HLOOKUP(I202,workup!$B$266:$Q$268,3,FALSE))</f>
        <v/>
      </c>
      <c r="J208" s="259">
        <f>C214*J204/(HLOOKUP(J202,workup!$B$266:$Q$268,2,FALSE)*C199*(1-F214)+HLOOKUP(J202,workup!$B$266:$Q$268,3,FALSE))</f>
        <v/>
      </c>
      <c r="K208" s="259">
        <f>C214*K204/(HLOOKUP(K202,workup!$B$266:$Q$268,2,FALSE)*C199*(1-F214)+HLOOKUP(K202,workup!$B$266:$Q$268,3,FALSE))</f>
        <v/>
      </c>
      <c r="L208" s="259">
        <f>C214*L204/(HLOOKUP(L202,workup!$B$266:$Q$268,2,FALSE)*C199*(1-F214)+HLOOKUP(L202,workup!$B$266:$Q$268,3,FALSE))</f>
        <v/>
      </c>
      <c r="M208" s="259">
        <f>C214*M204/(HLOOKUP(M202,workup!$B$266:$Q$268,2,FALSE)*C199*(1-F214)+HLOOKUP(M202,workup!$B$266:$Q$268,3,FALSE))</f>
        <v/>
      </c>
      <c r="N208" s="259">
        <f>C214*N204/(HLOOKUP(N202,workup!$B$266:$Q$268,2,FALSE)*C199*(1-F214)+HLOOKUP(N202,workup!$B$266:$Q$268,3,FALSE))</f>
        <v/>
      </c>
      <c r="O208" s="259">
        <f>C214*O204/(HLOOKUP(O202,workup!$B$266:$Q$268,2,FALSE)*C199*(1-F214)+HLOOKUP(O202,workup!$B$266:$Q$268,3,FALSE))</f>
        <v/>
      </c>
      <c r="P208" s="259">
        <f>C214*P204/(HLOOKUP(P202,workup!$B$266:$Q$268,2,FALSE)*C199*(1-F214)+HLOOKUP(P202,workup!$B$266:$Q$268,3,FALSE))</f>
        <v/>
      </c>
      <c r="Q208" s="259">
        <f>C214*Q204/(HLOOKUP(Q202,workup!$B$266:$Q$268,2,FALSE)*C199*(1-F214)+HLOOKUP(Q202,workup!$B$266:$Q$268,3,FALSE))</f>
        <v/>
      </c>
      <c r="R208" s="259">
        <f>C214*R204/(HLOOKUP(R202,workup!$B$266:$Q$268,2,FALSE)*C199*(1-F214)+HLOOKUP(R202,workup!$B$266:$Q$268,3,FALSE))</f>
        <v/>
      </c>
      <c r="S208" s="259">
        <f>C214*S204/(HLOOKUP(S202,workup!$B$266:$Q$268,2,FALSE)*C199*(1-F214)+HLOOKUP(S202,workup!$B$266:$Q$268,3,FALSE))</f>
        <v/>
      </c>
      <c r="T208" s="25" t="n"/>
      <c r="V208" s="25" t="n"/>
      <c r="W208" s="24" t="n"/>
      <c r="X208" s="269" t="n"/>
      <c r="Y208" s="259">
        <f>X214*Y204/(HLOOKUP(Y202,workup!$B$266:$Q$268,2,FALSE)*X199*(1-AA214)+HLOOKUP(Y202,workup!$B$266:$Q$268,3,FALSE))</f>
        <v/>
      </c>
      <c r="Z208" s="259">
        <f>X214*Z204/(HLOOKUP(Z202,workup!$B$266:$Q$268,2,FALSE)*X199*(1-AA214)+HLOOKUP(Z202,workup!$B$266:$Q$268,3,FALSE))</f>
        <v/>
      </c>
      <c r="AA208" s="259">
        <f>X214*AA204/(HLOOKUP(AA202,workup!$B$266:$Q$268,2,FALSE)*X199*(1-AA214)+HLOOKUP(AA202,workup!$B$266:$Q$268,3,FALSE))</f>
        <v/>
      </c>
      <c r="AB208" s="259">
        <f>X214*AB204/(HLOOKUP(AB202,workup!$B$266:$Q$268,2,FALSE)*X199*(1-AA214)+HLOOKUP(AB202,workup!$B$266:$Q$268,3,FALSE))</f>
        <v/>
      </c>
      <c r="AC208" s="259">
        <f>X214*AC204/(HLOOKUP(AC202,workup!$B$266:$Q$268,2,FALSE)*X199*(1-AA214)+HLOOKUP(AC202,workup!$B$266:$Q$268,3,FALSE))</f>
        <v/>
      </c>
      <c r="AD208" s="259">
        <f>X214*AD204/(HLOOKUP(AD202,workup!$B$266:$Q$268,2,FALSE)*X199*(1-AA214)+HLOOKUP(AD202,workup!$B$266:$Q$268,3,FALSE))</f>
        <v/>
      </c>
      <c r="AE208" s="259">
        <f>X214*AE204/(HLOOKUP(AE202,workup!$B$266:$Q$268,2,FALSE)*X199*(1-AA214)+HLOOKUP(AE202,workup!$B$266:$Q$268,3,FALSE))</f>
        <v/>
      </c>
      <c r="AF208" s="259">
        <f>X214*AF204/(HLOOKUP(AF202,workup!$B$266:$Q$268,2,FALSE)*X199*(1-AA214)+HLOOKUP(AF202,workup!$B$266:$Q$268,3,FALSE))</f>
        <v/>
      </c>
      <c r="AG208" s="259">
        <f>X214*AG204/(HLOOKUP(AG202,workup!$B$266:$Q$268,2,FALSE)*X199*(1-AA214)+HLOOKUP(AG202,workup!$B$266:$Q$268,3,FALSE))</f>
        <v/>
      </c>
      <c r="AH208" s="259">
        <f>X214*AH204/(HLOOKUP(AH202,workup!$B$266:$Q$268,2,FALSE)*X199*(1-AA214)+HLOOKUP(AH202,workup!$B$266:$Q$268,3,FALSE))</f>
        <v/>
      </c>
      <c r="AI208" s="259">
        <f>X214*AI204/(HLOOKUP(AI202,workup!$B$266:$Q$268,2,FALSE)*X199*(1-AA214)+HLOOKUP(AI202,workup!$B$266:$Q$268,3,FALSE))</f>
        <v/>
      </c>
      <c r="AJ208" s="259">
        <f>X214*AJ204/(HLOOKUP(AJ202,workup!$B$266:$Q$268,2,FALSE)*X199*(1-AA214)+HLOOKUP(AJ202,workup!$B$266:$Q$268,3,FALSE))</f>
        <v/>
      </c>
      <c r="AK208" s="259">
        <f>X214*AK204/(HLOOKUP(AK202,workup!$B$266:$Q$268,2,FALSE)*X199*(1-AA214)+HLOOKUP(AK202,workup!$B$266:$Q$268,3,FALSE))</f>
        <v/>
      </c>
      <c r="AL208" s="259">
        <f>X214*AL204/(HLOOKUP(AL202,workup!$B$266:$Q$268,2,FALSE)*X199*(1-AA214)+HLOOKUP(AL202,workup!$B$266:$Q$268,3,FALSE))</f>
        <v/>
      </c>
      <c r="AM208" s="259">
        <f>X214*AM204/(HLOOKUP(AM202,workup!$B$266:$Q$268,2,FALSE)*X199*(1-AA214)+HLOOKUP(AM202,workup!$B$266:$Q$268,3,FALSE))</f>
        <v/>
      </c>
      <c r="AN208" s="259">
        <f>X214*AN204/(HLOOKUP(AN202,workup!$B$266:$Q$268,2,FALSE)*X199*(1-AA214)+HLOOKUP(AN202,workup!$B$266:$Q$268,3,FALSE))</f>
        <v/>
      </c>
      <c r="AQ208" s="25" t="n"/>
      <c r="AR208" s="24" t="n"/>
      <c r="AS208" s="269" t="n"/>
      <c r="AT208" s="259">
        <f>AS214*AT204/(HLOOKUP(AT202,workup!$B$266:$Q$268,2,FALSE)*AS199*(1-AV214)+HLOOKUP(AT202,workup!$B$266:$Q$268,3,FALSE))</f>
        <v/>
      </c>
      <c r="AU208" s="259">
        <f>AS214*AU204/(HLOOKUP(AU202,workup!$B$266:$Q$268,2,FALSE)*AS199*(1-AV214)+HLOOKUP(AU202,workup!$B$266:$Q$268,3,FALSE))</f>
        <v/>
      </c>
      <c r="AV208" s="259">
        <f>AS214*AV204/(HLOOKUP(AV202,workup!$B$266:$Q$268,2,FALSE)*AS199*(1-AV214)+HLOOKUP(AV202,workup!$B$266:$Q$268,3,FALSE))</f>
        <v/>
      </c>
      <c r="AW208" s="259">
        <f>AS214*AW204/(HLOOKUP(AW202,workup!$B$266:$Q$268,2,FALSE)*AS199*(1-AV214)+HLOOKUP(AW202,workup!$B$266:$Q$268,3,FALSE))</f>
        <v/>
      </c>
      <c r="AX208" s="259">
        <f>AS214*AX204/(HLOOKUP(AX202,workup!$B$266:$Q$268,2,FALSE)*AS199*(1-AV214)+HLOOKUP(AX202,workup!$B$266:$Q$268,3,FALSE))</f>
        <v/>
      </c>
      <c r="AY208" s="259">
        <f>AS214*AY204/(HLOOKUP(AY202,workup!$B$266:$Q$268,2,FALSE)*AS199*(1-AV214)+HLOOKUP(AY202,workup!$B$266:$Q$268,3,FALSE))</f>
        <v/>
      </c>
      <c r="AZ208" s="259">
        <f>AS214*AZ204/(HLOOKUP(AZ202,workup!$B$266:$Q$268,2,FALSE)*AS199*(1-AV214)+HLOOKUP(AZ202,workup!$B$266:$Q$268,3,FALSE))</f>
        <v/>
      </c>
      <c r="BA208" s="259">
        <f>AS214*BA204/(HLOOKUP(BA202,workup!$B$266:$Q$268,2,FALSE)*AS199*(1-AV214)+HLOOKUP(BA202,workup!$B$266:$Q$268,3,FALSE))</f>
        <v/>
      </c>
      <c r="BB208" s="259">
        <f>AS214*BB204/(HLOOKUP(BB202,workup!$B$266:$Q$268,2,FALSE)*AS199*(1-AV214)+HLOOKUP(BB202,workup!$B$266:$Q$268,3,FALSE))</f>
        <v/>
      </c>
      <c r="BC208" s="259">
        <f>AS214*BC204/(HLOOKUP(BC202,workup!$B$266:$Q$268,2,FALSE)*AS199*(1-AV214)+HLOOKUP(BC202,workup!$B$266:$Q$268,3,FALSE))</f>
        <v/>
      </c>
      <c r="BD208" s="259">
        <f>AS214*BD204/(HLOOKUP(BD202,workup!$B$266:$Q$268,2,FALSE)*AS199*(1-AV214)+HLOOKUP(BD202,workup!$B$266:$Q$268,3,FALSE))</f>
        <v/>
      </c>
      <c r="BE208" s="259">
        <f>AS214*BE204/(HLOOKUP(BE202,workup!$B$266:$Q$268,2,FALSE)*AS199*(1-AV214)+HLOOKUP(BE202,workup!$B$266:$Q$268,3,FALSE))</f>
        <v/>
      </c>
      <c r="BF208" s="259">
        <f>AS214*BF204/(HLOOKUP(BF202,workup!$B$266:$Q$268,2,FALSE)*AS199*(1-AV214)+HLOOKUP(BF202,workup!$B$266:$Q$268,3,FALSE))</f>
        <v/>
      </c>
      <c r="BG208" s="259">
        <f>AS214*BG204/(HLOOKUP(BG202,workup!$B$266:$Q$268,2,FALSE)*AS199*(1-AV214)+HLOOKUP(BG202,workup!$B$266:$Q$268,3,FALSE))</f>
        <v/>
      </c>
      <c r="BH208" s="259">
        <f>AS214*BH204/(HLOOKUP(BH202,workup!$B$266:$Q$268,2,FALSE)*AS199*(1-AV214)+HLOOKUP(BH202,workup!$B$266:$Q$268,3,FALSE))</f>
        <v/>
      </c>
      <c r="BI208" s="259">
        <f>AS214*BI204/(HLOOKUP(BI202,workup!$B$266:$Q$268,2,FALSE)*AS199*(1-AV214)+HLOOKUP(BI202,workup!$B$266:$Q$268,3,FALSE))</f>
        <v/>
      </c>
      <c r="BL208" s="25" t="n"/>
      <c r="BM208" s="24" t="n"/>
      <c r="BN208" s="269" t="n"/>
      <c r="BO208" s="259">
        <f>BN214*BO204/(HLOOKUP(BO202,workup!$B$266:$Q$268,2,FALSE)*BN199*(1-BQ214)+HLOOKUP(BO202,workup!$B$266:$Q$268,3,FALSE))</f>
        <v/>
      </c>
      <c r="BP208" s="259">
        <f>BN214*BP204/(HLOOKUP(BP202,workup!$B$266:$Q$268,2,FALSE)*BN199*(1-BQ214)+HLOOKUP(BP202,workup!$B$266:$Q$268,3,FALSE))</f>
        <v/>
      </c>
      <c r="BQ208" s="259">
        <f>BN214*BQ204/(HLOOKUP(BQ202,workup!$B$266:$Q$268,2,FALSE)*BN199*(1-BQ214)+HLOOKUP(BQ202,workup!$B$266:$Q$268,3,FALSE))</f>
        <v/>
      </c>
      <c r="BR208" s="259">
        <f>BN214*BR204/(HLOOKUP(BR202,workup!$B$266:$Q$268,2,FALSE)*BN199*(1-BQ214)+HLOOKUP(BR202,workup!$B$266:$Q$268,3,FALSE))</f>
        <v/>
      </c>
      <c r="BS208" s="259">
        <f>BN214*BS204/(HLOOKUP(BS202,workup!$B$266:$Q$268,2,FALSE)*BN199*(1-BQ214)+HLOOKUP(BS202,workup!$B$266:$Q$268,3,FALSE))</f>
        <v/>
      </c>
      <c r="BT208" s="259">
        <f>BN214*BT204/(HLOOKUP(BT202,workup!$B$266:$Q$268,2,FALSE)*BN199*(1-BQ214)+HLOOKUP(BT202,workup!$B$266:$Q$268,3,FALSE))</f>
        <v/>
      </c>
      <c r="BU208" s="259">
        <f>BN214*BU204/(HLOOKUP(BU202,workup!$B$266:$Q$268,2,FALSE)*BN199*(1-BQ214)+HLOOKUP(BU202,workup!$B$266:$Q$268,3,FALSE))</f>
        <v/>
      </c>
      <c r="BV208" s="259">
        <f>BN214*BV204/(HLOOKUP(BV202,workup!$B$266:$Q$268,2,FALSE)*BN199*(1-BQ214)+HLOOKUP(BV202,workup!$B$266:$Q$268,3,FALSE))</f>
        <v/>
      </c>
      <c r="BW208" s="259">
        <f>BN214*BW204/(HLOOKUP(BW202,workup!$B$266:$Q$268,2,FALSE)*BN199*(1-BQ214)+HLOOKUP(BW202,workup!$B$266:$Q$268,3,FALSE))</f>
        <v/>
      </c>
      <c r="BX208" s="259">
        <f>BN214*BX204/(HLOOKUP(BX202,workup!$B$266:$Q$268,2,FALSE)*BN199*(1-BQ214)+HLOOKUP(BX202,workup!$B$266:$Q$268,3,FALSE))</f>
        <v/>
      </c>
      <c r="BY208" s="259">
        <f>BN214*BY204/(HLOOKUP(BY202,workup!$B$266:$Q$268,2,FALSE)*BN199*(1-BQ214)+HLOOKUP(BY202,workup!$B$266:$Q$268,3,FALSE))</f>
        <v/>
      </c>
      <c r="BZ208" s="259">
        <f>BN214*BZ204/(HLOOKUP(BZ202,workup!$B$266:$Q$268,2,FALSE)*BN199*(1-BQ214)+HLOOKUP(BZ202,workup!$B$266:$Q$268,3,FALSE))</f>
        <v/>
      </c>
      <c r="CA208" s="259">
        <f>BN214*CA204/(HLOOKUP(CA202,workup!$B$266:$Q$268,2,FALSE)*BN199*(1-BQ214)+HLOOKUP(CA202,workup!$B$266:$Q$268,3,FALSE))</f>
        <v/>
      </c>
      <c r="CB208" s="259">
        <f>BN214*CB204/(HLOOKUP(CB202,workup!$B$266:$Q$268,2,FALSE)*BN199*(1-BQ214)+HLOOKUP(CB202,workup!$B$266:$Q$268,3,FALSE))</f>
        <v/>
      </c>
      <c r="CC208" s="259">
        <f>BN214*CC204/(HLOOKUP(CC202,workup!$B$266:$Q$268,2,FALSE)*BN199*(1-BQ214)+HLOOKUP(CC202,workup!$B$266:$Q$268,3,FALSE))</f>
        <v/>
      </c>
      <c r="CD208" s="259">
        <f>BN214*CD204/(HLOOKUP(CD202,workup!$B$266:$Q$268,2,FALSE)*BN199*(1-BQ214)+HLOOKUP(CD202,workup!$B$266:$Q$268,3,FALSE))</f>
        <v/>
      </c>
      <c r="CG208" s="25" t="n"/>
      <c r="CH208" s="24" t="n"/>
      <c r="CI208" s="269" t="n"/>
      <c r="CJ208" s="259">
        <f>CI214*CJ204/(HLOOKUP(CJ202,workup!$B$266:$Q$268,2,FALSE)*CI199*(1-CL214)+HLOOKUP(CJ202,workup!$B$266:$Q$268,3,FALSE))</f>
        <v/>
      </c>
      <c r="CK208" s="259">
        <f>CI214*CK204/(HLOOKUP(CK202,workup!$B$266:$Q$268,2,FALSE)*CI199*(1-CL214)+HLOOKUP(CK202,workup!$B$266:$Q$268,3,FALSE))</f>
        <v/>
      </c>
      <c r="CL208" s="259">
        <f>CI214*CL204/(HLOOKUP(CL202,workup!$B$266:$Q$268,2,FALSE)*CI199*(1-CL214)+HLOOKUP(CL202,workup!$B$266:$Q$268,3,FALSE))</f>
        <v/>
      </c>
      <c r="CM208" s="259">
        <f>CI214*CM204/(HLOOKUP(CM202,workup!$B$266:$Q$268,2,FALSE)*CI199*(1-CL214)+HLOOKUP(CM202,workup!$B$266:$Q$268,3,FALSE))</f>
        <v/>
      </c>
      <c r="CN208" s="259">
        <f>CI214*CN204/(HLOOKUP(CN202,workup!$B$266:$Q$268,2,FALSE)*CI199*(1-CL214)+HLOOKUP(CN202,workup!$B$266:$Q$268,3,FALSE))</f>
        <v/>
      </c>
      <c r="CO208" s="259">
        <f>CI214*CO204/(HLOOKUP(CO202,workup!$B$266:$Q$268,2,FALSE)*CI199*(1-CL214)+HLOOKUP(CO202,workup!$B$266:$Q$268,3,FALSE))</f>
        <v/>
      </c>
      <c r="CP208" s="259">
        <f>CI214*CP204/(HLOOKUP(CP202,workup!$B$266:$Q$268,2,FALSE)*CI199*(1-CL214)+HLOOKUP(CP202,workup!$B$266:$Q$268,3,FALSE))</f>
        <v/>
      </c>
      <c r="CQ208" s="259">
        <f>CI214*CQ204/(HLOOKUP(CQ202,workup!$B$266:$Q$268,2,FALSE)*CI199*(1-CL214)+HLOOKUP(CQ202,workup!$B$266:$Q$268,3,FALSE))</f>
        <v/>
      </c>
      <c r="CR208" s="259">
        <f>CI214*CR204/(HLOOKUP(CR202,workup!$B$266:$Q$268,2,FALSE)*CI199*(1-CL214)+HLOOKUP(CR202,workup!$B$266:$Q$268,3,FALSE))</f>
        <v/>
      </c>
      <c r="CS208" s="259">
        <f>CI214*CS204/(HLOOKUP(CS202,workup!$B$266:$Q$268,2,FALSE)*CI199*(1-CL214)+HLOOKUP(CS202,workup!$B$266:$Q$268,3,FALSE))</f>
        <v/>
      </c>
      <c r="CT208" s="259">
        <f>CI214*CT204/(HLOOKUP(CT202,workup!$B$266:$Q$268,2,FALSE)*CI199*(1-CL214)+HLOOKUP(CT202,workup!$B$266:$Q$268,3,FALSE))</f>
        <v/>
      </c>
      <c r="CU208" s="259">
        <f>CI214*CU204/(HLOOKUP(CU202,workup!$B$266:$Q$268,2,FALSE)*CI199*(1-CL214)+HLOOKUP(CU202,workup!$B$266:$Q$268,3,FALSE))</f>
        <v/>
      </c>
      <c r="CV208" s="259">
        <f>CI214*CV204/(HLOOKUP(CV202,workup!$B$266:$Q$268,2,FALSE)*CI199*(1-CL214)+HLOOKUP(CV202,workup!$B$266:$Q$268,3,FALSE))</f>
        <v/>
      </c>
      <c r="CW208" s="259">
        <f>CI214*CW204/(HLOOKUP(CW202,workup!$B$266:$Q$268,2,FALSE)*CI199*(1-CL214)+HLOOKUP(CW202,workup!$B$266:$Q$268,3,FALSE))</f>
        <v/>
      </c>
      <c r="CX208" s="259">
        <f>CI214*CX204/(HLOOKUP(CX202,workup!$B$266:$Q$268,2,FALSE)*CI199*(1-CL214)+HLOOKUP(CX202,workup!$B$266:$Q$268,3,FALSE))</f>
        <v/>
      </c>
      <c r="CY208" s="259">
        <f>CI214*CY204/(HLOOKUP(CY202,workup!$B$266:$Q$268,2,FALSE)*CI199*(1-CL214)+HLOOKUP(CY202,workup!$B$266:$Q$268,3,FALSE))</f>
        <v/>
      </c>
    </row>
    <row r="209" ht="14.45" customHeight="1" s="23">
      <c r="A209" s="25" t="n"/>
      <c r="B209" s="24" t="n"/>
      <c r="C209" s="270" t="n"/>
      <c r="D209" s="259">
        <f>C214*D205/(HLOOKUP(D202,workup!$B$266:$Q$268,2,FALSE)*C200*(1-F215)+HLOOKUP(D202,workup!$B$266:$Q$268,3,FALSE))</f>
        <v/>
      </c>
      <c r="E209" s="259">
        <f>C214*E205/(HLOOKUP(E202,workup!$B$266:$Q$268,2,FALSE)*C200*(1-F215)+HLOOKUP(E202,workup!$B$266:$Q$268,3,FALSE))</f>
        <v/>
      </c>
      <c r="F209" s="259">
        <f>C214*F205/(HLOOKUP(F202,workup!$B$266:$Q$268,2,FALSE)*C200*(1-F215)+HLOOKUP(F202,workup!$B$266:$Q$268,3,FALSE))</f>
        <v/>
      </c>
      <c r="G209" s="259">
        <f>C214*G205/(HLOOKUP(G202,workup!$B$266:$Q$268,2,FALSE)*C200*(1-F215)+HLOOKUP(G202,workup!$B$266:$Q$268,3,FALSE))</f>
        <v/>
      </c>
      <c r="H209" s="259">
        <f>C214*H205/(HLOOKUP(H202,workup!$B$266:$Q$268,2,FALSE)*C200*(1-F215)+HLOOKUP(H202,workup!$B$266:$Q$268,3,FALSE))</f>
        <v/>
      </c>
      <c r="I209" s="259">
        <f>C214*I205/(HLOOKUP(I202,workup!$B$266:$Q$268,2,FALSE)*C200*(1-F215)+HLOOKUP(I202,workup!$B$266:$Q$268,3,FALSE))</f>
        <v/>
      </c>
      <c r="J209" s="259">
        <f>C214*J205/(HLOOKUP(J202,workup!$B$266:$Q$268,2,FALSE)*C200*(1-F215)+HLOOKUP(J202,workup!$B$266:$Q$268,3,FALSE))</f>
        <v/>
      </c>
      <c r="K209" s="259">
        <f>C214*K205/(HLOOKUP(K202,workup!$B$266:$Q$268,2,FALSE)*C200*(1-F215)+HLOOKUP(K202,workup!$B$266:$Q$268,3,FALSE))</f>
        <v/>
      </c>
      <c r="L209" s="259">
        <f>C214*L205/(HLOOKUP(L202,workup!$B$266:$Q$268,2,FALSE)*C200*(1-F215)+HLOOKUP(L202,workup!$B$266:$Q$268,3,FALSE))</f>
        <v/>
      </c>
      <c r="M209" s="259">
        <f>C214*M205/(HLOOKUP(M202,workup!$B$266:$Q$268,2,FALSE)*C200*(1-F215)+HLOOKUP(M202,workup!$B$266:$Q$268,3,FALSE))</f>
        <v/>
      </c>
      <c r="N209" s="259">
        <f>C214*N205/(HLOOKUP(N202,workup!$B$266:$Q$268,2,FALSE)*C200*(1-F215)+HLOOKUP(N202,workup!$B$266:$Q$268,3,FALSE))</f>
        <v/>
      </c>
      <c r="O209" s="259">
        <f>C214*O205/(HLOOKUP(O202,workup!$B$266:$Q$268,2,FALSE)*C200*(1-F215)+HLOOKUP(O202,workup!$B$266:$Q$268,3,FALSE))</f>
        <v/>
      </c>
      <c r="P209" s="259">
        <f>C214*P205/(HLOOKUP(P202,workup!$B$266:$Q$268,2,FALSE)*C200*(1-F215)+HLOOKUP(P202,workup!$B$266:$Q$268,3,FALSE))</f>
        <v/>
      </c>
      <c r="Q209" s="259">
        <f>C214*Q205/(HLOOKUP(Q202,workup!$B$266:$Q$268,2,FALSE)*C200*(1-F215)+HLOOKUP(Q202,workup!$B$266:$Q$268,3,FALSE))</f>
        <v/>
      </c>
      <c r="R209" s="259">
        <f>C214*R205/(HLOOKUP(R202,workup!$B$266:$Q$268,2,FALSE)*C200*(1-F215)+HLOOKUP(R202,workup!$B$266:$Q$268,3,FALSE))</f>
        <v/>
      </c>
      <c r="S209" s="259">
        <f>C214*S205/(HLOOKUP(S202,workup!$B$266:$Q$268,2,FALSE)*C200*(1-F215)+HLOOKUP(S202,workup!$B$266:$Q$268,3,FALSE))</f>
        <v/>
      </c>
      <c r="T209" s="25" t="n"/>
      <c r="V209" s="25" t="n"/>
      <c r="W209" s="24" t="n"/>
      <c r="X209" s="270" t="n"/>
      <c r="Y209" s="259">
        <f>X214*Y205/(HLOOKUP(Y202,workup!$B$266:$Q$268,2,FALSE)*X200*(1-AA215)+HLOOKUP(Y202,workup!$B$266:$Q$268,3,FALSE))</f>
        <v/>
      </c>
      <c r="Z209" s="259">
        <f>X214*Z205/(HLOOKUP(Z202,workup!$B$266:$Q$268,2,FALSE)*X200*(1-AA215)+HLOOKUP(Z202,workup!$B$266:$Q$268,3,FALSE))</f>
        <v/>
      </c>
      <c r="AA209" s="259">
        <f>X214*AA205/(HLOOKUP(AA202,workup!$B$266:$Q$268,2,FALSE)*X200*(1-AA215)+HLOOKUP(AA202,workup!$B$266:$Q$268,3,FALSE))</f>
        <v/>
      </c>
      <c r="AB209" s="259">
        <f>X214*AB205/(HLOOKUP(AB202,workup!$B$266:$Q$268,2,FALSE)*X200*(1-AA215)+HLOOKUP(AB202,workup!$B$266:$Q$268,3,FALSE))</f>
        <v/>
      </c>
      <c r="AC209" s="259">
        <f>X214*AC205/(HLOOKUP(AC202,workup!$B$266:$Q$268,2,FALSE)*X200*(1-AA215)+HLOOKUP(AC202,workup!$B$266:$Q$268,3,FALSE))</f>
        <v/>
      </c>
      <c r="AD209" s="259">
        <f>X214*AD205/(HLOOKUP(AD202,workup!$B$266:$Q$268,2,FALSE)*X200*(1-AA215)+HLOOKUP(AD202,workup!$B$266:$Q$268,3,FALSE))</f>
        <v/>
      </c>
      <c r="AE209" s="259">
        <f>X214*AE205/(HLOOKUP(AE202,workup!$B$266:$Q$268,2,FALSE)*X200*(1-AA215)+HLOOKUP(AE202,workup!$B$266:$Q$268,3,FALSE))</f>
        <v/>
      </c>
      <c r="AF209" s="259">
        <f>X214*AF205/(HLOOKUP(AF202,workup!$B$266:$Q$268,2,FALSE)*X200*(1-AA215)+HLOOKUP(AF202,workup!$B$266:$Q$268,3,FALSE))</f>
        <v/>
      </c>
      <c r="AG209" s="259">
        <f>X214*AG205/(HLOOKUP(AG202,workup!$B$266:$Q$268,2,FALSE)*X200*(1-AA215)+HLOOKUP(AG202,workup!$B$266:$Q$268,3,FALSE))</f>
        <v/>
      </c>
      <c r="AH209" s="259">
        <f>X214*AH205/(HLOOKUP(AH202,workup!$B$266:$Q$268,2,FALSE)*X200*(1-AA215)+HLOOKUP(AH202,workup!$B$266:$Q$268,3,FALSE))</f>
        <v/>
      </c>
      <c r="AI209" s="259">
        <f>X214*AI205/(HLOOKUP(AI202,workup!$B$266:$Q$268,2,FALSE)*X200*(1-AA215)+HLOOKUP(AI202,workup!$B$266:$Q$268,3,FALSE))</f>
        <v/>
      </c>
      <c r="AJ209" s="259">
        <f>X214*AJ205/(HLOOKUP(AJ202,workup!$B$266:$Q$268,2,FALSE)*X200*(1-AA215)+HLOOKUP(AJ202,workup!$B$266:$Q$268,3,FALSE))</f>
        <v/>
      </c>
      <c r="AK209" s="259">
        <f>X214*AK205/(HLOOKUP(AK202,workup!$B$266:$Q$268,2,FALSE)*X200*(1-AA215)+HLOOKUP(AK202,workup!$B$266:$Q$268,3,FALSE))</f>
        <v/>
      </c>
      <c r="AL209" s="259">
        <f>X214*AL205/(HLOOKUP(AL202,workup!$B$266:$Q$268,2,FALSE)*X200*(1-AA215)+HLOOKUP(AL202,workup!$B$266:$Q$268,3,FALSE))</f>
        <v/>
      </c>
      <c r="AM209" s="259">
        <f>X214*AM205/(HLOOKUP(AM202,workup!$B$266:$Q$268,2,FALSE)*X200*(1-AA215)+HLOOKUP(AM202,workup!$B$266:$Q$268,3,FALSE))</f>
        <v/>
      </c>
      <c r="AN209" s="259">
        <f>X214*AN205/(HLOOKUP(AN202,workup!$B$266:$Q$268,2,FALSE)*X200*(1-AA215)+HLOOKUP(AN202,workup!$B$266:$Q$268,3,FALSE))</f>
        <v/>
      </c>
      <c r="AQ209" s="25" t="n"/>
      <c r="AR209" s="24" t="n"/>
      <c r="AS209" s="270" t="n"/>
      <c r="AT209" s="259">
        <f>AS214*AT205/(HLOOKUP(AT202,workup!$B$266:$Q$268,2,FALSE)*AS200*(1-AV215)+HLOOKUP(AT202,workup!$B$266:$Q$268,3,FALSE))</f>
        <v/>
      </c>
      <c r="AU209" s="259">
        <f>AS214*AU205/(HLOOKUP(AU202,workup!$B$266:$Q$268,2,FALSE)*AS200*(1-AV215)+HLOOKUP(AU202,workup!$B$266:$Q$268,3,FALSE))</f>
        <v/>
      </c>
      <c r="AV209" s="259">
        <f>AS214*AV205/(HLOOKUP(AV202,workup!$B$266:$Q$268,2,FALSE)*AS200*(1-AV215)+HLOOKUP(AV202,workup!$B$266:$Q$268,3,FALSE))</f>
        <v/>
      </c>
      <c r="AW209" s="259">
        <f>AS214*AW205/(HLOOKUP(AW202,workup!$B$266:$Q$268,2,FALSE)*AS200*(1-AV215)+HLOOKUP(AW202,workup!$B$266:$Q$268,3,FALSE))</f>
        <v/>
      </c>
      <c r="AX209" s="259">
        <f>AS214*AX205/(HLOOKUP(AX202,workup!$B$266:$Q$268,2,FALSE)*AS200*(1-AV215)+HLOOKUP(AX202,workup!$B$266:$Q$268,3,FALSE))</f>
        <v/>
      </c>
      <c r="AY209" s="259">
        <f>AS214*AY205/(HLOOKUP(AY202,workup!$B$266:$Q$268,2,FALSE)*AS200*(1-AV215)+HLOOKUP(AY202,workup!$B$266:$Q$268,3,FALSE))</f>
        <v/>
      </c>
      <c r="AZ209" s="259">
        <f>AS214*AZ205/(HLOOKUP(AZ202,workup!$B$266:$Q$268,2,FALSE)*AS200*(1-AV215)+HLOOKUP(AZ202,workup!$B$266:$Q$268,3,FALSE))</f>
        <v/>
      </c>
      <c r="BA209" s="259">
        <f>AS214*BA205/(HLOOKUP(BA202,workup!$B$266:$Q$268,2,FALSE)*AS200*(1-AV215)+HLOOKUP(BA202,workup!$B$266:$Q$268,3,FALSE))</f>
        <v/>
      </c>
      <c r="BB209" s="259">
        <f>AS214*BB205/(HLOOKUP(BB202,workup!$B$266:$Q$268,2,FALSE)*AS200*(1-AV215)+HLOOKUP(BB202,workup!$B$266:$Q$268,3,FALSE))</f>
        <v/>
      </c>
      <c r="BC209" s="259">
        <f>AS214*BC205/(HLOOKUP(BC202,workup!$B$266:$Q$268,2,FALSE)*AS200*(1-AV215)+HLOOKUP(BC202,workup!$B$266:$Q$268,3,FALSE))</f>
        <v/>
      </c>
      <c r="BD209" s="259">
        <f>AS214*BD205/(HLOOKUP(BD202,workup!$B$266:$Q$268,2,FALSE)*AS200*(1-AV215)+HLOOKUP(BD202,workup!$B$266:$Q$268,3,FALSE))</f>
        <v/>
      </c>
      <c r="BE209" s="259">
        <f>AS214*BE205/(HLOOKUP(BE202,workup!$B$266:$Q$268,2,FALSE)*AS200*(1-AV215)+HLOOKUP(BE202,workup!$B$266:$Q$268,3,FALSE))</f>
        <v/>
      </c>
      <c r="BF209" s="259">
        <f>AS214*BF205/(HLOOKUP(BF202,workup!$B$266:$Q$268,2,FALSE)*AS200*(1-AV215)+HLOOKUP(BF202,workup!$B$266:$Q$268,3,FALSE))</f>
        <v/>
      </c>
      <c r="BG209" s="259">
        <f>AS214*BG205/(HLOOKUP(BG202,workup!$B$266:$Q$268,2,FALSE)*AS200*(1-AV215)+HLOOKUP(BG202,workup!$B$266:$Q$268,3,FALSE))</f>
        <v/>
      </c>
      <c r="BH209" s="259">
        <f>AS214*BH205/(HLOOKUP(BH202,workup!$B$266:$Q$268,2,FALSE)*AS200*(1-AV215)+HLOOKUP(BH202,workup!$B$266:$Q$268,3,FALSE))</f>
        <v/>
      </c>
      <c r="BI209" s="259">
        <f>AS214*BI205/(HLOOKUP(BI202,workup!$B$266:$Q$268,2,FALSE)*AS200*(1-AV215)+HLOOKUP(BI202,workup!$B$266:$Q$268,3,FALSE))</f>
        <v/>
      </c>
      <c r="BL209" s="25" t="n"/>
      <c r="BM209" s="24" t="n"/>
      <c r="BN209" s="270" t="n"/>
      <c r="BO209" s="259">
        <f>BN214*BO205/(HLOOKUP(BO202,workup!$B$266:$Q$268,2,FALSE)*BN200*(1-BQ215)+HLOOKUP(BO202,workup!$B$266:$Q$268,3,FALSE))</f>
        <v/>
      </c>
      <c r="BP209" s="259">
        <f>BN214*BP205/(HLOOKUP(BP202,workup!$B$266:$Q$268,2,FALSE)*BN200*(1-BQ215)+HLOOKUP(BP202,workup!$B$266:$Q$268,3,FALSE))</f>
        <v/>
      </c>
      <c r="BQ209" s="259">
        <f>BN214*BQ205/(HLOOKUP(BQ202,workup!$B$266:$Q$268,2,FALSE)*BN200*(1-BQ215)+HLOOKUP(BQ202,workup!$B$266:$Q$268,3,FALSE))</f>
        <v/>
      </c>
      <c r="BR209" s="259">
        <f>BN214*BR205/(HLOOKUP(BR202,workup!$B$266:$Q$268,2,FALSE)*BN200*(1-BQ215)+HLOOKUP(BR202,workup!$B$266:$Q$268,3,FALSE))</f>
        <v/>
      </c>
      <c r="BS209" s="259">
        <f>BN214*BS205/(HLOOKUP(BS202,workup!$B$266:$Q$268,2,FALSE)*BN200*(1-BQ215)+HLOOKUP(BS202,workup!$B$266:$Q$268,3,FALSE))</f>
        <v/>
      </c>
      <c r="BT209" s="259">
        <f>BN214*BT205/(HLOOKUP(BT202,workup!$B$266:$Q$268,2,FALSE)*BN200*(1-BQ215)+HLOOKUP(BT202,workup!$B$266:$Q$268,3,FALSE))</f>
        <v/>
      </c>
      <c r="BU209" s="259">
        <f>BN214*BU205/(HLOOKUP(BU202,workup!$B$266:$Q$268,2,FALSE)*BN200*(1-BQ215)+HLOOKUP(BU202,workup!$B$266:$Q$268,3,FALSE))</f>
        <v/>
      </c>
      <c r="BV209" s="259">
        <f>BN214*BV205/(HLOOKUP(BV202,workup!$B$266:$Q$268,2,FALSE)*BN200*(1-BQ215)+HLOOKUP(BV202,workup!$B$266:$Q$268,3,FALSE))</f>
        <v/>
      </c>
      <c r="BW209" s="259">
        <f>BN214*BW205/(HLOOKUP(BW202,workup!$B$266:$Q$268,2,FALSE)*BN200*(1-BQ215)+HLOOKUP(BW202,workup!$B$266:$Q$268,3,FALSE))</f>
        <v/>
      </c>
      <c r="BX209" s="259">
        <f>BN214*BX205/(HLOOKUP(BX202,workup!$B$266:$Q$268,2,FALSE)*BN200*(1-BQ215)+HLOOKUP(BX202,workup!$B$266:$Q$268,3,FALSE))</f>
        <v/>
      </c>
      <c r="BY209" s="259">
        <f>BN214*BY205/(HLOOKUP(BY202,workup!$B$266:$Q$268,2,FALSE)*BN200*(1-BQ215)+HLOOKUP(BY202,workup!$B$266:$Q$268,3,FALSE))</f>
        <v/>
      </c>
      <c r="BZ209" s="259">
        <f>BN214*BZ205/(HLOOKUP(BZ202,workup!$B$266:$Q$268,2,FALSE)*BN200*(1-BQ215)+HLOOKUP(BZ202,workup!$B$266:$Q$268,3,FALSE))</f>
        <v/>
      </c>
      <c r="CA209" s="259">
        <f>BN214*CA205/(HLOOKUP(CA202,workup!$B$266:$Q$268,2,FALSE)*BN200*(1-BQ215)+HLOOKUP(CA202,workup!$B$266:$Q$268,3,FALSE))</f>
        <v/>
      </c>
      <c r="CB209" s="259">
        <f>BN214*CB205/(HLOOKUP(CB202,workup!$B$266:$Q$268,2,FALSE)*BN200*(1-BQ215)+HLOOKUP(CB202,workup!$B$266:$Q$268,3,FALSE))</f>
        <v/>
      </c>
      <c r="CC209" s="259">
        <f>BN214*CC205/(HLOOKUP(CC202,workup!$B$266:$Q$268,2,FALSE)*BN200*(1-BQ215)+HLOOKUP(CC202,workup!$B$266:$Q$268,3,FALSE))</f>
        <v/>
      </c>
      <c r="CD209" s="259">
        <f>BN214*CD205/(HLOOKUP(CD202,workup!$B$266:$Q$268,2,FALSE)*BN200*(1-BQ215)+HLOOKUP(CD202,workup!$B$266:$Q$268,3,FALSE))</f>
        <v/>
      </c>
      <c r="CG209" s="25" t="n"/>
      <c r="CH209" s="24" t="n"/>
      <c r="CI209" s="270" t="n"/>
      <c r="CJ209" s="259">
        <f>CI214*CJ205/(HLOOKUP(CJ202,workup!$B$266:$Q$268,2,FALSE)*CI200*(1-CL215)+HLOOKUP(CJ202,workup!$B$266:$Q$268,3,FALSE))</f>
        <v/>
      </c>
      <c r="CK209" s="259">
        <f>CI214*CK205/(HLOOKUP(CK202,workup!$B$266:$Q$268,2,FALSE)*CI200*(1-CL215)+HLOOKUP(CK202,workup!$B$266:$Q$268,3,FALSE))</f>
        <v/>
      </c>
      <c r="CL209" s="259">
        <f>CI214*CL205/(HLOOKUP(CL202,workup!$B$266:$Q$268,2,FALSE)*CI200*(1-CL215)+HLOOKUP(CL202,workup!$B$266:$Q$268,3,FALSE))</f>
        <v/>
      </c>
      <c r="CM209" s="259">
        <f>CI214*CM205/(HLOOKUP(CM202,workup!$B$266:$Q$268,2,FALSE)*CI200*(1-CL215)+HLOOKUP(CM202,workup!$B$266:$Q$268,3,FALSE))</f>
        <v/>
      </c>
      <c r="CN209" s="259">
        <f>CI214*CN205/(HLOOKUP(CN202,workup!$B$266:$Q$268,2,FALSE)*CI200*(1-CL215)+HLOOKUP(CN202,workup!$B$266:$Q$268,3,FALSE))</f>
        <v/>
      </c>
      <c r="CO209" s="259">
        <f>CI214*CO205/(HLOOKUP(CO202,workup!$B$266:$Q$268,2,FALSE)*CI200*(1-CL215)+HLOOKUP(CO202,workup!$B$266:$Q$268,3,FALSE))</f>
        <v/>
      </c>
      <c r="CP209" s="259">
        <f>CI214*CP205/(HLOOKUP(CP202,workup!$B$266:$Q$268,2,FALSE)*CI200*(1-CL215)+HLOOKUP(CP202,workup!$B$266:$Q$268,3,FALSE))</f>
        <v/>
      </c>
      <c r="CQ209" s="259">
        <f>CI214*CQ205/(HLOOKUP(CQ202,workup!$B$266:$Q$268,2,FALSE)*CI200*(1-CL215)+HLOOKUP(CQ202,workup!$B$266:$Q$268,3,FALSE))</f>
        <v/>
      </c>
      <c r="CR209" s="259">
        <f>CI214*CR205/(HLOOKUP(CR202,workup!$B$266:$Q$268,2,FALSE)*CI200*(1-CL215)+HLOOKUP(CR202,workup!$B$266:$Q$268,3,FALSE))</f>
        <v/>
      </c>
      <c r="CS209" s="259">
        <f>CI214*CS205/(HLOOKUP(CS202,workup!$B$266:$Q$268,2,FALSE)*CI200*(1-CL215)+HLOOKUP(CS202,workup!$B$266:$Q$268,3,FALSE))</f>
        <v/>
      </c>
      <c r="CT209" s="259">
        <f>CI214*CT205/(HLOOKUP(CT202,workup!$B$266:$Q$268,2,FALSE)*CI200*(1-CL215)+HLOOKUP(CT202,workup!$B$266:$Q$268,3,FALSE))</f>
        <v/>
      </c>
      <c r="CU209" s="259">
        <f>CI214*CU205/(HLOOKUP(CU202,workup!$B$266:$Q$268,2,FALSE)*CI200*(1-CL215)+HLOOKUP(CU202,workup!$B$266:$Q$268,3,FALSE))</f>
        <v/>
      </c>
      <c r="CV209" s="259">
        <f>CI214*CV205/(HLOOKUP(CV202,workup!$B$266:$Q$268,2,FALSE)*CI200*(1-CL215)+HLOOKUP(CV202,workup!$B$266:$Q$268,3,FALSE))</f>
        <v/>
      </c>
      <c r="CW209" s="259">
        <f>CI214*CW205/(HLOOKUP(CW202,workup!$B$266:$Q$268,2,FALSE)*CI200*(1-CL215)+HLOOKUP(CW202,workup!$B$266:$Q$268,3,FALSE))</f>
        <v/>
      </c>
      <c r="CX209" s="259">
        <f>CI214*CX205/(HLOOKUP(CX202,workup!$B$266:$Q$268,2,FALSE)*CI200*(1-CL215)+HLOOKUP(CX202,workup!$B$266:$Q$268,3,FALSE))</f>
        <v/>
      </c>
      <c r="CY209" s="259">
        <f>CI214*CY205/(HLOOKUP(CY202,workup!$B$266:$Q$268,2,FALSE)*CI200*(1-CL215)+HLOOKUP(CY202,workup!$B$266:$Q$268,3,FALSE))</f>
        <v/>
      </c>
    </row>
    <row r="210" ht="14.45" customHeight="1" s="23">
      <c r="A210" s="25" t="n"/>
      <c r="B210" s="24" t="n"/>
      <c r="C210" s="67" t="inlineStr">
        <is>
          <t>Average</t>
        </is>
      </c>
      <c r="D210" s="260">
        <f>AVERAGE(D207:D209)</f>
        <v/>
      </c>
      <c r="E210" s="260">
        <f>AVERAGE(E207:E209)</f>
        <v/>
      </c>
      <c r="F210" s="260">
        <f>AVERAGE(F207:F209)</f>
        <v/>
      </c>
      <c r="G210" s="260">
        <f>AVERAGE(G207:G209)</f>
        <v/>
      </c>
      <c r="H210" s="260">
        <f>AVERAGE(H207:H209)</f>
        <v/>
      </c>
      <c r="I210" s="260">
        <f>AVERAGE(I207:I209)</f>
        <v/>
      </c>
      <c r="J210" s="260">
        <f>AVERAGE(J207:J209)</f>
        <v/>
      </c>
      <c r="K210" s="260">
        <f>AVERAGE(K207:K209)</f>
        <v/>
      </c>
      <c r="L210" s="260">
        <f>AVERAGE(L207:L209)</f>
        <v/>
      </c>
      <c r="M210" s="260">
        <f>AVERAGE(M207:M209)</f>
        <v/>
      </c>
      <c r="N210" s="260">
        <f>AVERAGE(N207:N209)</f>
        <v/>
      </c>
      <c r="O210" s="260">
        <f>AVERAGE(O207:O209)</f>
        <v/>
      </c>
      <c r="P210" s="260">
        <f>AVERAGE(P207:P209)</f>
        <v/>
      </c>
      <c r="Q210" s="260">
        <f>AVERAGE(Q207:Q209)</f>
        <v/>
      </c>
      <c r="R210" s="260">
        <f>AVERAGE(R207:R209)</f>
        <v/>
      </c>
      <c r="S210" s="261">
        <f>AVERAGE(S207:S209)</f>
        <v/>
      </c>
      <c r="T210" s="25" t="n"/>
      <c r="V210" s="25" t="n"/>
      <c r="W210" s="24" t="n"/>
      <c r="X210" s="67" t="inlineStr">
        <is>
          <t>Average</t>
        </is>
      </c>
      <c r="Y210" s="260">
        <f>AVERAGE(Y207:Y209)</f>
        <v/>
      </c>
      <c r="Z210" s="260">
        <f>AVERAGE(Z207:Z209)</f>
        <v/>
      </c>
      <c r="AA210" s="260">
        <f>AVERAGE(AA207:AA209)</f>
        <v/>
      </c>
      <c r="AB210" s="260">
        <f>AVERAGE(AB207:AB209)</f>
        <v/>
      </c>
      <c r="AC210" s="260">
        <f>AVERAGE(AC207:AC209)</f>
        <v/>
      </c>
      <c r="AD210" s="260">
        <f>AVERAGE(AD207:AD209)</f>
        <v/>
      </c>
      <c r="AE210" s="260">
        <f>AVERAGE(AE207:AE209)</f>
        <v/>
      </c>
      <c r="AF210" s="260">
        <f>AVERAGE(AF207:AF209)</f>
        <v/>
      </c>
      <c r="AG210" s="260">
        <f>AVERAGE(AG207:AG209)</f>
        <v/>
      </c>
      <c r="AH210" s="260">
        <f>AVERAGE(AH207:AH209)</f>
        <v/>
      </c>
      <c r="AI210" s="260">
        <f>AVERAGE(AI207:AI209)</f>
        <v/>
      </c>
      <c r="AJ210" s="260">
        <f>AVERAGE(AJ207:AJ209)</f>
        <v/>
      </c>
      <c r="AK210" s="260">
        <f>AVERAGE(AK207:AK209)</f>
        <v/>
      </c>
      <c r="AL210" s="260">
        <f>AVERAGE(AL207:AL209)</f>
        <v/>
      </c>
      <c r="AM210" s="260">
        <f>AVERAGE(AM207:AM209)</f>
        <v/>
      </c>
      <c r="AN210" s="261">
        <f>AVERAGE(AN207:AN209)</f>
        <v/>
      </c>
      <c r="AQ210" s="25" t="n"/>
      <c r="AR210" s="24" t="n"/>
      <c r="AS210" s="67" t="inlineStr">
        <is>
          <t>Average</t>
        </is>
      </c>
      <c r="AT210" s="260">
        <f>AVERAGE(AT207:AT209)</f>
        <v/>
      </c>
      <c r="AU210" s="260">
        <f>AVERAGE(AU207:AU209)</f>
        <v/>
      </c>
      <c r="AV210" s="260">
        <f>AVERAGE(AV207:AV209)</f>
        <v/>
      </c>
      <c r="AW210" s="260">
        <f>AVERAGE(AW207:AW209)</f>
        <v/>
      </c>
      <c r="AX210" s="260">
        <f>AVERAGE(AX207:AX209)</f>
        <v/>
      </c>
      <c r="AY210" s="260">
        <f>AVERAGE(AY207:AY209)</f>
        <v/>
      </c>
      <c r="AZ210" s="260">
        <f>AVERAGE(AZ207:AZ209)</f>
        <v/>
      </c>
      <c r="BA210" s="260">
        <f>AVERAGE(BA207:BA209)</f>
        <v/>
      </c>
      <c r="BB210" s="260">
        <f>AVERAGE(BB207:BB209)</f>
        <v/>
      </c>
      <c r="BC210" s="260">
        <f>AVERAGE(BC207:BC209)</f>
        <v/>
      </c>
      <c r="BD210" s="260">
        <f>AVERAGE(BD207:BD209)</f>
        <v/>
      </c>
      <c r="BE210" s="260">
        <f>AVERAGE(BE207:BE209)</f>
        <v/>
      </c>
      <c r="BF210" s="260">
        <f>AVERAGE(BF207:BF209)</f>
        <v/>
      </c>
      <c r="BG210" s="260">
        <f>AVERAGE(BG207:BG209)</f>
        <v/>
      </c>
      <c r="BH210" s="260">
        <f>AVERAGE(BH207:BH209)</f>
        <v/>
      </c>
      <c r="BI210" s="261">
        <f>AVERAGE(BI207:BI209)</f>
        <v/>
      </c>
      <c r="BL210" s="25" t="n"/>
      <c r="BM210" s="24" t="n"/>
      <c r="BN210" s="67" t="inlineStr">
        <is>
          <t>Average</t>
        </is>
      </c>
      <c r="BO210" s="260">
        <f>AVERAGE(BO207:BO209)</f>
        <v/>
      </c>
      <c r="BP210" s="260">
        <f>AVERAGE(BP207:BP209)</f>
        <v/>
      </c>
      <c r="BQ210" s="260">
        <f>AVERAGE(BQ207:BQ209)</f>
        <v/>
      </c>
      <c r="BR210" s="260">
        <f>AVERAGE(BR207:BR209)</f>
        <v/>
      </c>
      <c r="BS210" s="260">
        <f>AVERAGE(BS207:BS209)</f>
        <v/>
      </c>
      <c r="BT210" s="260">
        <f>AVERAGE(BT207:BT209)</f>
        <v/>
      </c>
      <c r="BU210" s="260">
        <f>AVERAGE(BU207:BU209)</f>
        <v/>
      </c>
      <c r="BV210" s="260">
        <f>AVERAGE(BV207:BV209)</f>
        <v/>
      </c>
      <c r="BW210" s="260">
        <f>AVERAGE(BW207:BW209)</f>
        <v/>
      </c>
      <c r="BX210" s="260">
        <f>AVERAGE(BX207:BX209)</f>
        <v/>
      </c>
      <c r="BY210" s="260">
        <f>AVERAGE(BY207:BY209)</f>
        <v/>
      </c>
      <c r="BZ210" s="260">
        <f>AVERAGE(BZ207:BZ209)</f>
        <v/>
      </c>
      <c r="CA210" s="260">
        <f>AVERAGE(CA207:CA209)</f>
        <v/>
      </c>
      <c r="CB210" s="260">
        <f>AVERAGE(CB207:CB209)</f>
        <v/>
      </c>
      <c r="CC210" s="260">
        <f>AVERAGE(CC207:CC209)</f>
        <v/>
      </c>
      <c r="CD210" s="261">
        <f>AVERAGE(CD207:CD209)</f>
        <v/>
      </c>
      <c r="CG210" s="25" t="n"/>
      <c r="CH210" s="24" t="n"/>
      <c r="CI210" s="67" t="inlineStr">
        <is>
          <t>Average</t>
        </is>
      </c>
      <c r="CJ210" s="260">
        <f>AVERAGE(CJ207:CJ209)</f>
        <v/>
      </c>
      <c r="CK210" s="260">
        <f>AVERAGE(CK207:CK209)</f>
        <v/>
      </c>
      <c r="CL210" s="260">
        <f>AVERAGE(CL207:CL209)</f>
        <v/>
      </c>
      <c r="CM210" s="260">
        <f>AVERAGE(CM207:CM209)</f>
        <v/>
      </c>
      <c r="CN210" s="260">
        <f>AVERAGE(CN207:CN209)</f>
        <v/>
      </c>
      <c r="CO210" s="260">
        <f>AVERAGE(CO207:CO209)</f>
        <v/>
      </c>
      <c r="CP210" s="260">
        <f>AVERAGE(CP207:CP209)</f>
        <v/>
      </c>
      <c r="CQ210" s="260">
        <f>AVERAGE(CQ207:CQ209)</f>
        <v/>
      </c>
      <c r="CR210" s="260">
        <f>AVERAGE(CR207:CR209)</f>
        <v/>
      </c>
      <c r="CS210" s="260">
        <f>AVERAGE(CS207:CS209)</f>
        <v/>
      </c>
      <c r="CT210" s="260">
        <f>AVERAGE(CT207:CT209)</f>
        <v/>
      </c>
      <c r="CU210" s="260">
        <f>AVERAGE(CU207:CU209)</f>
        <v/>
      </c>
      <c r="CV210" s="260">
        <f>AVERAGE(CV207:CV209)</f>
        <v/>
      </c>
      <c r="CW210" s="260">
        <f>AVERAGE(CW207:CW209)</f>
        <v/>
      </c>
      <c r="CX210" s="260">
        <f>AVERAGE(CX207:CX209)</f>
        <v/>
      </c>
      <c r="CY210" s="261">
        <f>AVERAGE(CY207:CY209)</f>
        <v/>
      </c>
    </row>
    <row r="211" ht="14.45" customHeight="1" s="23">
      <c r="A211" s="25" t="n"/>
      <c r="B211" s="24" t="n"/>
      <c r="C211" s="68" t="inlineStr">
        <is>
          <t>Statistics</t>
        </is>
      </c>
      <c r="D211" s="35" t="inlineStr">
        <is>
          <t>Contact Time</t>
        </is>
      </c>
      <c r="E211" s="262" t="n"/>
      <c r="F211" s="35" t="inlineStr">
        <is>
          <t>Conversion %</t>
        </is>
      </c>
      <c r="G211" s="263" t="n"/>
      <c r="H211" s="262" t="n"/>
      <c r="I211" s="35" t="inlineStr">
        <is>
          <t>Selectivity %</t>
        </is>
      </c>
      <c r="J211" s="263" t="n"/>
      <c r="K211" s="263" t="n"/>
      <c r="L211" s="263" t="n"/>
      <c r="M211" s="263" t="n"/>
      <c r="N211" s="262" t="n"/>
      <c r="O211" s="35" t="inlineStr">
        <is>
          <t>Rate</t>
        </is>
      </c>
      <c r="P211" s="262" t="n"/>
      <c r="Q211" s="13" t="inlineStr">
        <is>
          <t>Carbon Balance</t>
        </is>
      </c>
      <c r="R211" s="263" t="n"/>
      <c r="S211" s="264" t="n"/>
      <c r="T211" s="25" t="n"/>
      <c r="V211" s="25" t="n"/>
      <c r="W211" s="24" t="n"/>
      <c r="X211" s="68" t="inlineStr">
        <is>
          <t>Statistics</t>
        </is>
      </c>
      <c r="Y211" s="35" t="inlineStr">
        <is>
          <t>Contact Time</t>
        </is>
      </c>
      <c r="Z211" s="262" t="n"/>
      <c r="AA211" s="35" t="inlineStr">
        <is>
          <t>Conversion %</t>
        </is>
      </c>
      <c r="AB211" s="263" t="n"/>
      <c r="AC211" s="262" t="n"/>
      <c r="AD211" s="35" t="inlineStr">
        <is>
          <t>Selectivity %</t>
        </is>
      </c>
      <c r="AE211" s="263" t="n"/>
      <c r="AF211" s="263" t="n"/>
      <c r="AG211" s="263" t="n"/>
      <c r="AH211" s="263" t="n"/>
      <c r="AI211" s="262" t="n"/>
      <c r="AJ211" s="35" t="inlineStr">
        <is>
          <t>Rate</t>
        </is>
      </c>
      <c r="AK211" s="262" t="n"/>
      <c r="AL211" s="13" t="inlineStr">
        <is>
          <t>Carbon Balance</t>
        </is>
      </c>
      <c r="AM211" s="263" t="n"/>
      <c r="AN211" s="264" t="n"/>
      <c r="AQ211" s="25" t="n"/>
      <c r="AR211" s="24" t="n"/>
      <c r="AS211" s="68" t="inlineStr">
        <is>
          <t>Statistics</t>
        </is>
      </c>
      <c r="AT211" s="35" t="inlineStr">
        <is>
          <t>Contact Time</t>
        </is>
      </c>
      <c r="AU211" s="262" t="n"/>
      <c r="AV211" s="35" t="inlineStr">
        <is>
          <t>Conversion %</t>
        </is>
      </c>
      <c r="AW211" s="263" t="n"/>
      <c r="AX211" s="262" t="n"/>
      <c r="AY211" s="35" t="inlineStr">
        <is>
          <t>Selectivity %</t>
        </is>
      </c>
      <c r="AZ211" s="263" t="n"/>
      <c r="BA211" s="263" t="n"/>
      <c r="BB211" s="263" t="n"/>
      <c r="BC211" s="263" t="n"/>
      <c r="BD211" s="262" t="n"/>
      <c r="BE211" s="35" t="inlineStr">
        <is>
          <t>Rate</t>
        </is>
      </c>
      <c r="BF211" s="262" t="n"/>
      <c r="BG211" s="13" t="inlineStr">
        <is>
          <t>Carbon Balance</t>
        </is>
      </c>
      <c r="BH211" s="263" t="n"/>
      <c r="BI211" s="264" t="n"/>
      <c r="BL211" s="25" t="n"/>
      <c r="BM211" s="24" t="n"/>
      <c r="BN211" s="171" t="inlineStr">
        <is>
          <t>Statistics</t>
        </is>
      </c>
      <c r="BO211" s="35" t="inlineStr">
        <is>
          <t>Contact Time</t>
        </is>
      </c>
      <c r="BP211" s="262" t="n"/>
      <c r="BQ211" s="35" t="inlineStr">
        <is>
          <t>Conversion %</t>
        </is>
      </c>
      <c r="BR211" s="263" t="n"/>
      <c r="BS211" s="262" t="n"/>
      <c r="BT211" s="193" t="inlineStr">
        <is>
          <t>Selectivity %</t>
        </is>
      </c>
      <c r="BU211" s="263" t="n"/>
      <c r="BV211" s="263" t="n"/>
      <c r="BW211" s="263" t="n"/>
      <c r="BX211" s="263" t="n"/>
      <c r="BY211" s="263" t="n"/>
      <c r="BZ211" s="35" t="inlineStr">
        <is>
          <t>Rate</t>
        </is>
      </c>
      <c r="CA211" s="262" t="n"/>
      <c r="CB211" s="13" t="inlineStr">
        <is>
          <t>Carbon Balance</t>
        </is>
      </c>
      <c r="CC211" s="263" t="n"/>
      <c r="CD211" s="264" t="n"/>
      <c r="CG211" s="25" t="n"/>
      <c r="CH211" s="24" t="n"/>
      <c r="CI211" s="171" t="inlineStr">
        <is>
          <t>Statistics</t>
        </is>
      </c>
      <c r="CJ211" s="35" t="inlineStr">
        <is>
          <t>Contact Time</t>
        </is>
      </c>
      <c r="CK211" s="262" t="n"/>
      <c r="CL211" s="35" t="inlineStr">
        <is>
          <t>Conversion %</t>
        </is>
      </c>
      <c r="CM211" s="263" t="n"/>
      <c r="CN211" s="262" t="n"/>
      <c r="CO211" s="193" t="inlineStr">
        <is>
          <t>Selectivity %</t>
        </is>
      </c>
      <c r="CP211" s="263" t="n"/>
      <c r="CQ211" s="263" t="n"/>
      <c r="CR211" s="263" t="n"/>
      <c r="CS211" s="263" t="n"/>
      <c r="CT211" s="263" t="n"/>
      <c r="CU211" s="35" t="inlineStr">
        <is>
          <t>Rate</t>
        </is>
      </c>
      <c r="CV211" s="262" t="n"/>
      <c r="CW211" s="13" t="inlineStr">
        <is>
          <t>Carbon Balance</t>
        </is>
      </c>
      <c r="CX211" s="263" t="n"/>
      <c r="CY211" s="264" t="n"/>
    </row>
    <row r="212" ht="14.45" customHeight="1" s="23">
      <c r="A212" s="25" t="n"/>
      <c r="B212" s="24" t="n"/>
      <c r="C212" s="69" t="n"/>
      <c r="D212" s="35" t="inlineStr">
        <is>
          <t>Rate COx</t>
        </is>
      </c>
      <c r="E212" s="35" t="inlineStr">
        <is>
          <t>Space Time (min) @ 298K, 1.07bar</t>
        </is>
      </c>
      <c r="F212" s="35" t="inlineStr">
        <is>
          <t>C3H8 Reactant</t>
        </is>
      </c>
      <c r="G212" s="35" t="inlineStr">
        <is>
          <t>C3H8 Product</t>
        </is>
      </c>
      <c r="H212" s="35" t="inlineStr">
        <is>
          <t>O2</t>
        </is>
      </c>
      <c r="I212" s="35" t="inlineStr">
        <is>
          <t>Total Olefin</t>
        </is>
      </c>
      <c r="J212" s="35" t="inlineStr">
        <is>
          <t>Propylene</t>
        </is>
      </c>
      <c r="K212" s="35" t="inlineStr">
        <is>
          <t>Ethylene</t>
        </is>
      </c>
      <c r="L212" s="35" t="inlineStr">
        <is>
          <t>CO</t>
        </is>
      </c>
      <c r="M212" s="35" t="inlineStr">
        <is>
          <t>CO2</t>
        </is>
      </c>
      <c r="N212" s="35" t="inlineStr">
        <is>
          <t>COx</t>
        </is>
      </c>
      <c r="O212" s="35" t="inlineStr">
        <is>
          <t>Rate Propylene (L-standard/hr/L)</t>
        </is>
      </c>
      <c r="P212" s="35" t="inlineStr">
        <is>
          <t>Rate Ethylene (L-standard/hr/L)</t>
        </is>
      </c>
      <c r="Q212" s="35" t="inlineStr">
        <is>
          <t>C In</t>
        </is>
      </c>
      <c r="R212" s="35" t="inlineStr">
        <is>
          <t>C Out</t>
        </is>
      </c>
      <c r="S212" s="13" t="inlineStr">
        <is>
          <t>C Bal</t>
        </is>
      </c>
      <c r="T212" s="25" t="n"/>
      <c r="V212" s="25" t="n"/>
      <c r="W212" s="24" t="n"/>
      <c r="X212" s="69" t="n"/>
      <c r="Y212" s="35" t="n"/>
      <c r="Z212" s="35" t="inlineStr">
        <is>
          <t>Space Time (min) @ 298K, 1.07bar</t>
        </is>
      </c>
      <c r="AA212" s="35" t="inlineStr">
        <is>
          <t>C3H8 Reactant</t>
        </is>
      </c>
      <c r="AB212" s="35" t="inlineStr">
        <is>
          <t>C3H8 Product</t>
        </is>
      </c>
      <c r="AC212" s="35" t="inlineStr">
        <is>
          <t>O2</t>
        </is>
      </c>
      <c r="AD212" s="35" t="inlineStr">
        <is>
          <t>Total Olefin</t>
        </is>
      </c>
      <c r="AE212" s="35" t="inlineStr">
        <is>
          <t>Propylene</t>
        </is>
      </c>
      <c r="AF212" s="35" t="inlineStr">
        <is>
          <t>Ethylene</t>
        </is>
      </c>
      <c r="AG212" s="35" t="inlineStr">
        <is>
          <t>CO</t>
        </is>
      </c>
      <c r="AH212" s="35" t="inlineStr">
        <is>
          <t>CO2</t>
        </is>
      </c>
      <c r="AI212" s="35" t="inlineStr">
        <is>
          <t>COx</t>
        </is>
      </c>
      <c r="AJ212" s="35" t="inlineStr">
        <is>
          <t>Rate Propylene (L-standard/hr/L)</t>
        </is>
      </c>
      <c r="AK212" s="35" t="inlineStr">
        <is>
          <t>Rate Ethylene (L-standard/hr/L)</t>
        </is>
      </c>
      <c r="AL212" s="35" t="inlineStr">
        <is>
          <t>C In</t>
        </is>
      </c>
      <c r="AM212" s="35" t="inlineStr">
        <is>
          <t>C Out</t>
        </is>
      </c>
      <c r="AN212" s="13" t="inlineStr">
        <is>
          <t>C Bal</t>
        </is>
      </c>
      <c r="AQ212" s="25" t="n"/>
      <c r="AR212" s="24" t="n"/>
      <c r="AS212" s="69" t="n"/>
      <c r="AT212" s="35" t="n"/>
      <c r="AU212" s="35" t="inlineStr">
        <is>
          <t>Space Time (min) @ 298K, 1.07bar</t>
        </is>
      </c>
      <c r="AV212" s="35" t="inlineStr">
        <is>
          <t>C3H8 Reactant</t>
        </is>
      </c>
      <c r="AW212" s="35" t="inlineStr">
        <is>
          <t>C3H8 Product</t>
        </is>
      </c>
      <c r="AX212" s="35" t="inlineStr">
        <is>
          <t>O2</t>
        </is>
      </c>
      <c r="AY212" s="35" t="inlineStr">
        <is>
          <t>Total Olefin</t>
        </is>
      </c>
      <c r="AZ212" s="35" t="inlineStr">
        <is>
          <t>Propylene</t>
        </is>
      </c>
      <c r="BA212" s="35" t="inlineStr">
        <is>
          <t>Ethylene</t>
        </is>
      </c>
      <c r="BB212" s="35" t="inlineStr">
        <is>
          <t>CO</t>
        </is>
      </c>
      <c r="BC212" s="35" t="inlineStr">
        <is>
          <t>CO2</t>
        </is>
      </c>
      <c r="BD212" s="35" t="inlineStr">
        <is>
          <t>COx</t>
        </is>
      </c>
      <c r="BE212" s="35" t="inlineStr">
        <is>
          <t>Rate Propylene (L-standard/hr/L)</t>
        </is>
      </c>
      <c r="BF212" s="35" t="inlineStr">
        <is>
          <t>Rate Ethylene (L-standard/hr/L)</t>
        </is>
      </c>
      <c r="BG212" s="35" t="inlineStr">
        <is>
          <t>C In</t>
        </is>
      </c>
      <c r="BH212" s="35" t="inlineStr">
        <is>
          <t>C Out</t>
        </is>
      </c>
      <c r="BI212" s="13" t="inlineStr">
        <is>
          <t>C Bal</t>
        </is>
      </c>
      <c r="BL212" s="25" t="n"/>
      <c r="BM212" s="24" t="n"/>
      <c r="BN212" s="172" t="n"/>
      <c r="BO212" s="35" t="n"/>
      <c r="BP212" s="35" t="inlineStr">
        <is>
          <t>Space Time (min) @ 298K, 1.07 bar</t>
        </is>
      </c>
      <c r="BQ212" s="35" t="inlineStr">
        <is>
          <t>C3H8 Reactant</t>
        </is>
      </c>
      <c r="BR212" s="35" t="inlineStr">
        <is>
          <t>C3H8 Product</t>
        </is>
      </c>
      <c r="BS212" s="35" t="inlineStr">
        <is>
          <t>O2</t>
        </is>
      </c>
      <c r="BT212" s="35" t="inlineStr">
        <is>
          <t>Total Olefin</t>
        </is>
      </c>
      <c r="BU212" s="35" t="inlineStr">
        <is>
          <t>Propylene</t>
        </is>
      </c>
      <c r="BV212" s="35" t="inlineStr">
        <is>
          <t>Ethylene</t>
        </is>
      </c>
      <c r="BW212" s="35" t="inlineStr">
        <is>
          <t>CO</t>
        </is>
      </c>
      <c r="BX212" s="35" t="inlineStr">
        <is>
          <t>CO2</t>
        </is>
      </c>
      <c r="BY212" s="35" t="inlineStr">
        <is>
          <t>COx</t>
        </is>
      </c>
      <c r="BZ212" s="35" t="inlineStr">
        <is>
          <t>Rate Propylene (L-standard/hr/L)</t>
        </is>
      </c>
      <c r="CA212" s="35" t="inlineStr">
        <is>
          <t>Rate Ethylene (L-standard/hr/L)</t>
        </is>
      </c>
      <c r="CB212" s="35" t="inlineStr">
        <is>
          <t>C In</t>
        </is>
      </c>
      <c r="CC212" s="35" t="inlineStr">
        <is>
          <t>C Out</t>
        </is>
      </c>
      <c r="CD212" s="13" t="inlineStr">
        <is>
          <t>C Bal</t>
        </is>
      </c>
      <c r="CG212" s="25" t="n"/>
      <c r="CH212" s="24" t="n"/>
      <c r="CI212" s="172" t="n"/>
      <c r="CJ212" s="35" t="n"/>
      <c r="CK212" s="35" t="inlineStr">
        <is>
          <t>Space Time (min) @ 298K, 1.07 bar</t>
        </is>
      </c>
      <c r="CL212" s="35" t="inlineStr">
        <is>
          <t>C3H8 Reactant</t>
        </is>
      </c>
      <c r="CM212" s="35" t="inlineStr">
        <is>
          <t>C3H8 Product</t>
        </is>
      </c>
      <c r="CN212" s="35" t="inlineStr">
        <is>
          <t>O2</t>
        </is>
      </c>
      <c r="CO212" s="35" t="inlineStr">
        <is>
          <t>Total Olefin</t>
        </is>
      </c>
      <c r="CP212" s="35" t="inlineStr">
        <is>
          <t>Propylene</t>
        </is>
      </c>
      <c r="CQ212" s="35" t="inlineStr">
        <is>
          <t>Ethylene</t>
        </is>
      </c>
      <c r="CR212" s="35" t="inlineStr">
        <is>
          <t>CO</t>
        </is>
      </c>
      <c r="CS212" s="35" t="inlineStr">
        <is>
          <t>CO2</t>
        </is>
      </c>
      <c r="CT212" s="35" t="inlineStr">
        <is>
          <t>COx</t>
        </is>
      </c>
      <c r="CU212" s="35" t="inlineStr">
        <is>
          <t>Rate Propylene (L-standard/hr/L)</t>
        </is>
      </c>
      <c r="CV212" s="35" t="inlineStr">
        <is>
          <t>Rate Ethylene (L-standard/hr/L)</t>
        </is>
      </c>
      <c r="CW212" s="35" t="inlineStr">
        <is>
          <t>C In</t>
        </is>
      </c>
      <c r="CX212" s="35" t="inlineStr">
        <is>
          <t>C Out</t>
        </is>
      </c>
      <c r="CY212" s="13" t="inlineStr">
        <is>
          <t>C Bal</t>
        </is>
      </c>
    </row>
    <row r="213" ht="14.45" customHeight="1" s="23">
      <c r="A213" s="25" t="n"/>
      <c r="B213" s="24" t="n"/>
      <c r="C213" s="70" t="inlineStr">
        <is>
          <t>N2 Factor</t>
        </is>
      </c>
      <c r="D213" s="176">
        <f>((G207+H207)*G198/1000) *60 /(H198/1000)</f>
        <v/>
      </c>
      <c r="E213" s="10">
        <f>(G198*(298/273)*(1/1.07)/H198)^-1</f>
        <v/>
      </c>
      <c r="F213" s="9">
        <f>(K198-K203*C214)/K198</f>
        <v/>
      </c>
      <c r="G213" s="9">
        <f>(F207+G207+H207+2*I207+2*J207+3*L207+4*M207+4*N207+4*O207+4*P207+4*Q207+4*R207+4*S207)/(F207+G207+H207+2*I207+2*J207+3*L207+4*M207+4*N207+4*O207+4*P207+4*Q207+4*R207+4*S207+3*K207)</f>
        <v/>
      </c>
      <c r="H213" s="9">
        <f>(O198-D207)/O198</f>
        <v/>
      </c>
      <c r="I213" s="9">
        <f>(2*J207+3*L207)/(F207+G207+H207+2*I207+2*J207+3*L207+4*M207+4*N207+4*O207+4*P207+4*Q207+4*R207+4*S207)</f>
        <v/>
      </c>
      <c r="J213" s="9">
        <f>3*L207/(F207+G207+H207+2*I207+2*J207+3*L207+4*M207+4*N207+4*O207+4*P207+4*Q207+4*R207+4*S207)</f>
        <v/>
      </c>
      <c r="K213" s="9">
        <f>2*J207/(F207+G207+H207+2*I207+2*J207+3*L207+4*M207+4*N207+4*O207+4*P207+4*Q207+4*R207+4*S207)</f>
        <v/>
      </c>
      <c r="L213" s="9">
        <f>G207/(F207+G207+H207+2*I207+2*J207+3*L207+4*M207+4*N207+4*O207+4*P207+4*Q207+4*R207+4*S207)</f>
        <v/>
      </c>
      <c r="M213" s="9">
        <f>H207/(F207+G207+H207+2*I207+2*J207+3*L207+4*M207+4*N207+4*O207+4*P207+4*Q207+4*R207+4*S207)</f>
        <v/>
      </c>
      <c r="N213" s="9">
        <f>(G207+H207)/(F207+G207+H207+2*I207+2*J207+3*L207+4*M207+4*N207+4*O207+4*P207+4*Q207+4*R207+4*S207)</f>
        <v/>
      </c>
      <c r="O213" s="162">
        <f>(L207*G198/1000) *60 /(H198/1000)</f>
        <v/>
      </c>
      <c r="P213" s="162">
        <f>(J207*G198/1000) *60 / (H198/1000)</f>
        <v/>
      </c>
      <c r="Q213" s="265">
        <f>3*Q198</f>
        <v/>
      </c>
      <c r="R213" s="265">
        <f>(F207+G207+H207+2*I207+2*J207+3*L207+3*K207+4*M207+4*N207+4*O207+4*P207+4*Q207+4*R207+4*S207)</f>
        <v/>
      </c>
      <c r="S213" s="14">
        <f>(Q213-R213)/R213</f>
        <v/>
      </c>
      <c r="T213" s="25" t="n"/>
      <c r="V213" s="25" t="n"/>
      <c r="W213" s="24" t="n"/>
      <c r="X213" s="70" t="inlineStr">
        <is>
          <t>N2 Factor</t>
        </is>
      </c>
      <c r="Y213" s="176" t="n"/>
      <c r="Z213" s="10">
        <f>(AB198*(298/273)*(1/1.07)/AC198)^-1</f>
        <v/>
      </c>
      <c r="AA213" s="9">
        <f>(AF198-AF203*X214)/AF198</f>
        <v/>
      </c>
      <c r="AB213" s="9">
        <f>(AA207+AB207+AC207+2*AD207+2*AE207+3*AG207+4*AH207+4*AI207+4*AJ207+4*AK207+4*AL207+4*AM207+4*AN207)/(AA207+AB207+AC207+2*AD207+2*AE207+3*AG207+4*AH207+4*AI207+4*AJ207+4*AK207+4*AL207+4*AM207+4*AN207+3*AF207)</f>
        <v/>
      </c>
      <c r="AC213" s="9">
        <f>(AJ198-Y207)/AJ198</f>
        <v/>
      </c>
      <c r="AD213" s="9">
        <f>(2*AE207+3*AG207)/(AA207+AB207+AC207+2*AD207+2*AE207+3*AG207+4*AH207+4*AI207+4*AJ207+4*AK207+4*AL207+4*AM207+4*AN207)</f>
        <v/>
      </c>
      <c r="AE213" s="9">
        <f>3*AG207/(AA207+AB207+AC207+2*AD207+2*AE207+3*AG207+4*AH207+4*AI207+4*AJ207+4*AK207+4*AL207+4*AM207+4*AN207)</f>
        <v/>
      </c>
      <c r="AF213" s="9">
        <f>2*AE207/(AA207+AB207+AC207+2*AD207+2*AE207+3*AG207+4*AH207+4*AI207+4*AJ207+4*AK207+4*AL207+4*AM207+4*AN207)</f>
        <v/>
      </c>
      <c r="AG213" s="9">
        <f>AB207/(AA207+AB207+AC207+2*AD207+2*AE207+3*AG207+4*AH207+4*AI207+4*AJ207+4*AK207+4*AL207+4*AM207+4*AN207)</f>
        <v/>
      </c>
      <c r="AH213" s="9">
        <f>AC207/(AA207+AB207+AC207+2*AD207+2*AE207+3*AG207+4*AH207+4*AI207+4*AJ207+4*AK207+4*AL207+4*AM207+4*AN207)</f>
        <v/>
      </c>
      <c r="AI213" s="9">
        <f>(AB207+AC207)/(AA207+AB207+AC207+2*AD207+2*AE207+3*AG207+4*AH207+4*AI207+4*AJ207+4*AK207+4*AL207+4*AM207+4*AN207)</f>
        <v/>
      </c>
      <c r="AJ213" s="162">
        <f>(AG207*AB198/1000) *60 /(AC198/1000)</f>
        <v/>
      </c>
      <c r="AK213" s="162">
        <f>(AE207*AB198/1000) *60 / (AC198/1000)</f>
        <v/>
      </c>
      <c r="AL213" s="265">
        <f>3*AL198</f>
        <v/>
      </c>
      <c r="AM213" s="265">
        <f>(AA207+AB207+AC207+2*AD207+2*AE207+3*AG207+3*AF207+4*AH207+4*AI207+4*AJ207+4*AK207+4*AL207+4*AM207+4*AN207)</f>
        <v/>
      </c>
      <c r="AN213" s="14">
        <f>(AL213-AM213)/AM213</f>
        <v/>
      </c>
      <c r="AQ213" s="25" t="n"/>
      <c r="AR213" s="24" t="n"/>
      <c r="AS213" s="70" t="inlineStr">
        <is>
          <t>N2 Factor</t>
        </is>
      </c>
      <c r="AT213" s="176" t="n"/>
      <c r="AU213" s="10">
        <f>(AW198*(298/273)*(1/1.07)/AX198)^-1</f>
        <v/>
      </c>
      <c r="AV213" s="9">
        <f>(BA198-BA203*AS214)/BA198</f>
        <v/>
      </c>
      <c r="AW213" s="9">
        <f>(AV207+AW207+AX207+2*AY207+2*AZ207+3*BB207+4*BC207+4*BD207+4*BE207+4*BF207+4*BG207+4*BH207+4*BI207)/(AV207+AW207+AX207+2*AY207+2*AZ207+3*BB207+4*BC207+4*BD207+4*BE207+4*BF207+4*BG207+4*BH207+4*BI207+3*BA207)</f>
        <v/>
      </c>
      <c r="AX213" s="9">
        <f>(BE198-AT207)/BE198</f>
        <v/>
      </c>
      <c r="AY213" s="9">
        <f>(2*AZ207+3*BB207)/(AV207+AW207+AX207+2*AY207+2*AZ207+3*BB207+4*BC207+4*BD207+4*BE207+4*BF207+4*BG207+4*BH207+4*BI207)</f>
        <v/>
      </c>
      <c r="AZ213" s="9">
        <f>3*BB207/(AV207+AW207+AX207+2*AY207+2*AZ207+3*BB207+4*BC207+4*BD207+4*BE207+4*BF207+4*BG207+4*BH207+4*BI207)</f>
        <v/>
      </c>
      <c r="BA213" s="9">
        <f>2*AZ207/(AV207+AW207+AX207+2*AY207+2*AZ207+3*BB207+4*BC207+4*BD207+4*BE207+4*BF207+4*BG207+4*BH207+4*BI207)</f>
        <v/>
      </c>
      <c r="BB213" s="9">
        <f>AW207/(AV207+AW207+AX207+2*AY207+2*AZ207+3*BB207+4*BC207+4*BD207+4*BE207+4*BF207+4*BG207+4*BH207+4*BI207)</f>
        <v/>
      </c>
      <c r="BC213" s="9">
        <f>AX207/(AV207+AW207+AX207+2*AY207+2*AZ207+3*BB207+4*BC207+4*BD207+4*BE207+4*BF207+4*BG207+4*BH207+4*BI207)</f>
        <v/>
      </c>
      <c r="BD213" s="9">
        <f>(AW207+AX207)/(AV207+AW207+AX207+2*AY207+2*AZ207+3*BB207+4*BC207+4*BD207+4*BE207+4*BF207+4*BG207+4*BH207+4*BI207)</f>
        <v/>
      </c>
      <c r="BE213" s="162">
        <f>(BB207*AW198/1000) *60 /(AX198/1000)</f>
        <v/>
      </c>
      <c r="BF213" s="162">
        <f>(AZ207*AW198/1000) *60 / (AX198/1000)</f>
        <v/>
      </c>
      <c r="BG213" s="265">
        <f>3*BG198</f>
        <v/>
      </c>
      <c r="BH213" s="265">
        <f>(AV207+AW207+AX207+2*AY207+2*AZ207+3*BB207+3*BA207+4*BC207+4*BD207+4*BE207+4*BF207+4*BG207+4*BH207+4*BI207)</f>
        <v/>
      </c>
      <c r="BI213" s="14">
        <f>(BG213-BH213)/BH213</f>
        <v/>
      </c>
      <c r="BL213" s="25" t="n"/>
      <c r="BM213" s="24" t="n"/>
      <c r="BN213" s="177" t="inlineStr">
        <is>
          <t>N2 Factor</t>
        </is>
      </c>
      <c r="BO213" s="176" t="n"/>
      <c r="BP213" s="10">
        <f>(BR198*(298/273)*(1/1.07)/BS198)^-1</f>
        <v/>
      </c>
      <c r="BQ213" s="9">
        <f>(BV198-BV203*BN214)/BV198</f>
        <v/>
      </c>
      <c r="BR213" s="9">
        <f>(BQ207+BR207+BS207+2*BT207+2*BU207+3*BW207+4*BX207+4*BY207+4*BZ207+4*CA207+4*CB207+4*CC207+4*CD207)/(BQ207+BR207+BS207+2*BT207+2*BU207+3*BW207+4*BX207+4*BY207+4*BZ207+4*CA207+4*CB207+4*CC207+4*CD207+3*BV207)</f>
        <v/>
      </c>
      <c r="BS213" s="9">
        <f>(BZ198-BO207)/BZ198</f>
        <v/>
      </c>
      <c r="BT213" s="9">
        <f>(2*BU207+3*BW207)/(BQ207+BR207+BS207+2*BT207+2*BU207+3*BW207+4*BX207+4*BY207+4*BZ207+4*CA207+4*CB207+4*CC207+4*CD207)</f>
        <v/>
      </c>
      <c r="BU213" s="9">
        <f>3*BW207/(BQ207+BR207+BS207+2*BT207+2*BU207+3*BW207+4*BX207+4*BY207+4*BZ207+4*CA207+4*CB207+4*CC207+4*CD207)</f>
        <v/>
      </c>
      <c r="BV213" s="9">
        <f>2*BU207/(BQ207+BR207+BS207+2*BT207+2*BU207+3*BW207+4*BX207+4*BY207+4*BZ207+4*CA207+4*CB207+4*CC207+4*CD207)</f>
        <v/>
      </c>
      <c r="BW213" s="9">
        <f>BR207/(BQ207+BR207+BS207+2*BT207+2*BU207+3*BW207+4*BX207+4*BY207+4*BZ207+4*CA207+4*CB207+4*CC207+4*CD207)</f>
        <v/>
      </c>
      <c r="BX213" s="9">
        <f>BS207/(BQ207+BR207+BS207+2*BT207+2*BU207+3*BW207+4*BX207+4*BY207+4*BZ207+4*CA207+4*CB207+4*CC207+4*CD207)</f>
        <v/>
      </c>
      <c r="BY213" s="9">
        <f>(BR207+BS207)/(BQ207+BR207+BS207+2*BT207+2*BU207+3*BW207+4*BX207+4*BY207+4*BZ207+4*CA207+4*CB207+4*CC207+4*CD207)</f>
        <v/>
      </c>
      <c r="BZ213" s="162">
        <f>(BW207*BR198/1000) *60 /(BS198/1000)</f>
        <v/>
      </c>
      <c r="CA213" s="162">
        <f>(BU207*BR198/1000) *60 / (BS198/1000)</f>
        <v/>
      </c>
      <c r="CB213" s="265">
        <f>3*CB198</f>
        <v/>
      </c>
      <c r="CC213" s="265">
        <f>(BQ207+BR207+BS207+2*BT207+2*BU207+3*BW207+3*BV207+4*BX207+4*BY207+4*BZ207+4*CA207+4*CB207+4*CC207+4*CD207)</f>
        <v/>
      </c>
      <c r="CD213" s="14">
        <f>(CB213-CC213)/CC213</f>
        <v/>
      </c>
      <c r="CG213" s="25" t="n"/>
      <c r="CH213" s="24" t="n"/>
      <c r="CI213" s="177" t="inlineStr">
        <is>
          <t>N2 Factor</t>
        </is>
      </c>
      <c r="CJ213" s="176" t="n"/>
      <c r="CK213" s="10">
        <f>(CM198*(298/273)*(1/1.07)/CN198)^-1</f>
        <v/>
      </c>
      <c r="CL213" s="9">
        <f>(CQ198-CQ203*CI214)/CQ198</f>
        <v/>
      </c>
      <c r="CM213" s="9">
        <f>(CL207+CM207+CN207+2*CO207+2*CP207+3*CR207+4*CS207+4*CT207+4*CU207+4*CV207+4*CW207+4*CX207+4*CY207)/(CL207+CM207+CN207+2*CO207+2*CP207+3*CR207+4*CS207+4*CT207+4*CU207+4*CV207+4*CW207+4*CX207+4*CY207+3*CQ207)</f>
        <v/>
      </c>
      <c r="CN213" s="9">
        <f>(CU198-CJ207)/CU198</f>
        <v/>
      </c>
      <c r="CO213" s="9">
        <f>(2*CP207+3*CR207)/(CL207+CM207+CN207+2*CO207+2*CP207+3*CR207+4*CS207+4*CT207+4*CU207+4*CV207+4*CW207+4*CX207+4*CY207)</f>
        <v/>
      </c>
      <c r="CP213" s="9">
        <f>3*CR207/(CL207+CM207+CN207+2*CO207+2*CP207+3*CR207+4*CS207+4*CT207+4*CU207+4*CV207+4*CW207+4*CX207+4*CY207)</f>
        <v/>
      </c>
      <c r="CQ213" s="9">
        <f>2*CP207/(CL207+CM207+CN207+2*CO207+2*CP207+3*CR207+4*CS207+4*CT207+4*CU207+4*CV207+4*CW207+4*CX207+4*CY207)</f>
        <v/>
      </c>
      <c r="CR213" s="9">
        <f>CM207/(CL207+CM207+CN207+2*CO207+2*CP207+3*CR207+4*CS207+4*CT207+4*CU207+4*CV207+4*CW207+4*CX207+4*CY207)</f>
        <v/>
      </c>
      <c r="CS213" s="9">
        <f>CN207/(CL207+CM207+CN207+2*CO207+2*CP207+3*CR207+4*CS207+4*CT207+4*CU207+4*CV207+4*CW207+4*CX207+4*CY207)</f>
        <v/>
      </c>
      <c r="CT213" s="9">
        <f>(CM207+CN207)/(CL207+CM207+CN207+2*CO207+2*CP207+3*CR207+4*CS207+4*CT207+4*CU207+4*CV207+4*CW207+4*CX207+4*CY207)</f>
        <v/>
      </c>
      <c r="CU213" s="162">
        <f>(CR207*CM198/1000) *60 /(CN198/1000)</f>
        <v/>
      </c>
      <c r="CV213" s="162">
        <f>(CP207*CM198/1000) *60 / (CN198/1000)</f>
        <v/>
      </c>
      <c r="CW213" s="265">
        <f>3*CW198</f>
        <v/>
      </c>
      <c r="CX213" s="265">
        <f>(CL207+CM207+CN207+2*CO207+2*CP207+3*CR207+3*CQ207+4*CS207+4*CT207+4*CU207+4*CV207+4*CW207+4*CX207+4*CY207)</f>
        <v/>
      </c>
      <c r="CY213" s="14">
        <f>(CW213-CX213)/CX213</f>
        <v/>
      </c>
    </row>
    <row r="214" ht="14.45" customHeight="1" s="23">
      <c r="A214" s="25" t="n"/>
      <c r="B214" s="24" t="n"/>
      <c r="C214" s="175">
        <f>J201/E206</f>
        <v/>
      </c>
      <c r="D214" s="176">
        <f>((G208+H208)*G199/1000) *60 /(H199/1000)</f>
        <v/>
      </c>
      <c r="E214" s="10">
        <f>(G199*(298/273)*(1/1.07)/H199)^-1</f>
        <v/>
      </c>
      <c r="F214" s="9">
        <f>(K199-K204*C214)/K199</f>
        <v/>
      </c>
      <c r="G214" s="9">
        <f>(F208+G208+H208+2*I208+2*J208+3*L208+4*M208+4*N208+4*O208+4*P208+4*Q208+4*R208+4*S208)/(F208+G208+H208+2*I208+2*J208+3*L208+4*M208+4*N208+4*O208+4*P208+4*Q208+4*R208+4*S208+3*K208)</f>
        <v/>
      </c>
      <c r="H214" s="9">
        <f>(O199-D208)/O199</f>
        <v/>
      </c>
      <c r="I214" s="9">
        <f>(2*J208+3*L208)/(F208+G208+H208+2*I208+2*J208+3*L208+4*M208+4*N208+4*O208+4*P208+4*Q208+4*R208+4*S208)</f>
        <v/>
      </c>
      <c r="J214" s="9">
        <f>3*L208/(F208+G208+H208+2*I208+2*J208+3*L208+4*M208+4*N208+4*O208+4*P208+4*Q208+4*R208+4*S208)</f>
        <v/>
      </c>
      <c r="K214" s="9">
        <f>2*J208/(F208+G208+H208+2*I208+2*J208+3*L208+4*M208+4*N208+4*O208+4*P208+4*Q208+4*R208+4*S208)</f>
        <v/>
      </c>
      <c r="L214" s="9">
        <f>G208/(F208+G208+H208+2*I208+2*J208+3*L208+4*M208+4*N208+4*O208+4*P208+4*Q208+4*R208+4*S208)</f>
        <v/>
      </c>
      <c r="M214" s="9">
        <f>H208/(F208+G208+H208+2*I208+2*J208+3*L208+4*M208+4*N208+4*O208+4*P208+4*Q208+4*R208+4*S208)</f>
        <v/>
      </c>
      <c r="N214" s="9">
        <f>(G208+H208)/(F208+G208+H208+2*I208+2*J208+3*L208+4*M208+4*N208+4*O208+4*P208+4*Q208+4*R208+4*S208)</f>
        <v/>
      </c>
      <c r="O214" s="162">
        <f>(L208*G199/1000) *60 /(H199/1000)</f>
        <v/>
      </c>
      <c r="P214" s="162">
        <f>(J208*G199/1000) *60 / (H199/1000)</f>
        <v/>
      </c>
      <c r="Q214" s="265">
        <f>3*Q199</f>
        <v/>
      </c>
      <c r="R214" s="265">
        <f>(F208+G208+H208+2*I208+2*J208+3*L208+3*K208+4*M208+4*N208+4*O208+4*P208+4*Q208+4*R208+4*S208)</f>
        <v/>
      </c>
      <c r="S214" s="14">
        <f>(Q214-R214)/R214</f>
        <v/>
      </c>
      <c r="T214" s="25" t="n"/>
      <c r="V214" s="25" t="n"/>
      <c r="W214" s="24" t="n"/>
      <c r="X214" s="175">
        <f>AE201/Z206</f>
        <v/>
      </c>
      <c r="Y214" s="10" t="n"/>
      <c r="Z214" s="10">
        <f>(AB199*(298/273)*(1/1.07)/AC199)^-1</f>
        <v/>
      </c>
      <c r="AA214" s="9">
        <f>(AF199-AF204*X214)/AF199</f>
        <v/>
      </c>
      <c r="AB214" s="9">
        <f>(AA208+AB208+AC208+2*AD208+2*AE208+3*AG208+4*AH208+4*AI208+4*AJ208+4*AK208+4*AL208+4*AM208+4*AN208)/(AA208+AB208+AC208+2*AD208+2*AE208+3*AG208+4*AH208+4*AI208+4*AJ208+4*AK208+4*AL208+4*AM208+4*AN208+3*AF208)</f>
        <v/>
      </c>
      <c r="AC214" s="9">
        <f>(AJ199-Y208)/AJ199</f>
        <v/>
      </c>
      <c r="AD214" s="9">
        <f>(2*AE208+3*AG208)/(AA208+AB208+AC208+2*AD208+2*AE208+3*AG208+4*AH208+4*AI208+4*AJ208+4*AK208+4*AL208+4*AM208+4*AN208)</f>
        <v/>
      </c>
      <c r="AE214" s="9">
        <f>3*AG208/(AA208+AB208+AC208+2*AD208+2*AE208+3*AG208+4*AH208+4*AI208+4*AJ208+4*AK208+4*AL208+4*AM208+4*AN208)</f>
        <v/>
      </c>
      <c r="AF214" s="9">
        <f>2*AE208/(AA208+AB208+AC208+2*AD208+2*AE208+3*AG208+4*AH208+4*AI208+4*AJ208+4*AK208+4*AL208+4*AM208+4*AN208)</f>
        <v/>
      </c>
      <c r="AG214" s="9">
        <f>AB208/(AA208+AB208+AC208+2*AD208+2*AE208+3*AG208+4*AH208+4*AI208+4*AJ208+4*AK208+4*AL208+4*AM208+4*AN208)</f>
        <v/>
      </c>
      <c r="AH214" s="9">
        <f>AC208/(AA208+AB208+AC208+2*AD208+2*AE208+3*AG208+4*AH208+4*AI208+4*AJ208+4*AK208+4*AL208+4*AM208+4*AN208)</f>
        <v/>
      </c>
      <c r="AI214" s="9">
        <f>(AB208+AC208)/(AA208+AB208+AC208+2*AD208+2*AE208+3*AG208+4*AH208+4*AI208+4*AJ208+4*AK208+4*AL208+4*AM208+4*AN208)</f>
        <v/>
      </c>
      <c r="AJ214" s="162">
        <f>(AG208*AB199/1000) *60 /(AC199/1000)</f>
        <v/>
      </c>
      <c r="AK214" s="162">
        <f>(AE208*AB199/1000) *60 / (AC199/1000)</f>
        <v/>
      </c>
      <c r="AL214" s="265">
        <f>3*AL199</f>
        <v/>
      </c>
      <c r="AM214" s="265">
        <f>(AA208+AB208+AC208+2*AD208+2*AE208+3*AG208+3*AF208+4*AH208+4*AI208+4*AJ208+4*AK208+4*AL208+4*AM208+4*AN208)</f>
        <v/>
      </c>
      <c r="AN214" s="14">
        <f>(AL214-AM214)/AM214</f>
        <v/>
      </c>
      <c r="AQ214" s="25" t="n"/>
      <c r="AR214" s="24" t="n"/>
      <c r="AS214" s="175">
        <f>AZ201/AU206</f>
        <v/>
      </c>
      <c r="AT214" s="10" t="n"/>
      <c r="AU214" s="10">
        <f>(AW199*(298/273)*(1/1.07)/AX199)^-1</f>
        <v/>
      </c>
      <c r="AV214" s="9">
        <f>(BA199-BA204*AS214)/BA199</f>
        <v/>
      </c>
      <c r="AW214" s="9">
        <f>(AV208+AW208+AX208+2*AY208+2*AZ208+3*BB208+4*BC208+4*BD208+4*BE208+4*BF208+4*BG208+4*BH208+4*BI208)/(AV208+AW208+AX208+2*AY208+2*AZ208+3*BB208+4*BC208+4*BD208+4*BE208+4*BF208+4*BG208+4*BH208+4*BI208+3*BA208)</f>
        <v/>
      </c>
      <c r="AX214" s="9">
        <f>(BE199-AT208)/BE199</f>
        <v/>
      </c>
      <c r="AY214" s="9">
        <f>(2*AZ208+3*BB208)/(AV208+AW208+AX208+2*AY208+2*AZ208+3*BB208+4*BC208+4*BD208+4*BE208+4*BF208+4*BG208+4*BH208+4*BI208)</f>
        <v/>
      </c>
      <c r="AZ214" s="9">
        <f>3*BB208/(AV208+AW208+AX208+2*AY208+2*AZ208+3*BB208+4*BC208+4*BD208+4*BE208+4*BF208+4*BG208+4*BH208+4*BI208)</f>
        <v/>
      </c>
      <c r="BA214" s="9">
        <f>2*AZ208/(AV208+AW208+AX208+2*AY208+2*AZ208+3*BB208+4*BC208+4*BD208+4*BE208+4*BF208+4*BG208+4*BH208+4*BI208)</f>
        <v/>
      </c>
      <c r="BB214" s="9">
        <f>AW208/(AV208+AW208+AX208+2*AY208+2*AZ208+3*BB208+4*BC208+4*BD208+4*BE208+4*BF208+4*BG208+4*BH208+4*BI208)</f>
        <v/>
      </c>
      <c r="BC214" s="9">
        <f>AX208/(AV208+AW208+AX208+2*AY208+2*AZ208+3*BB208+4*BC208+4*BD208+4*BE208+4*BF208+4*BG208+4*BH208+4*BI208)</f>
        <v/>
      </c>
      <c r="BD214" s="9">
        <f>(AW208+AX208)/(AV208+AW208+AX208+2*AY208+2*AZ208+3*BB208+4*BC208+4*BD208+4*BE208+4*BF208+4*BG208+4*BH208+4*BI208)</f>
        <v/>
      </c>
      <c r="BE214" s="162">
        <f>(BB208*AW199/1000) *60 /(AX199/1000)</f>
        <v/>
      </c>
      <c r="BF214" s="162">
        <f>(AZ208*AW199/1000) *60 / (AX199/1000)</f>
        <v/>
      </c>
      <c r="BG214" s="265">
        <f>3*BG199</f>
        <v/>
      </c>
      <c r="BH214" s="265">
        <f>(AV208+AW208+AX208+2*AY208+2*AZ208+3*BB208+3*BA208+4*BC208+4*BD208+4*BE208+4*BF208+4*BG208+4*BH208+4*BI208)</f>
        <v/>
      </c>
      <c r="BI214" s="14">
        <f>(BG214-BH214)/BH214</f>
        <v/>
      </c>
      <c r="BL214" s="25" t="n"/>
      <c r="BM214" s="24" t="n"/>
      <c r="BN214" s="175">
        <f>BU201/BP206</f>
        <v/>
      </c>
      <c r="BO214" s="10" t="n"/>
      <c r="BP214" s="10">
        <f>(BR199*(298/273)*(1/1.07)/BS199)^-1</f>
        <v/>
      </c>
      <c r="BQ214" s="9">
        <f>(BV199-BV204*BN214)/BV199</f>
        <v/>
      </c>
      <c r="BR214" s="9">
        <f>(BQ208+BR208+BS208+2*BT208+2*BU208+3*BW208+4*BX208+4*BY208+4*BZ208+4*CA208+4*CB208+4*CC208+4*CD208)/(BQ208+BR208+BS208+2*BT208+2*BU208+3*BW208+4*BX208+4*BY208+4*BZ208+4*CA208+4*CB208+4*CC208+4*CD208+3*BV208)</f>
        <v/>
      </c>
      <c r="BS214" s="9">
        <f>(BZ199-BO208)/BZ199</f>
        <v/>
      </c>
      <c r="BT214" s="9">
        <f>(2*BU208+3*BW208)/(BQ208+BR208+BS208+2*BT208+2*BU208+3*BW208+4*BX208+4*BY208+4*BZ208+4*CA208+4*CB208+4*CC208+4*CD208)</f>
        <v/>
      </c>
      <c r="BU214" s="9">
        <f>3*BW208/(BQ208+BR208+BS208+2*BT208+2*BU208+3*BW208+4*BX208+4*BY208+4*BZ208+4*CA208+4*CB208+4*CC208+4*CD208)</f>
        <v/>
      </c>
      <c r="BV214" s="9">
        <f>2*BU208/(BQ208+BR208+BS208+2*BT208+2*BU208+3*BW208+4*BX208+4*BY208+4*BZ208+4*CA208+4*CB208+4*CC208+4*CD208)</f>
        <v/>
      </c>
      <c r="BW214" s="9">
        <f>BR208/(BQ208+BR208+BS208+2*BT208+2*BU208+3*BW208+4*BX208+4*BY208+4*BZ208+4*CA208+4*CB208+4*CC208+4*CD208)</f>
        <v/>
      </c>
      <c r="BX214" s="9">
        <f>BS208/(BQ208+BR208+BS208+2*BT208+2*BU208+3*BW208+4*BX208+4*BY208+4*BZ208+4*CA208+4*CB208+4*CC208+4*CD208)</f>
        <v/>
      </c>
      <c r="BY214" s="9">
        <f>(BR208+BS208)/(BQ208+BR208+BS208+2*BT208+2*BU208+3*BW208+4*BX208+4*BY208+4*BZ208+4*CA208+4*CB208+4*CC208+4*CD208)</f>
        <v/>
      </c>
      <c r="BZ214" s="162">
        <f>(BW208*BR199/1000) *60 /(BS199/1000)</f>
        <v/>
      </c>
      <c r="CA214" s="162">
        <f>(BU208*BR199/1000) *60 / (BS199/1000)</f>
        <v/>
      </c>
      <c r="CB214" s="265">
        <f>3*CB199</f>
        <v/>
      </c>
      <c r="CC214" s="265">
        <f>(BQ208+BR208+BS208+2*BT208+2*BU208+3*BW208+3*BV208+4*BX208+4*BY208+4*BZ208+4*CA208+4*CB208+4*CC208+4*CD208)</f>
        <v/>
      </c>
      <c r="CD214" s="14">
        <f>(CB214-CC214)/CC214</f>
        <v/>
      </c>
      <c r="CG214" s="25" t="n"/>
      <c r="CH214" s="24" t="n"/>
      <c r="CI214" s="175">
        <f>CP201/CK206</f>
        <v/>
      </c>
      <c r="CJ214" s="10" t="n"/>
      <c r="CK214" s="10">
        <f>(CM199*(298/273)*(1/1.07)/CN199)^-1</f>
        <v/>
      </c>
      <c r="CL214" s="9">
        <f>(CQ199-CQ204*CI214)/CQ199</f>
        <v/>
      </c>
      <c r="CM214" s="9">
        <f>(CL208+CM208+CN208+2*CO208+2*CP208+3*CR208+4*CS208+4*CT208+4*CU208+4*CV208+4*CW208+4*CX208+4*CY208)/(CL208+CM208+CN208+2*CO208+2*CP208+3*CR208+4*CS208+4*CT208+4*CU208+4*CV208+4*CW208+4*CX208+4*CY208+3*CQ208)</f>
        <v/>
      </c>
      <c r="CN214" s="9">
        <f>(CU199-CJ208)/CU199</f>
        <v/>
      </c>
      <c r="CO214" s="9">
        <f>(2*CP208+3*CR208)/(CL208+CM208+CN208+2*CO208+2*CP208+3*CR208+4*CS208+4*CT208+4*CU208+4*CV208+4*CW208+4*CX208+4*CY208)</f>
        <v/>
      </c>
      <c r="CP214" s="9">
        <f>3*CR208/(CL208+CM208+CN208+2*CO208+2*CP208+3*CR208+4*CS208+4*CT208+4*CU208+4*CV208+4*CW208+4*CX208+4*CY208)</f>
        <v/>
      </c>
      <c r="CQ214" s="9">
        <f>2*CP208/(CL208+CM208+CN208+2*CO208+2*CP208+3*CR208+4*CS208+4*CT208+4*CU208+4*CV208+4*CW208+4*CX208+4*CY208)</f>
        <v/>
      </c>
      <c r="CR214" s="9">
        <f>CM208/(CL208+CM208+CN208+2*CO208+2*CP208+3*CR208+4*CS208+4*CT208+4*CU208+4*CV208+4*CW208+4*CX208+4*CY208)</f>
        <v/>
      </c>
      <c r="CS214" s="9">
        <f>CN208/(CL208+CM208+CN208+2*CO208+2*CP208+3*CR208+4*CS208+4*CT208+4*CU208+4*CV208+4*CW208+4*CX208+4*CY208)</f>
        <v/>
      </c>
      <c r="CT214" s="9">
        <f>(CM208+CN208)/(CL208+CM208+CN208+2*CO208+2*CP208+3*CR208+4*CS208+4*CT208+4*CU208+4*CV208+4*CW208+4*CX208+4*CY208)</f>
        <v/>
      </c>
      <c r="CU214" s="162">
        <f>(CR208*CM199/1000) *60 /(CN199/1000)</f>
        <v/>
      </c>
      <c r="CV214" s="162">
        <f>(CP208*CM199/1000) *60 / (CN199/1000)</f>
        <v/>
      </c>
      <c r="CW214" s="265">
        <f>3*CW199</f>
        <v/>
      </c>
      <c r="CX214" s="265">
        <f>(CL208+CM208+CN208+2*CO208+2*CP208+3*CR208+3*CQ208+4*CS208+4*CT208+4*CU208+4*CV208+4*CW208+4*CX208+4*CY208)</f>
        <v/>
      </c>
      <c r="CY214" s="14">
        <f>(CW214-CX214)/CX214</f>
        <v/>
      </c>
    </row>
    <row r="215" ht="14.45" customHeight="1" s="23">
      <c r="A215" s="25" t="n"/>
      <c r="B215" s="24" t="n"/>
      <c r="C215" s="69" t="n"/>
      <c r="D215" s="176">
        <f>((G209+H209)*G200/1000) *60 /(H200/1000)</f>
        <v/>
      </c>
      <c r="E215" s="10">
        <f>(G200*(298/273)*(1/1.07)/H200)^-1</f>
        <v/>
      </c>
      <c r="F215" s="9">
        <f>(K200-K205*C214)/K200</f>
        <v/>
      </c>
      <c r="G215" s="9">
        <f>(F209+G209+H209+2*I209+2*J209+3*L209+4*M209+4*N209+4*O209+4*P209+4*Q209+4*R209+4*S209)/(F209+G209+H209+2*I209+2*J209+3*L209+4*M209+4*N209+4*O209+4*P209+4*Q209+4*R209+4*S209+3*K209)</f>
        <v/>
      </c>
      <c r="H215" s="9">
        <f>(O200-D209)/O200</f>
        <v/>
      </c>
      <c r="I215" s="9">
        <f>(2*J209+3*L209)/(F209+G209+H209+2*I209+2*J209+3*L209+4*M209+4*N209+4*O209+4*P209+4*Q209+4*R209+4*S209)</f>
        <v/>
      </c>
      <c r="J215" s="9">
        <f>3*L209/(F209+G209+H209+2*I209+2*J209+3*L209+4*M209+4*N209+4*O209+4*P209+4*Q209+4*R209+4*S209)</f>
        <v/>
      </c>
      <c r="K215" s="9">
        <f>2*J209/(F209+G209+H209+2*I209+2*J209+3*L209+4*M209+4*N209+4*O209+4*P209+4*Q209+4*R209+4*S209)</f>
        <v/>
      </c>
      <c r="L215" s="9">
        <f>G209/(F209+G209+H209+2*I209+2*J209+3*L209+4*M209+4*N209+4*O209+4*P209+4*Q209+4*R209+4*S209)</f>
        <v/>
      </c>
      <c r="M215" s="9">
        <f>H209/(F209+G209+H209+2*I209+2*J209+3*L209+4*M209+4*N209+4*O209+4*P209+4*Q209+4*R209+4*S209)</f>
        <v/>
      </c>
      <c r="N215" s="9">
        <f>(G209+H209)/(F209+G209+H209+2*I209+2*J209+3*L209+4*M209+4*N209+4*O209+4*P209+4*Q209+4*R209+4*S209)</f>
        <v/>
      </c>
      <c r="O215" s="162">
        <f>(L209*G200/1000) *60 /(H200/1000)</f>
        <v/>
      </c>
      <c r="P215" s="162">
        <f>(J209*G200/1000) *60 / (H200/1000)</f>
        <v/>
      </c>
      <c r="Q215" s="265">
        <f>3*Q200</f>
        <v/>
      </c>
      <c r="R215" s="265">
        <f>(F209+G209+H209+2*I209+2*J209+3*L209+3*K209+4*M209+4*N209+4*O209+4*P209+4*Q209+4*R209+4*S209)</f>
        <v/>
      </c>
      <c r="S215" s="14">
        <f>(Q215-R215)/R215</f>
        <v/>
      </c>
      <c r="T215" s="25" t="n"/>
      <c r="V215" s="25" t="n"/>
      <c r="W215" s="24" t="n"/>
      <c r="X215" s="69" t="n"/>
      <c r="Y215" s="10" t="n"/>
      <c r="Z215" s="10">
        <f>(AB200*(298/273)*(1/1.07)/AC200)^-1</f>
        <v/>
      </c>
      <c r="AA215" s="9">
        <f>(AF200-AF205*X214)/AF200</f>
        <v/>
      </c>
      <c r="AB215" s="9">
        <f>(AA209+AB209+AC209+2*AD209+2*AE209+3*AG209+4*AH209+4*AI209+4*AJ209+4*AK209+4*AL209+4*AM209+4*AN209)/(AA209+AB209+AC209+2*AD209+2*AE209+3*AG209+4*AH209+4*AI209+4*AJ209+4*AK209+4*AL209+4*AM209+4*AN209+3*AF209)</f>
        <v/>
      </c>
      <c r="AC215" s="9">
        <f>(AJ200-Y209)/AJ200</f>
        <v/>
      </c>
      <c r="AD215" s="9">
        <f>(2*AE209+3*AG209)/(AA209+AB209+AC209+2*AD209+2*AE209+3*AG209+4*AH209+4*AI209+4*AJ209+4*AK209+4*AL209+4*AM209+4*AN209)</f>
        <v/>
      </c>
      <c r="AE215" s="9">
        <f>3*AG209/(AA209+AB209+AC209+2*AD209+2*AE209+3*AG209+4*AH209+4*AI209+4*AJ209+4*AK209+4*AL209+4*AM209+4*AN209)</f>
        <v/>
      </c>
      <c r="AF215" s="9">
        <f>2*AE209/(AA209+AB209+AC209+2*AD209+2*AE209+3*AG209+4*AH209+4*AI209+4*AJ209+4*AK209+4*AL209+4*AM209+4*AN209)</f>
        <v/>
      </c>
      <c r="AG215" s="9">
        <f>AB209/(AA209+AB209+AC209+2*AD209+2*AE209+3*AG209+4*AH209+4*AI209+4*AJ209+4*AK209+4*AL209+4*AM209+4*AN209)</f>
        <v/>
      </c>
      <c r="AH215" s="9">
        <f>AC209/(AA209+AB209+AC209+2*AD209+2*AE209+3*AG209+4*AH209+4*AI209+4*AJ209+4*AK209+4*AL209+4*AM209+4*AN209)</f>
        <v/>
      </c>
      <c r="AI215" s="9">
        <f>(AB209+AC209)/(AA209+AB209+AC209+2*AD209+2*AE209+3*AG209+4*AH209+4*AI209+4*AJ209+4*AK209+4*AL209+4*AM209+4*AN209)</f>
        <v/>
      </c>
      <c r="AJ215" s="162">
        <f>(AG209*AB200/1000) *60 /(AC200/1000)</f>
        <v/>
      </c>
      <c r="AK215" s="162">
        <f>(AE209*AB200/1000) *60 / (AC200/1000)</f>
        <v/>
      </c>
      <c r="AL215" s="265">
        <f>3*AL200</f>
        <v/>
      </c>
      <c r="AM215" s="265">
        <f>(AA209+AB209+AC209+2*AD209+2*AE209+3*AG209+3*AF209+4*AH209+4*AI209+4*AJ209+4*AK209+4*AL209+4*AM209+4*AN209)</f>
        <v/>
      </c>
      <c r="AN215" s="14">
        <f>(AL215-AM215)/AM215</f>
        <v/>
      </c>
      <c r="AQ215" s="25" t="n"/>
      <c r="AR215" s="24" t="n"/>
      <c r="AS215" s="69" t="n"/>
      <c r="AT215" s="10" t="n"/>
      <c r="AU215" s="10">
        <f>(AW200*(298/273)*(1/1.07)/AX200)^-1</f>
        <v/>
      </c>
      <c r="AV215" s="9">
        <f>(BA200-BA205*AS214)/BA200</f>
        <v/>
      </c>
      <c r="AW215" s="9">
        <f>(AV209+AW209+AX209+2*AY209+2*AZ209+3*BB209+4*BC209+4*BD209+4*BE209+4*BF209+4*BG209+4*BH209+4*BI209)/(AV209+AW209+AX209+2*AY209+2*AZ209+3*BB209+4*BC209+4*BD209+4*BE209+4*BF209+4*BG209+4*BH209+4*BI209+3*BA209)</f>
        <v/>
      </c>
      <c r="AX215" s="9">
        <f>(BE200-AT209)/BE200</f>
        <v/>
      </c>
      <c r="AY215" s="9">
        <f>(2*AZ209+3*BB209)/(AV209+AW209+AX209+2*AY209+2*AZ209+3*BB209+4*BC209+4*BD209+4*BE209+4*BF209+4*BG209+4*BH209+4*BI209)</f>
        <v/>
      </c>
      <c r="AZ215" s="9">
        <f>3*BB209/(AV209+AW209+AX209+2*AY209+2*AZ209+3*BB209+4*BC209+4*BD209+4*BE209+4*BF209+4*BG209+4*BH209+4*BI209)</f>
        <v/>
      </c>
      <c r="BA215" s="9">
        <f>2*AZ209/(AV209+AW209+AX209+2*AY209+2*AZ209+3*BB209+4*BC209+4*BD209+4*BE209+4*BF209+4*BG209+4*BH209+4*BI209)</f>
        <v/>
      </c>
      <c r="BB215" s="9">
        <f>AW209/(AV209+AW209+AX209+2*AY209+2*AZ209+3*BB209+4*BC209+4*BD209+4*BE209+4*BF209+4*BG209+4*BH209+4*BI209)</f>
        <v/>
      </c>
      <c r="BC215" s="9">
        <f>AX209/(AV209+AW209+AX209+2*AY209+2*AZ209+3*BB209+4*BC209+4*BD209+4*BE209+4*BF209+4*BG209+4*BH209+4*BI209)</f>
        <v/>
      </c>
      <c r="BD215" s="9">
        <f>(AW209+AX209)/(AV209+AW209+AX209+2*AY209+2*AZ209+3*BB209+4*BC209+4*BD209+4*BE209+4*BF209+4*BG209+4*BH209+4*BI209)</f>
        <v/>
      </c>
      <c r="BE215" s="162">
        <f>(BB209*AW200/1000) *60 /(AX200/1000)</f>
        <v/>
      </c>
      <c r="BF215" s="162">
        <f>(AZ209*AW200/1000) *60 / (AX200/1000)</f>
        <v/>
      </c>
      <c r="BG215" s="265">
        <f>3*BG200</f>
        <v/>
      </c>
      <c r="BH215" s="265">
        <f>(AV209+AW209+AX209+2*AY209+2*AZ209+3*BB209+3*BA209+4*BC209+4*BD209+4*BE209+4*BF209+4*BG209+4*BH209+4*BI209)</f>
        <v/>
      </c>
      <c r="BI215" s="14">
        <f>(BG215-BH215)/BH215</f>
        <v/>
      </c>
      <c r="BL215" s="25" t="n"/>
      <c r="BM215" s="24" t="n"/>
      <c r="BN215" s="173" t="n"/>
      <c r="BO215" s="10" t="n"/>
      <c r="BP215" s="10">
        <f>(BR200*(298/273)*(1/1.07)/BS200)^-1</f>
        <v/>
      </c>
      <c r="BQ215" s="9">
        <f>(BV200-BV205*BN214)/BV200</f>
        <v/>
      </c>
      <c r="BR215" s="9">
        <f>(BQ209+BR209+BS209+2*BT209+2*BU209+3*BW209+4*BX209+4*BY209+4*BZ209+4*CA209+4*CB209+4*CC209+4*CD209)/(BQ209+BR209+BS209+2*BT209+2*BU209+3*BW209+4*BX209+4*BY209+4*BZ209+4*CA209+4*CB209+4*CC209+4*CD209+3*BV209)</f>
        <v/>
      </c>
      <c r="BS215" s="9">
        <f>(BZ200-BO209)/BZ200</f>
        <v/>
      </c>
      <c r="BT215" s="9">
        <f>(2*BU209+3*BW209)/(BQ209+BR209+BS209+2*BT209+2*BU209+3*BW209+4*BX209+4*BY209+4*BZ209+4*CA209+4*CB209+4*CC209+4*CD209)</f>
        <v/>
      </c>
      <c r="BU215" s="9">
        <f>3*BW209/(BQ209+BR209+BS209+2*BT209+2*BU209+3*BW209+4*BX209+4*BY209+4*BZ209+4*CA209+4*CB209+4*CC209+4*CD209)</f>
        <v/>
      </c>
      <c r="BV215" s="9">
        <f>2*BU209/(BQ209+BR209+BS209+2*BT209+2*BU209+3*BW209+4*BX209+4*BY209+4*BZ209+4*CA209+4*CB209+4*CC209+4*CD209)</f>
        <v/>
      </c>
      <c r="BW215" s="9">
        <f>BR209/(BQ209+BR209+BS209+2*BT209+2*BU209+3*BW209+4*BX209+4*BY209+4*BZ209+4*CA209+4*CB209+4*CC209+4*CD209)</f>
        <v/>
      </c>
      <c r="BX215" s="9">
        <f>BS209/(BQ209+BR209+BS209+2*BT209+2*BU209+3*BW209+4*BX209+4*BY209+4*BZ209+4*CA209+4*CB209+4*CC209+4*CD209)</f>
        <v/>
      </c>
      <c r="BY215" s="9">
        <f>(BR209+BS209)/(BQ209+BR209+BS209+2*BT209+2*BU209+3*BW209+4*BX209+4*BY209+4*BZ209+4*CA209+4*CB209+4*CC209+4*CD209)</f>
        <v/>
      </c>
      <c r="BZ215" s="162">
        <f>(BW209*BR200/1000) *60 /(BS200/1000)</f>
        <v/>
      </c>
      <c r="CA215" s="162">
        <f>(BU209*BR200/1000) *60 / (BS200/1000)</f>
        <v/>
      </c>
      <c r="CB215" s="265">
        <f>3*CB200</f>
        <v/>
      </c>
      <c r="CC215" s="265">
        <f>(BQ209+BR209+BS209+2*BT209+2*BU209+3*BW209+3*BV209+4*BX209+4*BY209+4*BZ209+4*CA209+4*CB209+4*CC209+4*CD209)</f>
        <v/>
      </c>
      <c r="CD215" s="14">
        <f>(CB215-CC215)/CC215</f>
        <v/>
      </c>
      <c r="CG215" s="25" t="n"/>
      <c r="CH215" s="24" t="n"/>
      <c r="CI215" s="173" t="n"/>
      <c r="CJ215" s="10" t="n"/>
      <c r="CK215" s="10">
        <f>(CM200*(298/273)*(1/1.07)/CN200)^-1</f>
        <v/>
      </c>
      <c r="CL215" s="9">
        <f>(CQ200-CQ205*CI214)/CQ200</f>
        <v/>
      </c>
      <c r="CM215" s="9">
        <f>(CL209+CM209+CN209+2*CO209+2*CP209+3*CR209+4*CS209+4*CT209+4*CU209+4*CV209+4*CW209+4*CX209+4*CY209)/(CL209+CM209+CN209+2*CO209+2*CP209+3*CR209+4*CS209+4*CT209+4*CU209+4*CV209+4*CW209+4*CX209+4*CY209+3*CQ209)</f>
        <v/>
      </c>
      <c r="CN215" s="9">
        <f>(CU200-CJ209)/CU200</f>
        <v/>
      </c>
      <c r="CO215" s="9">
        <f>(2*CP209+3*CR209)/(CL209+CM209+CN209+2*CO209+2*CP209+3*CR209+4*CS209+4*CT209+4*CU209+4*CV209+4*CW209+4*CX209+4*CY209)</f>
        <v/>
      </c>
      <c r="CP215" s="9">
        <f>3*CR209/(CL209+CM209+CN209+2*CO209+2*CP209+3*CR209+4*CS209+4*CT209+4*CU209+4*CV209+4*CW209+4*CX209+4*CY209)</f>
        <v/>
      </c>
      <c r="CQ215" s="9">
        <f>2*CP209/(CL209+CM209+CN209+2*CO209+2*CP209+3*CR209+4*CS209+4*CT209+4*CU209+4*CV209+4*CW209+4*CX209+4*CY209)</f>
        <v/>
      </c>
      <c r="CR215" s="9">
        <f>CM209/(CL209+CM209+CN209+2*CO209+2*CP209+3*CR209+4*CS209+4*CT209+4*CU209+4*CV209+4*CW209+4*CX209+4*CY209)</f>
        <v/>
      </c>
      <c r="CS215" s="9">
        <f>CN209/(CL209+CM209+CN209+2*CO209+2*CP209+3*CR209+4*CS209+4*CT209+4*CU209+4*CV209+4*CW209+4*CX209+4*CY209)</f>
        <v/>
      </c>
      <c r="CT215" s="9">
        <f>(CM209+CN209)/(CL209+CM209+CN209+2*CO209+2*CP209+3*CR209+4*CS209+4*CT209+4*CU209+4*CV209+4*CW209+4*CX209+4*CY209)</f>
        <v/>
      </c>
      <c r="CU215" s="162">
        <f>(CR209*CM200/1000) *60 /(CN200/1000)</f>
        <v/>
      </c>
      <c r="CV215" s="162">
        <f>(CP209*CM200/1000) *60 / (CN200/1000)</f>
        <v/>
      </c>
      <c r="CW215" s="265">
        <f>3*CW200</f>
        <v/>
      </c>
      <c r="CX215" s="265">
        <f>(CL209+CM209+CN209+2*CO209+2*CP209+3*CR209+3*CQ209+4*CS209+4*CT209+4*CU209+4*CV209+4*CW209+4*CX209+4*CY209)</f>
        <v/>
      </c>
      <c r="CY215" s="14">
        <f>(CW215-CX215)/CX215</f>
        <v/>
      </c>
    </row>
    <row r="216" ht="15" customHeight="1" s="23" thickBot="1">
      <c r="A216" s="25" t="n"/>
      <c r="B216" s="24" t="n"/>
      <c r="C216" s="70" t="inlineStr">
        <is>
          <t>Average</t>
        </is>
      </c>
      <c r="D216" s="72">
        <f>AVERAGE(D213:D215)</f>
        <v/>
      </c>
      <c r="E216" s="72">
        <f>AVERAGE(E213:E215)</f>
        <v/>
      </c>
      <c r="F216" s="73">
        <f>AVERAGE(F213:F215)</f>
        <v/>
      </c>
      <c r="G216" s="73">
        <f>AVERAGE(G213:G215)</f>
        <v/>
      </c>
      <c r="H216" s="73">
        <f>AVERAGE(H213:H215)</f>
        <v/>
      </c>
      <c r="I216" s="73">
        <f>AVERAGE(I213:I215)</f>
        <v/>
      </c>
      <c r="J216" s="73">
        <f>AVERAGE(J213:J215)</f>
        <v/>
      </c>
      <c r="K216" s="73">
        <f>AVERAGE(K213:K215)</f>
        <v/>
      </c>
      <c r="L216" s="73">
        <f>AVERAGE(L213:L215)</f>
        <v/>
      </c>
      <c r="M216" s="73">
        <f>AVERAGE(M213:M215)</f>
        <v/>
      </c>
      <c r="N216" s="73">
        <f>AVERAGE(N213:N215)</f>
        <v/>
      </c>
      <c r="O216" s="163">
        <f>AVERAGE(O213:O215)</f>
        <v/>
      </c>
      <c r="P216" s="163">
        <f>AVERAGE(P213:P215)</f>
        <v/>
      </c>
      <c r="Q216" s="72">
        <f>AVERAGE(Q213:Q215)</f>
        <v/>
      </c>
      <c r="R216" s="72">
        <f>AVERAGE(R213:R215)</f>
        <v/>
      </c>
      <c r="S216" s="74">
        <f>AVERAGE(S213:S215)</f>
        <v/>
      </c>
      <c r="T216" s="25" t="n"/>
      <c r="V216" s="25" t="n"/>
      <c r="W216" s="24" t="n"/>
      <c r="X216" s="70" t="inlineStr">
        <is>
          <t>Average</t>
        </is>
      </c>
      <c r="Y216" s="72" t="n"/>
      <c r="Z216" s="72">
        <f>AVERAGE(Z213:Z215)</f>
        <v/>
      </c>
      <c r="AA216" s="73">
        <f>AVERAGE(AA213:AA215)</f>
        <v/>
      </c>
      <c r="AB216" s="73">
        <f>AVERAGE(AB213:AB215)</f>
        <v/>
      </c>
      <c r="AC216" s="73">
        <f>AVERAGE(AC213:AC215)</f>
        <v/>
      </c>
      <c r="AD216" s="73">
        <f>AVERAGE(AD213:AD215)</f>
        <v/>
      </c>
      <c r="AE216" s="73">
        <f>AVERAGE(AE213:AE215)</f>
        <v/>
      </c>
      <c r="AF216" s="73">
        <f>AVERAGE(AF213:AF215)</f>
        <v/>
      </c>
      <c r="AG216" s="73">
        <f>AVERAGE(AG213:AG215)</f>
        <v/>
      </c>
      <c r="AH216" s="73">
        <f>AVERAGE(AH213:AH215)</f>
        <v/>
      </c>
      <c r="AI216" s="73">
        <f>AVERAGE(AI213:AI215)</f>
        <v/>
      </c>
      <c r="AJ216" s="163">
        <f>AVERAGE(AJ213:AJ215)</f>
        <v/>
      </c>
      <c r="AK216" s="163">
        <f>AVERAGE(AK213:AK215)</f>
        <v/>
      </c>
      <c r="AL216" s="72">
        <f>AVERAGE(AL213:AL215)</f>
        <v/>
      </c>
      <c r="AM216" s="72">
        <f>AVERAGE(AM213:AM215)</f>
        <v/>
      </c>
      <c r="AN216" s="74">
        <f>AVERAGE(AN213:AN215)</f>
        <v/>
      </c>
      <c r="AQ216" s="25" t="n"/>
      <c r="AR216" s="24" t="n"/>
      <c r="AS216" s="70" t="inlineStr">
        <is>
          <t>Average</t>
        </is>
      </c>
      <c r="AT216" s="72" t="n"/>
      <c r="AU216" s="72">
        <f>AVERAGE(AU213:AU215)</f>
        <v/>
      </c>
      <c r="AV216" s="73">
        <f>AVERAGE(AV213:AV215)</f>
        <v/>
      </c>
      <c r="AW216" s="73">
        <f>AVERAGE(AW213:AW215)</f>
        <v/>
      </c>
      <c r="AX216" s="73">
        <f>AVERAGE(AX213:AX215)</f>
        <v/>
      </c>
      <c r="AY216" s="73">
        <f>AVERAGE(AY213:AY215)</f>
        <v/>
      </c>
      <c r="AZ216" s="73">
        <f>AVERAGE(AZ213:AZ215)</f>
        <v/>
      </c>
      <c r="BA216" s="73">
        <f>AVERAGE(BA213:BA215)</f>
        <v/>
      </c>
      <c r="BB216" s="73">
        <f>AVERAGE(BB213:BB215)</f>
        <v/>
      </c>
      <c r="BC216" s="73">
        <f>AVERAGE(BC213:BC215)</f>
        <v/>
      </c>
      <c r="BD216" s="73">
        <f>AVERAGE(BD213:BD215)</f>
        <v/>
      </c>
      <c r="BE216" s="163">
        <f>AVERAGE(BE213:BE215)</f>
        <v/>
      </c>
      <c r="BF216" s="163">
        <f>AVERAGE(BF213:BF215)</f>
        <v/>
      </c>
      <c r="BG216" s="72">
        <f>AVERAGE(BG213:BG215)</f>
        <v/>
      </c>
      <c r="BH216" s="72">
        <f>AVERAGE(BH213:BH215)</f>
        <v/>
      </c>
      <c r="BI216" s="74">
        <f>AVERAGE(BI213:BI215)</f>
        <v/>
      </c>
      <c r="BL216" s="25" t="n"/>
      <c r="BM216" s="24" t="n"/>
      <c r="BN216" s="174" t="inlineStr">
        <is>
          <t>Average</t>
        </is>
      </c>
      <c r="BO216" s="72" t="n"/>
      <c r="BP216" s="72">
        <f>AVERAGE(BP213:BP215)</f>
        <v/>
      </c>
      <c r="BQ216" s="73">
        <f>AVERAGE(BQ213:BQ215)</f>
        <v/>
      </c>
      <c r="BR216" s="73">
        <f>AVERAGE(BR213:BR215)</f>
        <v/>
      </c>
      <c r="BS216" s="73">
        <f>AVERAGE(BS213:BS215)</f>
        <v/>
      </c>
      <c r="BT216" s="73">
        <f>AVERAGE(BT213:BT215)</f>
        <v/>
      </c>
      <c r="BU216" s="73">
        <f>AVERAGE(BU213:BU215)</f>
        <v/>
      </c>
      <c r="BV216" s="73">
        <f>AVERAGE(BV213:BV215)</f>
        <v/>
      </c>
      <c r="BW216" s="73">
        <f>AVERAGE(BW213:BW215)</f>
        <v/>
      </c>
      <c r="BX216" s="73">
        <f>AVERAGE(BX213:BX215)</f>
        <v/>
      </c>
      <c r="BY216" s="73">
        <f>AVERAGE(BY213:BY215)</f>
        <v/>
      </c>
      <c r="BZ216" s="163">
        <f>AVERAGE(BZ213:BZ215)</f>
        <v/>
      </c>
      <c r="CA216" s="163">
        <f>AVERAGE(CA213:CA215)</f>
        <v/>
      </c>
      <c r="CB216" s="72">
        <f>AVERAGE(CB213:CB215)</f>
        <v/>
      </c>
      <c r="CC216" s="72">
        <f>AVERAGE(CC213:CC215)</f>
        <v/>
      </c>
      <c r="CD216" s="74">
        <f>AVERAGE(CD213:CD215)</f>
        <v/>
      </c>
      <c r="CG216" s="25" t="n"/>
      <c r="CH216" s="24" t="n"/>
      <c r="CI216" s="174" t="inlineStr">
        <is>
          <t>Average</t>
        </is>
      </c>
      <c r="CJ216" s="72" t="n"/>
      <c r="CK216" s="72">
        <f>AVERAGE(CK213:CK215)</f>
        <v/>
      </c>
      <c r="CL216" s="73">
        <f>AVERAGE(CL213:CL215)</f>
        <v/>
      </c>
      <c r="CM216" s="73">
        <f>AVERAGE(CM213:CM215)</f>
        <v/>
      </c>
      <c r="CN216" s="73">
        <f>AVERAGE(CN213:CN215)</f>
        <v/>
      </c>
      <c r="CO216" s="73">
        <f>AVERAGE(CO213:CO215)</f>
        <v/>
      </c>
      <c r="CP216" s="73">
        <f>AVERAGE(CP213:CP215)</f>
        <v/>
      </c>
      <c r="CQ216" s="73">
        <f>AVERAGE(CQ213:CQ215)</f>
        <v/>
      </c>
      <c r="CR216" s="73">
        <f>AVERAGE(CR213:CR215)</f>
        <v/>
      </c>
      <c r="CS216" s="73">
        <f>AVERAGE(CS213:CS215)</f>
        <v/>
      </c>
      <c r="CT216" s="73">
        <f>AVERAGE(CT213:CT215)</f>
        <v/>
      </c>
      <c r="CU216" s="163">
        <f>AVERAGE(CU213:CU215)</f>
        <v/>
      </c>
      <c r="CV216" s="163">
        <f>AVERAGE(CV213:CV215)</f>
        <v/>
      </c>
      <c r="CW216" s="72">
        <f>AVERAGE(CW213:CW215)</f>
        <v/>
      </c>
      <c r="CX216" s="72">
        <f>AVERAGE(CX213:CX215)</f>
        <v/>
      </c>
      <c r="CY216" s="74">
        <f>AVERAGE(CY213:CY215)</f>
        <v/>
      </c>
    </row>
    <row r="217">
      <c r="A217" s="78" t="n"/>
      <c r="B217" s="88" t="inlineStr">
        <is>
          <t>Date/Time</t>
        </is>
      </c>
      <c r="C217" s="88" t="inlineStr">
        <is>
          <t>GC File Name</t>
        </is>
      </c>
      <c r="D217" s="88" t="inlineStr">
        <is>
          <t>oxygen</t>
        </is>
      </c>
      <c r="E217" s="88" t="inlineStr">
        <is>
          <t>nitrogen</t>
        </is>
      </c>
      <c r="F217" s="88" t="inlineStr">
        <is>
          <t>methane</t>
        </is>
      </c>
      <c r="G217" s="88" t="inlineStr">
        <is>
          <t>carbon monoxide</t>
        </is>
      </c>
      <c r="H217" s="88" t="inlineStr">
        <is>
          <t>carbon dioxide</t>
        </is>
      </c>
      <c r="I217" s="88" t="inlineStr">
        <is>
          <t>ethane</t>
        </is>
      </c>
      <c r="J217" s="88" t="inlineStr">
        <is>
          <t>ethylene</t>
        </is>
      </c>
      <c r="K217" s="88" t="inlineStr">
        <is>
          <t>propane</t>
        </is>
      </c>
      <c r="L217" s="88" t="inlineStr">
        <is>
          <t>propylene</t>
        </is>
      </c>
      <c r="M217" s="88" t="inlineStr">
        <is>
          <t>isobutane</t>
        </is>
      </c>
      <c r="N217" s="88" t="inlineStr">
        <is>
          <t>n-butane</t>
        </is>
      </c>
      <c r="O217" s="88" t="inlineStr">
        <is>
          <t>trans-2-butene</t>
        </is>
      </c>
      <c r="P217" s="88" t="inlineStr">
        <is>
          <t>1-butene</t>
        </is>
      </c>
      <c r="Q217" s="88" t="inlineStr">
        <is>
          <t>isobutene</t>
        </is>
      </c>
      <c r="R217" s="88" t="inlineStr">
        <is>
          <t>cis-2-butene</t>
        </is>
      </c>
      <c r="S217" s="89" t="inlineStr">
        <is>
          <t>1,3-butadiene</t>
        </is>
      </c>
      <c r="T217" s="25" t="n"/>
      <c r="V217" s="78" t="n"/>
      <c r="W217" s="88" t="inlineStr">
        <is>
          <t>Date/Time</t>
        </is>
      </c>
      <c r="X217" s="88" t="inlineStr">
        <is>
          <t>GC File Name</t>
        </is>
      </c>
      <c r="Y217" s="88" t="inlineStr">
        <is>
          <t>oxygen</t>
        </is>
      </c>
      <c r="Z217" s="88" t="inlineStr">
        <is>
          <t>nitrogen</t>
        </is>
      </c>
      <c r="AA217" s="88" t="inlineStr">
        <is>
          <t>methane</t>
        </is>
      </c>
      <c r="AB217" s="88" t="inlineStr">
        <is>
          <t>carbon monoxide</t>
        </is>
      </c>
      <c r="AC217" s="88" t="inlineStr">
        <is>
          <t>carbon dioxide</t>
        </is>
      </c>
      <c r="AD217" s="88" t="inlineStr">
        <is>
          <t>ethane</t>
        </is>
      </c>
      <c r="AE217" s="88" t="inlineStr">
        <is>
          <t>ethylene</t>
        </is>
      </c>
      <c r="AF217" s="88" t="inlineStr">
        <is>
          <t>propane</t>
        </is>
      </c>
      <c r="AG217" s="88" t="inlineStr">
        <is>
          <t>propylene</t>
        </is>
      </c>
      <c r="AH217" s="88" t="inlineStr">
        <is>
          <t>isobutane</t>
        </is>
      </c>
      <c r="AI217" s="88" t="inlineStr">
        <is>
          <t>n-butane</t>
        </is>
      </c>
      <c r="AJ217" s="88" t="inlineStr">
        <is>
          <t>trans-2-butene</t>
        </is>
      </c>
      <c r="AK217" s="88" t="inlineStr">
        <is>
          <t>1-butene</t>
        </is>
      </c>
      <c r="AL217" s="88" t="inlineStr">
        <is>
          <t>isobutene</t>
        </is>
      </c>
      <c r="AM217" s="88" t="inlineStr">
        <is>
          <t>cis-2-butene</t>
        </is>
      </c>
      <c r="AN217" s="89" t="inlineStr">
        <is>
          <t>1,3-butadiene</t>
        </is>
      </c>
      <c r="AQ217" s="78" t="n"/>
      <c r="AR217" s="88" t="inlineStr">
        <is>
          <t>Date/Time</t>
        </is>
      </c>
      <c r="AS217" s="88" t="inlineStr">
        <is>
          <t>GC File Name</t>
        </is>
      </c>
      <c r="AT217" s="88" t="inlineStr">
        <is>
          <t>oxygen</t>
        </is>
      </c>
      <c r="AU217" s="88" t="inlineStr">
        <is>
          <t>nitrogen</t>
        </is>
      </c>
      <c r="AV217" s="88" t="inlineStr">
        <is>
          <t>methane</t>
        </is>
      </c>
      <c r="AW217" s="88" t="inlineStr">
        <is>
          <t>carbon monoxide</t>
        </is>
      </c>
      <c r="AX217" s="88" t="inlineStr">
        <is>
          <t>carbon dioxide</t>
        </is>
      </c>
      <c r="AY217" s="88" t="inlineStr">
        <is>
          <t>ethane</t>
        </is>
      </c>
      <c r="AZ217" s="88" t="inlineStr">
        <is>
          <t>ethylene</t>
        </is>
      </c>
      <c r="BA217" s="88" t="inlineStr">
        <is>
          <t>propane</t>
        </is>
      </c>
      <c r="BB217" s="88" t="inlineStr">
        <is>
          <t>propylene</t>
        </is>
      </c>
      <c r="BC217" s="88" t="inlineStr">
        <is>
          <t>isobutane</t>
        </is>
      </c>
      <c r="BD217" s="88" t="inlineStr">
        <is>
          <t>n-butane</t>
        </is>
      </c>
      <c r="BE217" s="88" t="inlineStr">
        <is>
          <t>trans-2-butene</t>
        </is>
      </c>
      <c r="BF217" s="88" t="inlineStr">
        <is>
          <t>1-butene</t>
        </is>
      </c>
      <c r="BG217" s="88" t="inlineStr">
        <is>
          <t>isobutene</t>
        </is>
      </c>
      <c r="BH217" s="88" t="inlineStr">
        <is>
          <t>cis-2-butene</t>
        </is>
      </c>
      <c r="BI217" s="89" t="inlineStr">
        <is>
          <t>1,3-butadiene</t>
        </is>
      </c>
      <c r="BL217" s="78" t="n"/>
      <c r="BM217" s="88" t="inlineStr">
        <is>
          <t>Date/Time</t>
        </is>
      </c>
      <c r="BN217" s="88" t="inlineStr">
        <is>
          <t>GC File Name</t>
        </is>
      </c>
      <c r="BO217" s="88" t="inlineStr">
        <is>
          <t>oxygen</t>
        </is>
      </c>
      <c r="BP217" s="88" t="inlineStr">
        <is>
          <t>nitrogen</t>
        </is>
      </c>
      <c r="BQ217" s="88" t="inlineStr">
        <is>
          <t>methane</t>
        </is>
      </c>
      <c r="BR217" s="88" t="inlineStr">
        <is>
          <t>carbon monoxide</t>
        </is>
      </c>
      <c r="BS217" s="88" t="inlineStr">
        <is>
          <t>carbon dioxide</t>
        </is>
      </c>
      <c r="BT217" s="88" t="inlineStr">
        <is>
          <t>ethane</t>
        </is>
      </c>
      <c r="BU217" s="88" t="inlineStr">
        <is>
          <t>ethylene</t>
        </is>
      </c>
      <c r="BV217" s="88" t="inlineStr">
        <is>
          <t>propane</t>
        </is>
      </c>
      <c r="BW217" s="88" t="inlineStr">
        <is>
          <t>propylene</t>
        </is>
      </c>
      <c r="BX217" s="88" t="inlineStr">
        <is>
          <t>isobutane</t>
        </is>
      </c>
      <c r="BY217" s="88" t="inlineStr">
        <is>
          <t>n-butane</t>
        </is>
      </c>
      <c r="BZ217" s="88" t="inlineStr">
        <is>
          <t>trans-2-butene</t>
        </is>
      </c>
      <c r="CA217" s="88" t="inlineStr">
        <is>
          <t>1-butene</t>
        </is>
      </c>
      <c r="CB217" s="88" t="inlineStr">
        <is>
          <t>isobutene</t>
        </is>
      </c>
      <c r="CC217" s="88" t="inlineStr">
        <is>
          <t>cis-2-butene</t>
        </is>
      </c>
      <c r="CD217" s="89" t="inlineStr">
        <is>
          <t>1,3-butadiene</t>
        </is>
      </c>
      <c r="CG217" s="78" t="n"/>
      <c r="CH217" s="88" t="inlineStr">
        <is>
          <t>Date/Time</t>
        </is>
      </c>
      <c r="CI217" s="88" t="inlineStr">
        <is>
          <t>GC File Name</t>
        </is>
      </c>
      <c r="CJ217" s="88" t="inlineStr">
        <is>
          <t>oxygen</t>
        </is>
      </c>
      <c r="CK217" s="88" t="inlineStr">
        <is>
          <t>nitrogen</t>
        </is>
      </c>
      <c r="CL217" s="88" t="inlineStr">
        <is>
          <t>methane</t>
        </is>
      </c>
      <c r="CM217" s="88" t="inlineStr">
        <is>
          <t>carbon monoxide</t>
        </is>
      </c>
      <c r="CN217" s="88" t="inlineStr">
        <is>
          <t>carbon dioxide</t>
        </is>
      </c>
      <c r="CO217" s="88" t="inlineStr">
        <is>
          <t>ethane</t>
        </is>
      </c>
      <c r="CP217" s="88" t="inlineStr">
        <is>
          <t>ethylene</t>
        </is>
      </c>
      <c r="CQ217" s="88" t="inlineStr">
        <is>
          <t>propane</t>
        </is>
      </c>
      <c r="CR217" s="88" t="inlineStr">
        <is>
          <t>propylene</t>
        </is>
      </c>
      <c r="CS217" s="88" t="inlineStr">
        <is>
          <t>isobutane</t>
        </is>
      </c>
      <c r="CT217" s="88" t="inlineStr">
        <is>
          <t>n-butane</t>
        </is>
      </c>
      <c r="CU217" s="88" t="inlineStr">
        <is>
          <t>trans-2-butene</t>
        </is>
      </c>
      <c r="CV217" s="88" t="inlineStr">
        <is>
          <t>1-butene</t>
        </is>
      </c>
      <c r="CW217" s="88" t="inlineStr">
        <is>
          <t>isobutene</t>
        </is>
      </c>
      <c r="CX217" s="88" t="inlineStr">
        <is>
          <t>cis-2-butene</t>
        </is>
      </c>
      <c r="CY217" s="89" t="inlineStr">
        <is>
          <t>1,3-butadiene</t>
        </is>
      </c>
    </row>
    <row r="218">
      <c r="A218" s="79" t="inlineStr">
        <is>
          <t>bp</t>
        </is>
      </c>
      <c r="B218" s="279">
        <f>'Data In'!G22</f>
        <v/>
      </c>
      <c r="C218" s="120">
        <f>'Data In'!H22</f>
        <v/>
      </c>
      <c r="D218" s="120">
        <f>'Data In'!I22</f>
        <v/>
      </c>
      <c r="E218" s="120">
        <f>'Data In'!J22</f>
        <v/>
      </c>
      <c r="F218" s="120">
        <f>'Data In'!K22</f>
        <v/>
      </c>
      <c r="G218" s="120">
        <f>'Data In'!L22</f>
        <v/>
      </c>
      <c r="H218" s="120">
        <f>'Data In'!M22</f>
        <v/>
      </c>
      <c r="I218" s="120">
        <f>'Data In'!N22</f>
        <v/>
      </c>
      <c r="J218" s="120">
        <f>'Data In'!O22</f>
        <v/>
      </c>
      <c r="K218" s="120">
        <f>'Data In'!P22</f>
        <v/>
      </c>
      <c r="L218" s="120">
        <f>'Data In'!Q22</f>
        <v/>
      </c>
      <c r="M218" s="120">
        <f>'Data In'!R22</f>
        <v/>
      </c>
      <c r="N218" s="120">
        <f>'Data In'!S22</f>
        <v/>
      </c>
      <c r="O218" s="120">
        <f>'Data In'!T22</f>
        <v/>
      </c>
      <c r="P218" s="120">
        <f>'Data In'!U22</f>
        <v/>
      </c>
      <c r="Q218" s="120">
        <f>'Data In'!V22</f>
        <v/>
      </c>
      <c r="R218" s="120">
        <f>'Data In'!W22</f>
        <v/>
      </c>
      <c r="S218" s="120">
        <f>'Data In'!X22</f>
        <v/>
      </c>
      <c r="V218" s="79" t="inlineStr">
        <is>
          <t>bp</t>
        </is>
      </c>
      <c r="W218" s="279">
        <f>B218</f>
        <v/>
      </c>
      <c r="X218" s="120">
        <f>C218</f>
        <v/>
      </c>
      <c r="Y218" s="120">
        <f>D218</f>
        <v/>
      </c>
      <c r="Z218" s="120">
        <f>E218</f>
        <v/>
      </c>
      <c r="AA218" s="120">
        <f>F218</f>
        <v/>
      </c>
      <c r="AB218" s="120">
        <f>G218</f>
        <v/>
      </c>
      <c r="AC218" s="120">
        <f>H218</f>
        <v/>
      </c>
      <c r="AD218" s="120">
        <f>I218</f>
        <v/>
      </c>
      <c r="AE218" s="120">
        <f>J218</f>
        <v/>
      </c>
      <c r="AF218" s="120">
        <f>K218</f>
        <v/>
      </c>
      <c r="AG218" s="120">
        <f>L218</f>
        <v/>
      </c>
      <c r="AH218" s="120">
        <f>M218</f>
        <v/>
      </c>
      <c r="AI218" s="120">
        <f>N218</f>
        <v/>
      </c>
      <c r="AJ218" s="120">
        <f>O218</f>
        <v/>
      </c>
      <c r="AK218" s="120">
        <f>P218</f>
        <v/>
      </c>
      <c r="AL218" s="120">
        <f>Q218</f>
        <v/>
      </c>
      <c r="AM218" s="120">
        <f>R218</f>
        <v/>
      </c>
      <c r="AN218" s="120">
        <f>S218</f>
        <v/>
      </c>
      <c r="AQ218" s="79" t="inlineStr">
        <is>
          <t>bp</t>
        </is>
      </c>
      <c r="AR218" s="279">
        <f>W218</f>
        <v/>
      </c>
      <c r="AS218" s="120">
        <f>X218</f>
        <v/>
      </c>
      <c r="AT218" s="120">
        <f>Y218</f>
        <v/>
      </c>
      <c r="AU218" s="120">
        <f>Z218</f>
        <v/>
      </c>
      <c r="AV218" s="120">
        <f>AA218</f>
        <v/>
      </c>
      <c r="AW218" s="120">
        <f>AB218</f>
        <v/>
      </c>
      <c r="AX218" s="120">
        <f>AC218</f>
        <v/>
      </c>
      <c r="AY218" s="120">
        <f>AD218</f>
        <v/>
      </c>
      <c r="AZ218" s="120">
        <f>AE218</f>
        <v/>
      </c>
      <c r="BA218" s="120">
        <f>AF218</f>
        <v/>
      </c>
      <c r="BB218" s="120">
        <f>AG218</f>
        <v/>
      </c>
      <c r="BC218" s="120">
        <f>AH218</f>
        <v/>
      </c>
      <c r="BD218" s="120">
        <f>AI218</f>
        <v/>
      </c>
      <c r="BE218" s="120">
        <f>AJ218</f>
        <v/>
      </c>
      <c r="BF218" s="120">
        <f>AK218</f>
        <v/>
      </c>
      <c r="BG218" s="120">
        <f>AL218</f>
        <v/>
      </c>
      <c r="BH218" s="120">
        <f>AM218</f>
        <v/>
      </c>
      <c r="BI218" s="120">
        <f>AN218</f>
        <v/>
      </c>
      <c r="BL218" s="79" t="inlineStr">
        <is>
          <t>bp</t>
        </is>
      </c>
      <c r="BM218" s="279">
        <f>AR218</f>
        <v/>
      </c>
      <c r="BN218" s="120">
        <f>AS218</f>
        <v/>
      </c>
      <c r="BO218" s="120">
        <f>AT218</f>
        <v/>
      </c>
      <c r="BP218" s="120">
        <f>AU218</f>
        <v/>
      </c>
      <c r="BQ218" s="120">
        <f>AV218</f>
        <v/>
      </c>
      <c r="BR218" s="120">
        <f>AW218</f>
        <v/>
      </c>
      <c r="BS218" s="120">
        <f>AX218</f>
        <v/>
      </c>
      <c r="BT218" s="120">
        <f>AY218</f>
        <v/>
      </c>
      <c r="BU218" s="120">
        <f>AZ218</f>
        <v/>
      </c>
      <c r="BV218" s="120">
        <f>BA218</f>
        <v/>
      </c>
      <c r="BW218" s="120">
        <f>BB218</f>
        <v/>
      </c>
      <c r="BX218" s="120">
        <f>BC218</f>
        <v/>
      </c>
      <c r="BY218" s="120">
        <f>BD218</f>
        <v/>
      </c>
      <c r="BZ218" s="120">
        <f>BE218</f>
        <v/>
      </c>
      <c r="CA218" s="120">
        <f>BF218</f>
        <v/>
      </c>
      <c r="CB218" s="120">
        <f>BG218</f>
        <v/>
      </c>
      <c r="CC218" s="120">
        <f>BH218</f>
        <v/>
      </c>
      <c r="CD218" s="120">
        <f>BI218</f>
        <v/>
      </c>
      <c r="CG218" s="79" t="inlineStr">
        <is>
          <t>bp</t>
        </is>
      </c>
      <c r="CH218" s="99">
        <f>BM218</f>
        <v/>
      </c>
      <c r="CI218" s="100">
        <f>BN218</f>
        <v/>
      </c>
      <c r="CJ218" s="100">
        <f>BO218</f>
        <v/>
      </c>
      <c r="CK218" s="100">
        <f>BP218</f>
        <v/>
      </c>
      <c r="CL218" s="100">
        <f>BQ218</f>
        <v/>
      </c>
      <c r="CM218" s="100">
        <f>BR218</f>
        <v/>
      </c>
      <c r="CN218" s="100">
        <f>BS218</f>
        <v/>
      </c>
      <c r="CO218" s="100">
        <f>BT218</f>
        <v/>
      </c>
      <c r="CP218" s="100">
        <f>BU218</f>
        <v/>
      </c>
      <c r="CQ218" s="100">
        <f>BV218</f>
        <v/>
      </c>
      <c r="CR218" s="100">
        <f>BW218</f>
        <v/>
      </c>
      <c r="CS218" s="100">
        <f>BX218</f>
        <v/>
      </c>
      <c r="CT218" s="100">
        <f>BY218</f>
        <v/>
      </c>
      <c r="CU218" s="100">
        <f>BZ218</f>
        <v/>
      </c>
      <c r="CV218" s="100">
        <f>CA218</f>
        <v/>
      </c>
      <c r="CW218" s="100">
        <f>CB218</f>
        <v/>
      </c>
      <c r="CX218" s="100">
        <f>CC218</f>
        <v/>
      </c>
      <c r="CY218" s="101">
        <f>CD218</f>
        <v/>
      </c>
    </row>
    <row r="219">
      <c r="A219" s="79" t="n"/>
      <c r="B219" s="279">
        <f>'Data In'!G23</f>
        <v/>
      </c>
      <c r="C219" s="120">
        <f>'Data In'!H23</f>
        <v/>
      </c>
      <c r="D219" s="120">
        <f>'Data In'!I23</f>
        <v/>
      </c>
      <c r="E219" s="120">
        <f>'Data In'!J23</f>
        <v/>
      </c>
      <c r="F219" s="120">
        <f>'Data In'!K23</f>
        <v/>
      </c>
      <c r="G219" s="120">
        <f>'Data In'!L23</f>
        <v/>
      </c>
      <c r="H219" s="120">
        <f>'Data In'!M23</f>
        <v/>
      </c>
      <c r="I219" s="120">
        <f>'Data In'!N23</f>
        <v/>
      </c>
      <c r="J219" s="120">
        <f>'Data In'!O23</f>
        <v/>
      </c>
      <c r="K219" s="120">
        <f>'Data In'!P23</f>
        <v/>
      </c>
      <c r="L219" s="120">
        <f>'Data In'!Q23</f>
        <v/>
      </c>
      <c r="M219" s="120">
        <f>'Data In'!R23</f>
        <v/>
      </c>
      <c r="N219" s="120">
        <f>'Data In'!S23</f>
        <v/>
      </c>
      <c r="O219" s="120">
        <f>'Data In'!T23</f>
        <v/>
      </c>
      <c r="P219" s="120">
        <f>'Data In'!U23</f>
        <v/>
      </c>
      <c r="Q219" s="120">
        <f>'Data In'!V23</f>
        <v/>
      </c>
      <c r="R219" s="120">
        <f>'Data In'!W23</f>
        <v/>
      </c>
      <c r="S219" s="120">
        <f>'Data In'!X23</f>
        <v/>
      </c>
      <c r="V219" s="79" t="n"/>
      <c r="W219" s="279">
        <f>B219</f>
        <v/>
      </c>
      <c r="X219" s="120">
        <f>C219</f>
        <v/>
      </c>
      <c r="Y219" s="120">
        <f>D219</f>
        <v/>
      </c>
      <c r="Z219" s="120">
        <f>E219</f>
        <v/>
      </c>
      <c r="AA219" s="120">
        <f>F219</f>
        <v/>
      </c>
      <c r="AB219" s="120">
        <f>G219</f>
        <v/>
      </c>
      <c r="AC219" s="120">
        <f>H219</f>
        <v/>
      </c>
      <c r="AD219" s="120">
        <f>I219</f>
        <v/>
      </c>
      <c r="AE219" s="120">
        <f>J219</f>
        <v/>
      </c>
      <c r="AF219" s="120">
        <f>K219</f>
        <v/>
      </c>
      <c r="AG219" s="120">
        <f>L219</f>
        <v/>
      </c>
      <c r="AH219" s="120">
        <f>M219</f>
        <v/>
      </c>
      <c r="AI219" s="120">
        <f>N219</f>
        <v/>
      </c>
      <c r="AJ219" s="120">
        <f>O219</f>
        <v/>
      </c>
      <c r="AK219" s="120">
        <f>P219</f>
        <v/>
      </c>
      <c r="AL219" s="120">
        <f>Q219</f>
        <v/>
      </c>
      <c r="AM219" s="120">
        <f>R219</f>
        <v/>
      </c>
      <c r="AN219" s="120">
        <f>S219</f>
        <v/>
      </c>
      <c r="AQ219" s="79" t="n"/>
      <c r="AR219" s="279">
        <f>W219</f>
        <v/>
      </c>
      <c r="AS219" s="120">
        <f>X219</f>
        <v/>
      </c>
      <c r="AT219" s="120">
        <f>Y219</f>
        <v/>
      </c>
      <c r="AU219" s="120">
        <f>Z219</f>
        <v/>
      </c>
      <c r="AV219" s="120">
        <f>AA219</f>
        <v/>
      </c>
      <c r="AW219" s="120">
        <f>AB219</f>
        <v/>
      </c>
      <c r="AX219" s="120">
        <f>AC219</f>
        <v/>
      </c>
      <c r="AY219" s="120">
        <f>AD219</f>
        <v/>
      </c>
      <c r="AZ219" s="120">
        <f>AE219</f>
        <v/>
      </c>
      <c r="BA219" s="120">
        <f>AF219</f>
        <v/>
      </c>
      <c r="BB219" s="120">
        <f>AG219</f>
        <v/>
      </c>
      <c r="BC219" s="120">
        <f>AH219</f>
        <v/>
      </c>
      <c r="BD219" s="120">
        <f>AI219</f>
        <v/>
      </c>
      <c r="BE219" s="120">
        <f>AJ219</f>
        <v/>
      </c>
      <c r="BF219" s="120">
        <f>AK219</f>
        <v/>
      </c>
      <c r="BG219" s="120">
        <f>AL219</f>
        <v/>
      </c>
      <c r="BH219" s="120">
        <f>AM219</f>
        <v/>
      </c>
      <c r="BI219" s="120">
        <f>AN219</f>
        <v/>
      </c>
      <c r="BL219" s="79" t="n"/>
      <c r="BM219" s="279">
        <f>AR219</f>
        <v/>
      </c>
      <c r="BN219" s="120">
        <f>AS219</f>
        <v/>
      </c>
      <c r="BO219" s="120">
        <f>AT219</f>
        <v/>
      </c>
      <c r="BP219" s="120">
        <f>AU219</f>
        <v/>
      </c>
      <c r="BQ219" s="120">
        <f>AV219</f>
        <v/>
      </c>
      <c r="BR219" s="120">
        <f>AW219</f>
        <v/>
      </c>
      <c r="BS219" s="120">
        <f>AX219</f>
        <v/>
      </c>
      <c r="BT219" s="120">
        <f>AY219</f>
        <v/>
      </c>
      <c r="BU219" s="120">
        <f>AZ219</f>
        <v/>
      </c>
      <c r="BV219" s="120">
        <f>BA219</f>
        <v/>
      </c>
      <c r="BW219" s="120">
        <f>BB219</f>
        <v/>
      </c>
      <c r="BX219" s="120">
        <f>BC219</f>
        <v/>
      </c>
      <c r="BY219" s="120">
        <f>BD219</f>
        <v/>
      </c>
      <c r="BZ219" s="120">
        <f>BE219</f>
        <v/>
      </c>
      <c r="CA219" s="120">
        <f>BF219</f>
        <v/>
      </c>
      <c r="CB219" s="120">
        <f>BG219</f>
        <v/>
      </c>
      <c r="CC219" s="120">
        <f>BH219</f>
        <v/>
      </c>
      <c r="CD219" s="120">
        <f>BI219</f>
        <v/>
      </c>
      <c r="CG219" s="79" t="n"/>
      <c r="CH219" s="99">
        <f>BM219</f>
        <v/>
      </c>
      <c r="CI219" s="100">
        <f>BN219</f>
        <v/>
      </c>
      <c r="CJ219" s="100">
        <f>BO219</f>
        <v/>
      </c>
      <c r="CK219" s="100">
        <f>BP219</f>
        <v/>
      </c>
      <c r="CL219" s="100">
        <f>BQ219</f>
        <v/>
      </c>
      <c r="CM219" s="100">
        <f>BR219</f>
        <v/>
      </c>
      <c r="CN219" s="100">
        <f>BS219</f>
        <v/>
      </c>
      <c r="CO219" s="100">
        <f>BT219</f>
        <v/>
      </c>
      <c r="CP219" s="100">
        <f>BU219</f>
        <v/>
      </c>
      <c r="CQ219" s="100">
        <f>BV219</f>
        <v/>
      </c>
      <c r="CR219" s="100">
        <f>BW219</f>
        <v/>
      </c>
      <c r="CS219" s="100">
        <f>BX219</f>
        <v/>
      </c>
      <c r="CT219" s="100">
        <f>BY219</f>
        <v/>
      </c>
      <c r="CU219" s="100">
        <f>BZ219</f>
        <v/>
      </c>
      <c r="CV219" s="100">
        <f>CA219</f>
        <v/>
      </c>
      <c r="CW219" s="100">
        <f>CB219</f>
        <v/>
      </c>
      <c r="CX219" s="100">
        <f>CC219</f>
        <v/>
      </c>
      <c r="CY219" s="101">
        <f>CD219</f>
        <v/>
      </c>
    </row>
    <row r="220">
      <c r="A220" s="79" t="n"/>
      <c r="B220" s="279">
        <f>'Data In'!G24</f>
        <v/>
      </c>
      <c r="C220" s="120">
        <f>'Data In'!H24</f>
        <v/>
      </c>
      <c r="D220" s="120">
        <f>'Data In'!I24</f>
        <v/>
      </c>
      <c r="E220" s="120">
        <f>'Data In'!J24</f>
        <v/>
      </c>
      <c r="F220" s="120">
        <f>'Data In'!K24</f>
        <v/>
      </c>
      <c r="G220" s="120">
        <f>'Data In'!L24</f>
        <v/>
      </c>
      <c r="H220" s="120">
        <f>'Data In'!M24</f>
        <v/>
      </c>
      <c r="I220" s="120">
        <f>'Data In'!N24</f>
        <v/>
      </c>
      <c r="J220" s="120">
        <f>'Data In'!O24</f>
        <v/>
      </c>
      <c r="K220" s="120">
        <f>'Data In'!P24</f>
        <v/>
      </c>
      <c r="L220" s="120">
        <f>'Data In'!Q24</f>
        <v/>
      </c>
      <c r="M220" s="120">
        <f>'Data In'!R24</f>
        <v/>
      </c>
      <c r="N220" s="120">
        <f>'Data In'!S24</f>
        <v/>
      </c>
      <c r="O220" s="120">
        <f>'Data In'!T24</f>
        <v/>
      </c>
      <c r="P220" s="120">
        <f>'Data In'!U24</f>
        <v/>
      </c>
      <c r="Q220" s="120">
        <f>'Data In'!V24</f>
        <v/>
      </c>
      <c r="R220" s="120">
        <f>'Data In'!W24</f>
        <v/>
      </c>
      <c r="S220" s="120">
        <f>'Data In'!X24</f>
        <v/>
      </c>
      <c r="V220" s="79" t="n"/>
      <c r="W220" s="279">
        <f>B220</f>
        <v/>
      </c>
      <c r="X220" s="120">
        <f>C220</f>
        <v/>
      </c>
      <c r="Y220" s="120">
        <f>D220</f>
        <v/>
      </c>
      <c r="Z220" s="120">
        <f>E220</f>
        <v/>
      </c>
      <c r="AA220" s="120">
        <f>F220</f>
        <v/>
      </c>
      <c r="AB220" s="120">
        <f>G220</f>
        <v/>
      </c>
      <c r="AC220" s="120">
        <f>H220</f>
        <v/>
      </c>
      <c r="AD220" s="120">
        <f>I220</f>
        <v/>
      </c>
      <c r="AE220" s="120">
        <f>J220</f>
        <v/>
      </c>
      <c r="AF220" s="120">
        <f>K220</f>
        <v/>
      </c>
      <c r="AG220" s="120">
        <f>L220</f>
        <v/>
      </c>
      <c r="AH220" s="120">
        <f>M220</f>
        <v/>
      </c>
      <c r="AI220" s="120">
        <f>N220</f>
        <v/>
      </c>
      <c r="AJ220" s="120">
        <f>O220</f>
        <v/>
      </c>
      <c r="AK220" s="120">
        <f>P220</f>
        <v/>
      </c>
      <c r="AL220" s="120">
        <f>Q220</f>
        <v/>
      </c>
      <c r="AM220" s="120">
        <f>R220</f>
        <v/>
      </c>
      <c r="AN220" s="120">
        <f>S220</f>
        <v/>
      </c>
      <c r="AQ220" s="79" t="n"/>
      <c r="AR220" s="279">
        <f>W220</f>
        <v/>
      </c>
      <c r="AS220" s="120">
        <f>X220</f>
        <v/>
      </c>
      <c r="AT220" s="120">
        <f>Y220</f>
        <v/>
      </c>
      <c r="AU220" s="120">
        <f>Z220</f>
        <v/>
      </c>
      <c r="AV220" s="120">
        <f>AA220</f>
        <v/>
      </c>
      <c r="AW220" s="120">
        <f>AB220</f>
        <v/>
      </c>
      <c r="AX220" s="120">
        <f>AC220</f>
        <v/>
      </c>
      <c r="AY220" s="120">
        <f>AD220</f>
        <v/>
      </c>
      <c r="AZ220" s="120">
        <f>AE220</f>
        <v/>
      </c>
      <c r="BA220" s="120">
        <f>AF220</f>
        <v/>
      </c>
      <c r="BB220" s="120">
        <f>AG220</f>
        <v/>
      </c>
      <c r="BC220" s="120">
        <f>AH220</f>
        <v/>
      </c>
      <c r="BD220" s="120">
        <f>AI220</f>
        <v/>
      </c>
      <c r="BE220" s="120">
        <f>AJ220</f>
        <v/>
      </c>
      <c r="BF220" s="120">
        <f>AK220</f>
        <v/>
      </c>
      <c r="BG220" s="120">
        <f>AL220</f>
        <v/>
      </c>
      <c r="BH220" s="120">
        <f>AM220</f>
        <v/>
      </c>
      <c r="BI220" s="120">
        <f>AN220</f>
        <v/>
      </c>
      <c r="BL220" s="79" t="n"/>
      <c r="BM220" s="279">
        <f>AR220</f>
        <v/>
      </c>
      <c r="BN220" s="120">
        <f>AS220</f>
        <v/>
      </c>
      <c r="BO220" s="120">
        <f>AT220</f>
        <v/>
      </c>
      <c r="BP220" s="120">
        <f>AU220</f>
        <v/>
      </c>
      <c r="BQ220" s="120">
        <f>AV220</f>
        <v/>
      </c>
      <c r="BR220" s="120">
        <f>AW220</f>
        <v/>
      </c>
      <c r="BS220" s="120">
        <f>AX220</f>
        <v/>
      </c>
      <c r="BT220" s="120">
        <f>AY220</f>
        <v/>
      </c>
      <c r="BU220" s="120">
        <f>AZ220</f>
        <v/>
      </c>
      <c r="BV220" s="120">
        <f>BA220</f>
        <v/>
      </c>
      <c r="BW220" s="120">
        <f>BB220</f>
        <v/>
      </c>
      <c r="BX220" s="120">
        <f>BC220</f>
        <v/>
      </c>
      <c r="BY220" s="120">
        <f>BD220</f>
        <v/>
      </c>
      <c r="BZ220" s="120">
        <f>BE220</f>
        <v/>
      </c>
      <c r="CA220" s="120">
        <f>BF220</f>
        <v/>
      </c>
      <c r="CB220" s="120">
        <f>BG220</f>
        <v/>
      </c>
      <c r="CC220" s="120">
        <f>BH220</f>
        <v/>
      </c>
      <c r="CD220" s="120">
        <f>BI220</f>
        <v/>
      </c>
      <c r="CG220" s="79" t="n"/>
      <c r="CH220" s="99">
        <f>BM220</f>
        <v/>
      </c>
      <c r="CI220" s="100">
        <f>BN220</f>
        <v/>
      </c>
      <c r="CJ220" s="100">
        <f>BO220</f>
        <v/>
      </c>
      <c r="CK220" s="100">
        <f>BP220</f>
        <v/>
      </c>
      <c r="CL220" s="100">
        <f>BQ220</f>
        <v/>
      </c>
      <c r="CM220" s="100">
        <f>BR220</f>
        <v/>
      </c>
      <c r="CN220" s="100">
        <f>BS220</f>
        <v/>
      </c>
      <c r="CO220" s="100">
        <f>BT220</f>
        <v/>
      </c>
      <c r="CP220" s="100">
        <f>BU220</f>
        <v/>
      </c>
      <c r="CQ220" s="100">
        <f>BV220</f>
        <v/>
      </c>
      <c r="CR220" s="100">
        <f>BW220</f>
        <v/>
      </c>
      <c r="CS220" s="100">
        <f>BX220</f>
        <v/>
      </c>
      <c r="CT220" s="100">
        <f>BY220</f>
        <v/>
      </c>
      <c r="CU220" s="100">
        <f>BZ220</f>
        <v/>
      </c>
      <c r="CV220" s="100">
        <f>CA220</f>
        <v/>
      </c>
      <c r="CW220" s="100">
        <f>CB220</f>
        <v/>
      </c>
      <c r="CX220" s="100">
        <f>CC220</f>
        <v/>
      </c>
      <c r="CY220" s="101">
        <f>CD220</f>
        <v/>
      </c>
    </row>
    <row r="221">
      <c r="A221" s="79" t="n"/>
      <c r="B221" s="91" t="n"/>
      <c r="C221" s="91" t="n"/>
      <c r="D221" s="91" t="n"/>
      <c r="E221" s="91" t="n"/>
      <c r="F221" s="91" t="n"/>
      <c r="G221" s="91" t="n"/>
      <c r="H221" s="91" t="n"/>
      <c r="I221" s="91" t="n"/>
      <c r="J221" s="91" t="n"/>
      <c r="K221" s="91" t="n"/>
      <c r="L221" s="91" t="n"/>
      <c r="M221" s="91" t="n"/>
      <c r="N221" s="91" t="n"/>
      <c r="O221" s="91" t="n"/>
      <c r="P221" s="91" t="n"/>
      <c r="Q221" s="91" t="n"/>
      <c r="R221" s="91" t="n"/>
      <c r="S221" s="92" t="n"/>
      <c r="V221" s="79" t="n"/>
      <c r="W221" s="91" t="n"/>
      <c r="X221" s="91" t="n"/>
      <c r="Y221" s="91" t="n"/>
      <c r="Z221" s="91" t="n"/>
      <c r="AA221" s="91" t="n"/>
      <c r="AB221" s="91" t="n"/>
      <c r="AC221" s="91" t="n"/>
      <c r="AD221" s="91" t="n"/>
      <c r="AE221" s="91" t="n"/>
      <c r="AF221" s="91" t="n"/>
      <c r="AG221" s="91" t="n"/>
      <c r="AH221" s="91" t="n"/>
      <c r="AI221" s="91" t="n"/>
      <c r="AJ221" s="91" t="n"/>
      <c r="AK221" s="91" t="n"/>
      <c r="AL221" s="91" t="n"/>
      <c r="AM221" s="91" t="n"/>
      <c r="AN221" s="92" t="n"/>
      <c r="AQ221" s="79" t="n"/>
      <c r="AR221" s="91" t="n"/>
      <c r="AS221" s="91" t="n"/>
      <c r="AT221" s="91" t="n"/>
      <c r="AU221" s="91" t="n"/>
      <c r="AV221" s="91" t="n"/>
      <c r="AW221" s="91" t="n"/>
      <c r="AX221" s="91" t="n"/>
      <c r="AY221" s="91" t="n"/>
      <c r="AZ221" s="91" t="n"/>
      <c r="BA221" s="91" t="n"/>
      <c r="BB221" s="91" t="n"/>
      <c r="BC221" s="91" t="n"/>
      <c r="BD221" s="91" t="n"/>
      <c r="BE221" s="91" t="n"/>
      <c r="BF221" s="91" t="n"/>
      <c r="BG221" s="91" t="n"/>
      <c r="BH221" s="91" t="n"/>
      <c r="BI221" s="92" t="n"/>
      <c r="BL221" s="79" t="n"/>
      <c r="BM221" s="91" t="n"/>
      <c r="BN221" s="91" t="n"/>
      <c r="BO221" s="91" t="n"/>
      <c r="BP221" s="91" t="n"/>
      <c r="BQ221" s="91" t="n"/>
      <c r="BR221" s="91" t="n"/>
      <c r="BS221" s="91" t="n"/>
      <c r="BT221" s="91" t="n"/>
      <c r="BU221" s="91" t="n"/>
      <c r="BV221" s="91" t="n"/>
      <c r="BW221" s="91" t="n"/>
      <c r="BX221" s="91" t="n"/>
      <c r="BY221" s="91" t="n"/>
      <c r="BZ221" s="91" t="n"/>
      <c r="CA221" s="91" t="n"/>
      <c r="CB221" s="91" t="n"/>
      <c r="CC221" s="91" t="n"/>
      <c r="CD221" s="92" t="n"/>
      <c r="CG221" s="79" t="n"/>
      <c r="CH221" s="91" t="n"/>
      <c r="CI221" s="91" t="n"/>
      <c r="CJ221" s="91" t="n"/>
      <c r="CK221" s="91" t="n"/>
      <c r="CL221" s="91" t="n"/>
      <c r="CM221" s="91" t="n"/>
      <c r="CN221" s="91" t="n"/>
      <c r="CO221" s="91" t="n"/>
      <c r="CP221" s="91" t="n"/>
      <c r="CQ221" s="91" t="n"/>
      <c r="CR221" s="91" t="n"/>
      <c r="CS221" s="91" t="n"/>
      <c r="CT221" s="91" t="n"/>
      <c r="CU221" s="91" t="n"/>
      <c r="CV221" s="91" t="n"/>
      <c r="CW221" s="91" t="n"/>
      <c r="CX221" s="91" t="n"/>
      <c r="CY221" s="92" t="n"/>
    </row>
    <row r="222">
      <c r="A222" s="79" t="inlineStr">
        <is>
          <t>rxn data</t>
        </is>
      </c>
      <c r="B222" s="279">
        <f>'Data In'!G53</f>
        <v/>
      </c>
      <c r="C222" s="120">
        <f>'Data In'!H53</f>
        <v/>
      </c>
      <c r="D222" s="120">
        <f>'Data In'!I53</f>
        <v/>
      </c>
      <c r="E222" s="120">
        <f>'Data In'!J53</f>
        <v/>
      </c>
      <c r="F222" s="120">
        <f>'Data In'!K53</f>
        <v/>
      </c>
      <c r="G222" s="120">
        <f>'Data In'!L53</f>
        <v/>
      </c>
      <c r="H222" s="120">
        <f>'Data In'!M53</f>
        <v/>
      </c>
      <c r="I222" s="120">
        <f>'Data In'!N53</f>
        <v/>
      </c>
      <c r="J222" s="120">
        <f>'Data In'!O53</f>
        <v/>
      </c>
      <c r="K222" s="120">
        <f>'Data In'!P53</f>
        <v/>
      </c>
      <c r="L222" s="120">
        <f>'Data In'!Q53</f>
        <v/>
      </c>
      <c r="M222" s="120">
        <f>'Data In'!R53</f>
        <v/>
      </c>
      <c r="N222" s="120">
        <f>'Data In'!S53</f>
        <v/>
      </c>
      <c r="O222" s="120">
        <f>'Data In'!T53</f>
        <v/>
      </c>
      <c r="P222" s="120">
        <f>'Data In'!U53</f>
        <v/>
      </c>
      <c r="Q222" s="120">
        <f>'Data In'!V53</f>
        <v/>
      </c>
      <c r="R222" s="120">
        <f>'Data In'!W53</f>
        <v/>
      </c>
      <c r="S222" s="120">
        <f>'Data In'!X53</f>
        <v/>
      </c>
      <c r="V222" s="79" t="inlineStr">
        <is>
          <t>rxn data</t>
        </is>
      </c>
      <c r="W222" s="279">
        <f>'Data In'!G82</f>
        <v/>
      </c>
      <c r="X222" s="120">
        <f>'Data In'!H82</f>
        <v/>
      </c>
      <c r="Y222" s="120">
        <f>'Data In'!I82</f>
        <v/>
      </c>
      <c r="Z222" s="120">
        <f>'Data In'!J82</f>
        <v/>
      </c>
      <c r="AA222" s="120">
        <f>'Data In'!K82</f>
        <v/>
      </c>
      <c r="AB222" s="120">
        <f>'Data In'!L82</f>
        <v/>
      </c>
      <c r="AC222" s="120">
        <f>'Data In'!M82</f>
        <v/>
      </c>
      <c r="AD222" s="120">
        <f>'Data In'!N82</f>
        <v/>
      </c>
      <c r="AE222" s="120">
        <f>'Data In'!O82</f>
        <v/>
      </c>
      <c r="AF222" s="120">
        <f>'Data In'!P82</f>
        <v/>
      </c>
      <c r="AG222" s="120">
        <f>'Data In'!Q82</f>
        <v/>
      </c>
      <c r="AH222" s="120">
        <f>'Data In'!R82</f>
        <v/>
      </c>
      <c r="AI222" s="120">
        <f>'Data In'!S82</f>
        <v/>
      </c>
      <c r="AJ222" s="120">
        <f>'Data In'!T82</f>
        <v/>
      </c>
      <c r="AK222" s="120">
        <f>'Data In'!U82</f>
        <v/>
      </c>
      <c r="AL222" s="120">
        <f>'Data In'!V82</f>
        <v/>
      </c>
      <c r="AM222" s="120">
        <f>'Data In'!W82</f>
        <v/>
      </c>
      <c r="AN222" s="120">
        <f>'Data In'!X82</f>
        <v/>
      </c>
      <c r="AQ222" s="79" t="inlineStr">
        <is>
          <t>rxn data</t>
        </is>
      </c>
      <c r="AR222" s="279">
        <f>'Data In'!G111</f>
        <v/>
      </c>
      <c r="AS222" s="120">
        <f>'Data In'!H111</f>
        <v/>
      </c>
      <c r="AT222" s="120">
        <f>'Data In'!I111</f>
        <v/>
      </c>
      <c r="AU222" s="120">
        <f>'Data In'!J111</f>
        <v/>
      </c>
      <c r="AV222" s="120">
        <f>'Data In'!K111</f>
        <v/>
      </c>
      <c r="AW222" s="120">
        <f>'Data In'!L111</f>
        <v/>
      </c>
      <c r="AX222" s="120">
        <f>'Data In'!M111</f>
        <v/>
      </c>
      <c r="AY222" s="120">
        <f>'Data In'!N111</f>
        <v/>
      </c>
      <c r="AZ222" s="120">
        <f>'Data In'!O111</f>
        <v/>
      </c>
      <c r="BA222" s="120">
        <f>'Data In'!P111</f>
        <v/>
      </c>
      <c r="BB222" s="120">
        <f>'Data In'!Q111</f>
        <v/>
      </c>
      <c r="BC222" s="120">
        <f>'Data In'!R111</f>
        <v/>
      </c>
      <c r="BD222" s="120">
        <f>'Data In'!S111</f>
        <v/>
      </c>
      <c r="BE222" s="120">
        <f>'Data In'!T111</f>
        <v/>
      </c>
      <c r="BF222" s="120">
        <f>'Data In'!U111</f>
        <v/>
      </c>
      <c r="BG222" s="120">
        <f>'Data In'!V111</f>
        <v/>
      </c>
      <c r="BH222" s="120">
        <f>'Data In'!W111</f>
        <v/>
      </c>
      <c r="BI222" s="120">
        <f>'Data In'!X111</f>
        <v/>
      </c>
      <c r="BL222" s="79" t="inlineStr">
        <is>
          <t>rxn data</t>
        </is>
      </c>
      <c r="BM222" s="279">
        <f>'Data In'!G140</f>
        <v/>
      </c>
      <c r="BN222" s="120">
        <f>'Data In'!H140</f>
        <v/>
      </c>
      <c r="BO222" s="120">
        <f>'Data In'!I140</f>
        <v/>
      </c>
      <c r="BP222" s="120">
        <f>'Data In'!J140</f>
        <v/>
      </c>
      <c r="BQ222" s="120">
        <f>'Data In'!K140</f>
        <v/>
      </c>
      <c r="BR222" s="120">
        <f>'Data In'!L140</f>
        <v/>
      </c>
      <c r="BS222" s="120">
        <f>'Data In'!M140</f>
        <v/>
      </c>
      <c r="BT222" s="120">
        <f>'Data In'!N140</f>
        <v/>
      </c>
      <c r="BU222" s="120">
        <f>'Data In'!O140</f>
        <v/>
      </c>
      <c r="BV222" s="120">
        <f>'Data In'!P140</f>
        <v/>
      </c>
      <c r="BW222" s="120">
        <f>'Data In'!Q140</f>
        <v/>
      </c>
      <c r="BX222" s="120">
        <f>'Data In'!R140</f>
        <v/>
      </c>
      <c r="BY222" s="120">
        <f>'Data In'!S140</f>
        <v/>
      </c>
      <c r="BZ222" s="120">
        <f>'Data In'!T140</f>
        <v/>
      </c>
      <c r="CA222" s="120">
        <f>'Data In'!U140</f>
        <v/>
      </c>
      <c r="CB222" s="120">
        <f>'Data In'!V140</f>
        <v/>
      </c>
      <c r="CC222" s="120">
        <f>'Data In'!W140</f>
        <v/>
      </c>
      <c r="CD222" s="120">
        <f>'Data In'!X140</f>
        <v/>
      </c>
      <c r="CG222" s="79" t="inlineStr">
        <is>
          <t>rxn data</t>
        </is>
      </c>
      <c r="CH222" s="99">
        <f>'Data In'!G169</f>
        <v/>
      </c>
      <c r="CI222" s="100">
        <f>'Data In'!H169</f>
        <v/>
      </c>
      <c r="CJ222" s="100">
        <f>'Data In'!I169</f>
        <v/>
      </c>
      <c r="CK222" s="100">
        <f>'Data In'!J169</f>
        <v/>
      </c>
      <c r="CL222" s="100">
        <f>'Data In'!K169</f>
        <v/>
      </c>
      <c r="CM222" s="100">
        <f>'Data In'!L169</f>
        <v/>
      </c>
      <c r="CN222" s="100">
        <f>'Data In'!M169</f>
        <v/>
      </c>
      <c r="CO222" s="100">
        <f>'Data In'!N169</f>
        <v/>
      </c>
      <c r="CP222" s="100">
        <f>'Data In'!O169</f>
        <v/>
      </c>
      <c r="CQ222" s="100">
        <f>'Data In'!P169</f>
        <v/>
      </c>
      <c r="CR222" s="100">
        <f>'Data In'!Q169</f>
        <v/>
      </c>
      <c r="CS222" s="100">
        <f>'Data In'!R169</f>
        <v/>
      </c>
      <c r="CT222" s="100">
        <f>'Data In'!S169</f>
        <v/>
      </c>
      <c r="CU222" s="100">
        <f>'Data In'!T169</f>
        <v/>
      </c>
      <c r="CV222" s="100">
        <f>'Data In'!U169</f>
        <v/>
      </c>
      <c r="CW222" s="100">
        <f>'Data In'!V169</f>
        <v/>
      </c>
      <c r="CX222" s="100">
        <f>'Data In'!W169</f>
        <v/>
      </c>
      <c r="CY222" s="100">
        <f>'Data In'!X169</f>
        <v/>
      </c>
    </row>
    <row r="223">
      <c r="A223" s="79" t="n"/>
      <c r="B223" s="279">
        <f>'Data In'!G54</f>
        <v/>
      </c>
      <c r="C223" s="120">
        <f>'Data In'!H54</f>
        <v/>
      </c>
      <c r="D223" s="120">
        <f>'Data In'!I54</f>
        <v/>
      </c>
      <c r="E223" s="120">
        <f>'Data In'!J54</f>
        <v/>
      </c>
      <c r="F223" s="120">
        <f>'Data In'!K54</f>
        <v/>
      </c>
      <c r="G223" s="120">
        <f>'Data In'!L54</f>
        <v/>
      </c>
      <c r="H223" s="120">
        <f>'Data In'!M54</f>
        <v/>
      </c>
      <c r="I223" s="120">
        <f>'Data In'!N54</f>
        <v/>
      </c>
      <c r="J223" s="120">
        <f>'Data In'!O54</f>
        <v/>
      </c>
      <c r="K223" s="120">
        <f>'Data In'!P54</f>
        <v/>
      </c>
      <c r="L223" s="120">
        <f>'Data In'!Q54</f>
        <v/>
      </c>
      <c r="M223" s="120">
        <f>'Data In'!R54</f>
        <v/>
      </c>
      <c r="N223" s="120">
        <f>'Data In'!S54</f>
        <v/>
      </c>
      <c r="O223" s="120">
        <f>'Data In'!T54</f>
        <v/>
      </c>
      <c r="P223" s="120">
        <f>'Data In'!U54</f>
        <v/>
      </c>
      <c r="Q223" s="120">
        <f>'Data In'!V54</f>
        <v/>
      </c>
      <c r="R223" s="120">
        <f>'Data In'!W54</f>
        <v/>
      </c>
      <c r="S223" s="120">
        <f>'Data In'!X54</f>
        <v/>
      </c>
      <c r="V223" s="79" t="n"/>
      <c r="W223" s="279">
        <f>'Data In'!G83</f>
        <v/>
      </c>
      <c r="X223" s="120">
        <f>'Data In'!H83</f>
        <v/>
      </c>
      <c r="Y223" s="120">
        <f>'Data In'!I83</f>
        <v/>
      </c>
      <c r="Z223" s="120">
        <f>'Data In'!J83</f>
        <v/>
      </c>
      <c r="AA223" s="120">
        <f>'Data In'!K83</f>
        <v/>
      </c>
      <c r="AB223" s="120">
        <f>'Data In'!L83</f>
        <v/>
      </c>
      <c r="AC223" s="120">
        <f>'Data In'!M83</f>
        <v/>
      </c>
      <c r="AD223" s="120">
        <f>'Data In'!N83</f>
        <v/>
      </c>
      <c r="AE223" s="120">
        <f>'Data In'!O83</f>
        <v/>
      </c>
      <c r="AF223" s="120">
        <f>'Data In'!P83</f>
        <v/>
      </c>
      <c r="AG223" s="120">
        <f>'Data In'!Q83</f>
        <v/>
      </c>
      <c r="AH223" s="120">
        <f>'Data In'!R83</f>
        <v/>
      </c>
      <c r="AI223" s="120">
        <f>'Data In'!S83</f>
        <v/>
      </c>
      <c r="AJ223" s="120">
        <f>'Data In'!T83</f>
        <v/>
      </c>
      <c r="AK223" s="120">
        <f>'Data In'!U83</f>
        <v/>
      </c>
      <c r="AL223" s="120">
        <f>'Data In'!V83</f>
        <v/>
      </c>
      <c r="AM223" s="120">
        <f>'Data In'!W83</f>
        <v/>
      </c>
      <c r="AN223" s="120">
        <f>'Data In'!X83</f>
        <v/>
      </c>
      <c r="AQ223" s="79" t="n"/>
      <c r="AR223" s="279">
        <f>'Data In'!G112</f>
        <v/>
      </c>
      <c r="AS223" s="120">
        <f>'Data In'!H112</f>
        <v/>
      </c>
      <c r="AT223" s="120">
        <f>'Data In'!I112</f>
        <v/>
      </c>
      <c r="AU223" s="120">
        <f>'Data In'!J112</f>
        <v/>
      </c>
      <c r="AV223" s="120">
        <f>'Data In'!K112</f>
        <v/>
      </c>
      <c r="AW223" s="120">
        <f>'Data In'!L112</f>
        <v/>
      </c>
      <c r="AX223" s="120">
        <f>'Data In'!M112</f>
        <v/>
      </c>
      <c r="AY223" s="120">
        <f>'Data In'!N112</f>
        <v/>
      </c>
      <c r="AZ223" s="120">
        <f>'Data In'!O112</f>
        <v/>
      </c>
      <c r="BA223" s="120">
        <f>'Data In'!P112</f>
        <v/>
      </c>
      <c r="BB223" s="120">
        <f>'Data In'!Q112</f>
        <v/>
      </c>
      <c r="BC223" s="120">
        <f>'Data In'!R112</f>
        <v/>
      </c>
      <c r="BD223" s="120">
        <f>'Data In'!S112</f>
        <v/>
      </c>
      <c r="BE223" s="120">
        <f>'Data In'!T112</f>
        <v/>
      </c>
      <c r="BF223" s="120">
        <f>'Data In'!U112</f>
        <v/>
      </c>
      <c r="BG223" s="120">
        <f>'Data In'!V112</f>
        <v/>
      </c>
      <c r="BH223" s="120">
        <f>'Data In'!W112</f>
        <v/>
      </c>
      <c r="BI223" s="120">
        <f>'Data In'!X112</f>
        <v/>
      </c>
      <c r="BL223" s="79" t="n"/>
      <c r="BM223" s="279">
        <f>'Data In'!G141</f>
        <v/>
      </c>
      <c r="BN223" s="120">
        <f>'Data In'!H141</f>
        <v/>
      </c>
      <c r="BO223" s="120">
        <f>'Data In'!I141</f>
        <v/>
      </c>
      <c r="BP223" s="120">
        <f>'Data In'!J141</f>
        <v/>
      </c>
      <c r="BQ223" s="120">
        <f>'Data In'!K141</f>
        <v/>
      </c>
      <c r="BR223" s="120">
        <f>'Data In'!L141</f>
        <v/>
      </c>
      <c r="BS223" s="120">
        <f>'Data In'!M141</f>
        <v/>
      </c>
      <c r="BT223" s="120">
        <f>'Data In'!N141</f>
        <v/>
      </c>
      <c r="BU223" s="120">
        <f>'Data In'!O141</f>
        <v/>
      </c>
      <c r="BV223" s="120">
        <f>'Data In'!P141</f>
        <v/>
      </c>
      <c r="BW223" s="120">
        <f>'Data In'!Q141</f>
        <v/>
      </c>
      <c r="BX223" s="120">
        <f>'Data In'!R141</f>
        <v/>
      </c>
      <c r="BY223" s="120">
        <f>'Data In'!S141</f>
        <v/>
      </c>
      <c r="BZ223" s="120">
        <f>'Data In'!T141</f>
        <v/>
      </c>
      <c r="CA223" s="120">
        <f>'Data In'!U141</f>
        <v/>
      </c>
      <c r="CB223" s="120">
        <f>'Data In'!V141</f>
        <v/>
      </c>
      <c r="CC223" s="120">
        <f>'Data In'!W141</f>
        <v/>
      </c>
      <c r="CD223" s="120">
        <f>'Data In'!X141</f>
        <v/>
      </c>
      <c r="CG223" s="79" t="n"/>
      <c r="CH223" s="99">
        <f>'Data In'!G170</f>
        <v/>
      </c>
      <c r="CI223" s="100">
        <f>'Data In'!H170</f>
        <v/>
      </c>
      <c r="CJ223" s="100">
        <f>'Data In'!I170</f>
        <v/>
      </c>
      <c r="CK223" s="100">
        <f>'Data In'!J170</f>
        <v/>
      </c>
      <c r="CL223" s="100">
        <f>'Data In'!K170</f>
        <v/>
      </c>
      <c r="CM223" s="100">
        <f>'Data In'!L170</f>
        <v/>
      </c>
      <c r="CN223" s="100">
        <f>'Data In'!M170</f>
        <v/>
      </c>
      <c r="CO223" s="100">
        <f>'Data In'!N170</f>
        <v/>
      </c>
      <c r="CP223" s="100">
        <f>'Data In'!O170</f>
        <v/>
      </c>
      <c r="CQ223" s="100">
        <f>'Data In'!P170</f>
        <v/>
      </c>
      <c r="CR223" s="100">
        <f>'Data In'!Q170</f>
        <v/>
      </c>
      <c r="CS223" s="100">
        <f>'Data In'!R170</f>
        <v/>
      </c>
      <c r="CT223" s="100">
        <f>'Data In'!S170</f>
        <v/>
      </c>
      <c r="CU223" s="100">
        <f>'Data In'!T170</f>
        <v/>
      </c>
      <c r="CV223" s="100">
        <f>'Data In'!U170</f>
        <v/>
      </c>
      <c r="CW223" s="100">
        <f>'Data In'!V170</f>
        <v/>
      </c>
      <c r="CX223" s="100">
        <f>'Data In'!W170</f>
        <v/>
      </c>
      <c r="CY223" s="100">
        <f>'Data In'!X170</f>
        <v/>
      </c>
    </row>
    <row r="224">
      <c r="A224" s="79" t="n"/>
      <c r="B224" s="279">
        <f>'Data In'!G55</f>
        <v/>
      </c>
      <c r="C224" s="120">
        <f>'Data In'!H55</f>
        <v/>
      </c>
      <c r="D224" s="120">
        <f>'Data In'!I55</f>
        <v/>
      </c>
      <c r="E224" s="120">
        <f>'Data In'!J55</f>
        <v/>
      </c>
      <c r="F224" s="120">
        <f>'Data In'!K55</f>
        <v/>
      </c>
      <c r="G224" s="120">
        <f>'Data In'!L55</f>
        <v/>
      </c>
      <c r="H224" s="120">
        <f>'Data In'!M55</f>
        <v/>
      </c>
      <c r="I224" s="120">
        <f>'Data In'!N55</f>
        <v/>
      </c>
      <c r="J224" s="120">
        <f>'Data In'!O55</f>
        <v/>
      </c>
      <c r="K224" s="120">
        <f>'Data In'!P55</f>
        <v/>
      </c>
      <c r="L224" s="120">
        <f>'Data In'!Q55</f>
        <v/>
      </c>
      <c r="M224" s="120">
        <f>'Data In'!R55</f>
        <v/>
      </c>
      <c r="N224" s="120">
        <f>'Data In'!S55</f>
        <v/>
      </c>
      <c r="O224" s="120">
        <f>'Data In'!T55</f>
        <v/>
      </c>
      <c r="P224" s="120">
        <f>'Data In'!U55</f>
        <v/>
      </c>
      <c r="Q224" s="120">
        <f>'Data In'!V55</f>
        <v/>
      </c>
      <c r="R224" s="120">
        <f>'Data In'!W55</f>
        <v/>
      </c>
      <c r="S224" s="120">
        <f>'Data In'!X55</f>
        <v/>
      </c>
      <c r="V224" s="79" t="n"/>
      <c r="W224" s="279">
        <f>'Data In'!G84</f>
        <v/>
      </c>
      <c r="X224" s="120">
        <f>'Data In'!H84</f>
        <v/>
      </c>
      <c r="Y224" s="120">
        <f>'Data In'!I84</f>
        <v/>
      </c>
      <c r="Z224" s="120">
        <f>'Data In'!J84</f>
        <v/>
      </c>
      <c r="AA224" s="120">
        <f>'Data In'!K84</f>
        <v/>
      </c>
      <c r="AB224" s="120">
        <f>'Data In'!L84</f>
        <v/>
      </c>
      <c r="AC224" s="120">
        <f>'Data In'!M84</f>
        <v/>
      </c>
      <c r="AD224" s="120">
        <f>'Data In'!N84</f>
        <v/>
      </c>
      <c r="AE224" s="120">
        <f>'Data In'!O84</f>
        <v/>
      </c>
      <c r="AF224" s="120">
        <f>'Data In'!P84</f>
        <v/>
      </c>
      <c r="AG224" s="120">
        <f>'Data In'!Q84</f>
        <v/>
      </c>
      <c r="AH224" s="120">
        <f>'Data In'!R84</f>
        <v/>
      </c>
      <c r="AI224" s="120">
        <f>'Data In'!S84</f>
        <v/>
      </c>
      <c r="AJ224" s="120">
        <f>'Data In'!T84</f>
        <v/>
      </c>
      <c r="AK224" s="120">
        <f>'Data In'!U84</f>
        <v/>
      </c>
      <c r="AL224" s="120">
        <f>'Data In'!V84</f>
        <v/>
      </c>
      <c r="AM224" s="120">
        <f>'Data In'!W84</f>
        <v/>
      </c>
      <c r="AN224" s="120">
        <f>'Data In'!X84</f>
        <v/>
      </c>
      <c r="AQ224" s="79" t="n"/>
      <c r="AR224" s="279">
        <f>'Data In'!G113</f>
        <v/>
      </c>
      <c r="AS224" s="120">
        <f>'Data In'!H113</f>
        <v/>
      </c>
      <c r="AT224" s="120">
        <f>'Data In'!I113</f>
        <v/>
      </c>
      <c r="AU224" s="120">
        <f>'Data In'!J113</f>
        <v/>
      </c>
      <c r="AV224" s="120">
        <f>'Data In'!K113</f>
        <v/>
      </c>
      <c r="AW224" s="120">
        <f>'Data In'!L113</f>
        <v/>
      </c>
      <c r="AX224" s="120">
        <f>'Data In'!M113</f>
        <v/>
      </c>
      <c r="AY224" s="120">
        <f>'Data In'!N113</f>
        <v/>
      </c>
      <c r="AZ224" s="120">
        <f>'Data In'!O113</f>
        <v/>
      </c>
      <c r="BA224" s="120">
        <f>'Data In'!P113</f>
        <v/>
      </c>
      <c r="BB224" s="120">
        <f>'Data In'!Q113</f>
        <v/>
      </c>
      <c r="BC224" s="120">
        <f>'Data In'!R113</f>
        <v/>
      </c>
      <c r="BD224" s="120">
        <f>'Data In'!S113</f>
        <v/>
      </c>
      <c r="BE224" s="120">
        <f>'Data In'!T113</f>
        <v/>
      </c>
      <c r="BF224" s="120">
        <f>'Data In'!U113</f>
        <v/>
      </c>
      <c r="BG224" s="120">
        <f>'Data In'!V113</f>
        <v/>
      </c>
      <c r="BH224" s="120">
        <f>'Data In'!W113</f>
        <v/>
      </c>
      <c r="BI224" s="120">
        <f>'Data In'!X113</f>
        <v/>
      </c>
      <c r="BL224" s="79" t="n"/>
      <c r="BM224" s="279">
        <f>'Data In'!G142</f>
        <v/>
      </c>
      <c r="BN224" s="120">
        <f>'Data In'!H142</f>
        <v/>
      </c>
      <c r="BO224" s="120">
        <f>'Data In'!I142</f>
        <v/>
      </c>
      <c r="BP224" s="120">
        <f>'Data In'!J142</f>
        <v/>
      </c>
      <c r="BQ224" s="120">
        <f>'Data In'!K142</f>
        <v/>
      </c>
      <c r="BR224" s="120">
        <f>'Data In'!L142</f>
        <v/>
      </c>
      <c r="BS224" s="120">
        <f>'Data In'!M142</f>
        <v/>
      </c>
      <c r="BT224" s="120">
        <f>'Data In'!N142</f>
        <v/>
      </c>
      <c r="BU224" s="120">
        <f>'Data In'!O142</f>
        <v/>
      </c>
      <c r="BV224" s="120">
        <f>'Data In'!P142</f>
        <v/>
      </c>
      <c r="BW224" s="120">
        <f>'Data In'!Q142</f>
        <v/>
      </c>
      <c r="BX224" s="120">
        <f>'Data In'!R142</f>
        <v/>
      </c>
      <c r="BY224" s="120">
        <f>'Data In'!S142</f>
        <v/>
      </c>
      <c r="BZ224" s="120">
        <f>'Data In'!T142</f>
        <v/>
      </c>
      <c r="CA224" s="120">
        <f>'Data In'!U142</f>
        <v/>
      </c>
      <c r="CB224" s="120">
        <f>'Data In'!V142</f>
        <v/>
      </c>
      <c r="CC224" s="120">
        <f>'Data In'!W142</f>
        <v/>
      </c>
      <c r="CD224" s="120">
        <f>'Data In'!X142</f>
        <v/>
      </c>
      <c r="CG224" s="79" t="n"/>
      <c r="CH224" s="99">
        <f>'Data In'!G171</f>
        <v/>
      </c>
      <c r="CI224" s="100">
        <f>'Data In'!H171</f>
        <v/>
      </c>
      <c r="CJ224" s="100">
        <f>'Data In'!I171</f>
        <v/>
      </c>
      <c r="CK224" s="100">
        <f>'Data In'!J171</f>
        <v/>
      </c>
      <c r="CL224" s="100">
        <f>'Data In'!K171</f>
        <v/>
      </c>
      <c r="CM224" s="100">
        <f>'Data In'!L171</f>
        <v/>
      </c>
      <c r="CN224" s="100">
        <f>'Data In'!M171</f>
        <v/>
      </c>
      <c r="CO224" s="100">
        <f>'Data In'!N171</f>
        <v/>
      </c>
      <c r="CP224" s="100">
        <f>'Data In'!O171</f>
        <v/>
      </c>
      <c r="CQ224" s="100">
        <f>'Data In'!P171</f>
        <v/>
      </c>
      <c r="CR224" s="100">
        <f>'Data In'!Q171</f>
        <v/>
      </c>
      <c r="CS224" s="100">
        <f>'Data In'!R171</f>
        <v/>
      </c>
      <c r="CT224" s="100">
        <f>'Data In'!S171</f>
        <v/>
      </c>
      <c r="CU224" s="100">
        <f>'Data In'!T171</f>
        <v/>
      </c>
      <c r="CV224" s="100">
        <f>'Data In'!U171</f>
        <v/>
      </c>
      <c r="CW224" s="100">
        <f>'Data In'!V171</f>
        <v/>
      </c>
      <c r="CX224" s="100">
        <f>'Data In'!W171</f>
        <v/>
      </c>
      <c r="CY224" s="100">
        <f>'Data In'!X171</f>
        <v/>
      </c>
    </row>
    <row r="225" ht="15.75" customHeight="1" s="23" thickBot="1">
      <c r="A225" s="82" t="n"/>
      <c r="B225" s="93" t="n"/>
      <c r="C225" s="94" t="n"/>
      <c r="D225" s="94" t="n"/>
      <c r="E225" s="94" t="n"/>
      <c r="F225" s="94" t="n"/>
      <c r="G225" s="94" t="n"/>
      <c r="H225" s="94" t="n"/>
      <c r="I225" s="94" t="n"/>
      <c r="J225" s="94" t="n"/>
      <c r="K225" s="94" t="n"/>
      <c r="L225" s="94" t="n"/>
      <c r="M225" s="94" t="n"/>
      <c r="N225" s="94" t="n"/>
      <c r="O225" s="94" t="n"/>
      <c r="P225" s="94" t="n"/>
      <c r="Q225" s="94" t="n"/>
      <c r="R225" s="94" t="n"/>
      <c r="S225" s="95" t="n"/>
      <c r="V225" s="82" t="n"/>
      <c r="W225" s="93" t="n"/>
      <c r="X225" s="94" t="n"/>
      <c r="Y225" s="94" t="n"/>
      <c r="Z225" s="94" t="n"/>
      <c r="AA225" s="94" t="n"/>
      <c r="AB225" s="94" t="n"/>
      <c r="AC225" s="94" t="n"/>
      <c r="AD225" s="94" t="n"/>
      <c r="AE225" s="94" t="n"/>
      <c r="AF225" s="94" t="n"/>
      <c r="AG225" s="94" t="n"/>
      <c r="AH225" s="94" t="n"/>
      <c r="AI225" s="94" t="n"/>
      <c r="AJ225" s="94" t="n"/>
      <c r="AK225" s="94" t="n"/>
      <c r="AL225" s="94" t="n"/>
      <c r="AM225" s="94" t="n"/>
      <c r="AN225" s="95" t="n"/>
      <c r="AQ225" s="82" t="n"/>
      <c r="AR225" s="93" t="n"/>
      <c r="AS225" s="94" t="n"/>
      <c r="AT225" s="94" t="n"/>
      <c r="AU225" s="94" t="n"/>
      <c r="AV225" s="94" t="n"/>
      <c r="AW225" s="94" t="n"/>
      <c r="AX225" s="94" t="n"/>
      <c r="AY225" s="94" t="n"/>
      <c r="AZ225" s="94" t="n"/>
      <c r="BA225" s="94" t="n"/>
      <c r="BB225" s="94" t="n"/>
      <c r="BC225" s="94" t="n"/>
      <c r="BD225" s="94" t="n"/>
      <c r="BE225" s="94" t="n"/>
      <c r="BF225" s="94" t="n"/>
      <c r="BG225" s="94" t="n"/>
      <c r="BH225" s="94" t="n"/>
      <c r="BI225" s="95" t="n"/>
      <c r="BL225" s="82" t="n"/>
      <c r="BM225" s="93" t="n"/>
      <c r="BN225" s="94" t="n"/>
      <c r="BO225" s="94" t="n"/>
      <c r="BP225" s="94" t="n"/>
      <c r="BQ225" s="94" t="n"/>
      <c r="BR225" s="94" t="n"/>
      <c r="BS225" s="94" t="n"/>
      <c r="BT225" s="94" t="n"/>
      <c r="BU225" s="94" t="n"/>
      <c r="BV225" s="94" t="n"/>
      <c r="BW225" s="94" t="n"/>
      <c r="BX225" s="94" t="n"/>
      <c r="BY225" s="94" t="n"/>
      <c r="BZ225" s="94" t="n"/>
      <c r="CA225" s="94" t="n"/>
      <c r="CB225" s="94" t="n"/>
      <c r="CC225" s="94" t="n"/>
      <c r="CD225" s="95" t="n"/>
      <c r="CG225" s="82" t="n"/>
      <c r="CH225" s="93" t="n"/>
      <c r="CI225" s="94" t="n"/>
      <c r="CJ225" s="94" t="n"/>
      <c r="CK225" s="94" t="n"/>
      <c r="CL225" s="94" t="n"/>
      <c r="CM225" s="94" t="n"/>
      <c r="CN225" s="94" t="n"/>
      <c r="CO225" s="94" t="n"/>
      <c r="CP225" s="94" t="n"/>
      <c r="CQ225" s="94" t="n"/>
      <c r="CR225" s="94" t="n"/>
      <c r="CS225" s="94" t="n"/>
      <c r="CT225" s="94" t="n"/>
      <c r="CU225" s="94" t="n"/>
      <c r="CV225" s="94" t="n"/>
      <c r="CW225" s="94" t="n"/>
      <c r="CX225" s="94" t="n"/>
      <c r="CY225" s="95" t="n"/>
    </row>
    <row r="226" ht="14.45" customHeight="1" s="23">
      <c r="A226" s="280">
        <f>F227&amp;"C " &amp; G227 &amp; "mL/min"</f>
        <v/>
      </c>
      <c r="B226" s="19" t="n"/>
      <c r="C226" s="167" t="inlineStr">
        <is>
          <t>C3 Start</t>
        </is>
      </c>
      <c r="D226" s="11" t="inlineStr">
        <is>
          <t>Run Code</t>
        </is>
      </c>
      <c r="E226" s="11" t="inlineStr">
        <is>
          <t>Catalyst</t>
        </is>
      </c>
      <c r="F226" s="11" t="inlineStr">
        <is>
          <t xml:space="preserve">Temp (C) </t>
        </is>
      </c>
      <c r="G226" s="11" t="inlineStr">
        <is>
          <t>Flow (mL/min)</t>
        </is>
      </c>
      <c r="H226" s="11" t="inlineStr">
        <is>
          <t>Reactor Vol (mL)</t>
        </is>
      </c>
      <c r="I226" s="12" t="inlineStr">
        <is>
          <t>oxygen</t>
        </is>
      </c>
      <c r="J226" s="12" t="inlineStr">
        <is>
          <t>nitrogen</t>
        </is>
      </c>
      <c r="K226" s="12" t="inlineStr">
        <is>
          <t>propane</t>
        </is>
      </c>
      <c r="L226" s="12" t="inlineStr">
        <is>
          <t>methane</t>
        </is>
      </c>
      <c r="M226" s="12" t="inlineStr">
        <is>
          <t>isobutane</t>
        </is>
      </c>
      <c r="N226" s="12" t="inlineStr">
        <is>
          <t>n-butane</t>
        </is>
      </c>
      <c r="O226" s="12" t="inlineStr">
        <is>
          <t>oxygen</t>
        </is>
      </c>
      <c r="P226" s="12" t="inlineStr">
        <is>
          <t>nitrogen</t>
        </is>
      </c>
      <c r="Q226" s="12" t="inlineStr">
        <is>
          <t>propane</t>
        </is>
      </c>
      <c r="R226" s="12" t="inlineStr">
        <is>
          <t>methane</t>
        </is>
      </c>
      <c r="S226" s="59" t="inlineStr">
        <is>
          <t>Sum</t>
        </is>
      </c>
      <c r="T226" s="25" t="n"/>
      <c r="V226" s="280">
        <f>AA227&amp;"C " &amp; AB227 &amp; "mL/min"</f>
        <v/>
      </c>
      <c r="W226" s="19" t="n"/>
      <c r="X226" s="167" t="inlineStr">
        <is>
          <t>C3 Start</t>
        </is>
      </c>
      <c r="Y226" s="11" t="inlineStr">
        <is>
          <t>Run Code</t>
        </is>
      </c>
      <c r="Z226" s="11" t="inlineStr">
        <is>
          <t>Catalyst</t>
        </is>
      </c>
      <c r="AA226" s="11" t="inlineStr">
        <is>
          <t xml:space="preserve">Temp (C) </t>
        </is>
      </c>
      <c r="AB226" s="11" t="inlineStr">
        <is>
          <t>Flow (mL/min)</t>
        </is>
      </c>
      <c r="AC226" s="11" t="inlineStr">
        <is>
          <t>Reactor Vol (mL)</t>
        </is>
      </c>
      <c r="AD226" s="12" t="inlineStr">
        <is>
          <t>oxygen</t>
        </is>
      </c>
      <c r="AE226" s="12" t="inlineStr">
        <is>
          <t>nitrogen</t>
        </is>
      </c>
      <c r="AF226" s="12" t="inlineStr">
        <is>
          <t>propane</t>
        </is>
      </c>
      <c r="AG226" s="12" t="inlineStr">
        <is>
          <t>methane</t>
        </is>
      </c>
      <c r="AH226" s="12" t="inlineStr">
        <is>
          <t>isobutane</t>
        </is>
      </c>
      <c r="AI226" s="12" t="inlineStr">
        <is>
          <t>n-butane</t>
        </is>
      </c>
      <c r="AJ226" s="12" t="inlineStr">
        <is>
          <t>oxygen</t>
        </is>
      </c>
      <c r="AK226" s="12" t="inlineStr">
        <is>
          <t>nitrogen</t>
        </is>
      </c>
      <c r="AL226" s="12" t="inlineStr">
        <is>
          <t>propane</t>
        </is>
      </c>
      <c r="AM226" s="12" t="inlineStr">
        <is>
          <t>methane</t>
        </is>
      </c>
      <c r="AN226" s="59" t="inlineStr">
        <is>
          <t>Sum</t>
        </is>
      </c>
      <c r="AQ226" s="280">
        <f>AV227&amp;"C " &amp; AW227 &amp; "mL/min"</f>
        <v/>
      </c>
      <c r="AR226" s="19" t="n"/>
      <c r="AS226" s="167" t="inlineStr">
        <is>
          <t>C3 Start</t>
        </is>
      </c>
      <c r="AT226" s="11" t="inlineStr">
        <is>
          <t>Run Code</t>
        </is>
      </c>
      <c r="AU226" s="11" t="inlineStr">
        <is>
          <t>Catalyst</t>
        </is>
      </c>
      <c r="AV226" s="11" t="inlineStr">
        <is>
          <t xml:space="preserve">Temp (C) </t>
        </is>
      </c>
      <c r="AW226" s="11" t="inlineStr">
        <is>
          <t>Flow (mL/min)</t>
        </is>
      </c>
      <c r="AX226" s="11" t="inlineStr">
        <is>
          <t>Reactor Vol (mL)</t>
        </is>
      </c>
      <c r="AY226" s="12" t="inlineStr">
        <is>
          <t>oxygen</t>
        </is>
      </c>
      <c r="AZ226" s="12" t="inlineStr">
        <is>
          <t>nitrogen</t>
        </is>
      </c>
      <c r="BA226" s="12" t="inlineStr">
        <is>
          <t>propane</t>
        </is>
      </c>
      <c r="BB226" s="12" t="inlineStr">
        <is>
          <t>methane</t>
        </is>
      </c>
      <c r="BC226" s="12" t="inlineStr">
        <is>
          <t>isobutane</t>
        </is>
      </c>
      <c r="BD226" s="12" t="inlineStr">
        <is>
          <t>n-butane</t>
        </is>
      </c>
      <c r="BE226" s="12" t="inlineStr">
        <is>
          <t>oxygen</t>
        </is>
      </c>
      <c r="BF226" s="12" t="inlineStr">
        <is>
          <t>nitrogen</t>
        </is>
      </c>
      <c r="BG226" s="12" t="inlineStr">
        <is>
          <t>propane</t>
        </is>
      </c>
      <c r="BH226" s="12" t="inlineStr">
        <is>
          <t>methane</t>
        </is>
      </c>
      <c r="BI226" s="59" t="inlineStr">
        <is>
          <t>Sum</t>
        </is>
      </c>
      <c r="BL226" s="280">
        <f>BQ227&amp;"C " &amp; BR227 &amp; "mL/min"</f>
        <v/>
      </c>
      <c r="BM226" s="19" t="n"/>
      <c r="BN226" s="167" t="inlineStr">
        <is>
          <t>C3 Start</t>
        </is>
      </c>
      <c r="BO226" s="11" t="inlineStr">
        <is>
          <t>Run Code</t>
        </is>
      </c>
      <c r="BP226" s="11" t="inlineStr">
        <is>
          <t>Catalyst</t>
        </is>
      </c>
      <c r="BQ226" s="11" t="inlineStr">
        <is>
          <t xml:space="preserve">Temp (C) </t>
        </is>
      </c>
      <c r="BR226" s="11" t="inlineStr">
        <is>
          <t>Flow (mL/min)</t>
        </is>
      </c>
      <c r="BS226" s="11" t="inlineStr">
        <is>
          <t>Reactor Vol (mL)</t>
        </is>
      </c>
      <c r="BT226" s="12" t="inlineStr">
        <is>
          <t>oxygen</t>
        </is>
      </c>
      <c r="BU226" s="12" t="inlineStr">
        <is>
          <t>nitrogen</t>
        </is>
      </c>
      <c r="BV226" s="12" t="inlineStr">
        <is>
          <t>propane</t>
        </is>
      </c>
      <c r="BW226" s="12" t="inlineStr">
        <is>
          <t>methane</t>
        </is>
      </c>
      <c r="BX226" s="12" t="inlineStr">
        <is>
          <t>isobutane</t>
        </is>
      </c>
      <c r="BY226" s="12" t="inlineStr">
        <is>
          <t>n-butane</t>
        </is>
      </c>
      <c r="BZ226" s="12" t="inlineStr">
        <is>
          <t>oxygen</t>
        </is>
      </c>
      <c r="CA226" s="12" t="inlineStr">
        <is>
          <t>nitrogen</t>
        </is>
      </c>
      <c r="CB226" s="12" t="inlineStr">
        <is>
          <t>propane</t>
        </is>
      </c>
      <c r="CC226" s="12" t="inlineStr">
        <is>
          <t>methane</t>
        </is>
      </c>
      <c r="CD226" s="59" t="inlineStr">
        <is>
          <t>Sum</t>
        </is>
      </c>
      <c r="CG226" s="280">
        <f>CL227&amp;"C " &amp; CM227 &amp; "mL/min"</f>
        <v/>
      </c>
      <c r="CH226" s="19" t="n"/>
      <c r="CI226" s="167" t="inlineStr">
        <is>
          <t>C3 Start</t>
        </is>
      </c>
      <c r="CJ226" s="11" t="inlineStr">
        <is>
          <t>Run Code</t>
        </is>
      </c>
      <c r="CK226" s="11" t="inlineStr">
        <is>
          <t>Catalyst</t>
        </is>
      </c>
      <c r="CL226" s="11" t="inlineStr">
        <is>
          <t xml:space="preserve">Temp (C) </t>
        </is>
      </c>
      <c r="CM226" s="11" t="inlineStr">
        <is>
          <t>Flow (mL/min)</t>
        </is>
      </c>
      <c r="CN226" s="11" t="inlineStr">
        <is>
          <t>Reactor Vol (mL)</t>
        </is>
      </c>
      <c r="CO226" s="12" t="inlineStr">
        <is>
          <t>oxygen</t>
        </is>
      </c>
      <c r="CP226" s="12" t="inlineStr">
        <is>
          <t>nitrogen</t>
        </is>
      </c>
      <c r="CQ226" s="12" t="inlineStr">
        <is>
          <t>propane</t>
        </is>
      </c>
      <c r="CR226" s="12" t="inlineStr">
        <is>
          <t>methane</t>
        </is>
      </c>
      <c r="CS226" s="12" t="inlineStr">
        <is>
          <t>isobutane</t>
        </is>
      </c>
      <c r="CT226" s="12" t="inlineStr">
        <is>
          <t>n-butane</t>
        </is>
      </c>
      <c r="CU226" s="12" t="inlineStr">
        <is>
          <t>oxygen</t>
        </is>
      </c>
      <c r="CV226" s="12" t="inlineStr">
        <is>
          <t>nitrogen</t>
        </is>
      </c>
      <c r="CW226" s="12" t="inlineStr">
        <is>
          <t>propane</t>
        </is>
      </c>
      <c r="CX226" s="12" t="inlineStr">
        <is>
          <t>methane</t>
        </is>
      </c>
      <c r="CY226" s="59" t="inlineStr">
        <is>
          <t>Sum</t>
        </is>
      </c>
    </row>
    <row r="227" ht="14.45" customHeight="1" s="23">
      <c r="A227" s="25" t="n"/>
      <c r="B227" s="24" t="n"/>
      <c r="C227" s="169" t="n">
        <v>0.3</v>
      </c>
      <c r="D227" s="5" t="inlineStr">
        <is>
          <t>c3odh</t>
        </is>
      </c>
      <c r="E227" s="5" t="n"/>
      <c r="F227" s="5">
        <f>F198</f>
        <v/>
      </c>
      <c r="G227" s="5">
        <f>'Data In'!E57</f>
        <v/>
      </c>
      <c r="H227" s="5">
        <f>H198</f>
        <v/>
      </c>
      <c r="I227" s="48">
        <f>D247</f>
        <v/>
      </c>
      <c r="J227" s="48">
        <f>E247</f>
        <v/>
      </c>
      <c r="K227" s="48">
        <f>K247</f>
        <v/>
      </c>
      <c r="L227" s="49">
        <f>F247</f>
        <v/>
      </c>
      <c r="M227" s="48">
        <f>M247</f>
        <v/>
      </c>
      <c r="N227" s="48">
        <f>N247</f>
        <v/>
      </c>
      <c r="O227" s="252">
        <f>I227/(HLOOKUP(O226,workup!$B$266:$Q$268,2,FALSE)*C227+(HLOOKUP(O226,workup!$B$266:$Q$268,3,FALSE)))</f>
        <v/>
      </c>
      <c r="P227" s="252">
        <f>J227/(HLOOKUP(P226,workup!$B$266:$Q$268,2,FALSE)*C227+(HLOOKUP(P226,workup!$B$266:$Q$268,3,FALSE)))</f>
        <v/>
      </c>
      <c r="Q227" s="252">
        <f>K227/(HLOOKUP(Q226,workup!$B$266:$Q$268,2,FALSE)*C227+(HLOOKUP(Q226,workup!$B$266:$Q$268,3,FALSE)))</f>
        <v/>
      </c>
      <c r="R227" s="252">
        <f>L227/(HLOOKUP(R226,workup!$B$266:$Q$268,2,FALSE)*C227+(HLOOKUP(R226,workup!$B$266:$Q$268,3,FALSE)))</f>
        <v/>
      </c>
      <c r="S227" s="253">
        <f>SUM(O227:R227)</f>
        <v/>
      </c>
      <c r="T227" s="25" t="n"/>
      <c r="V227" s="25" t="n"/>
      <c r="W227" s="24" t="n"/>
      <c r="X227" s="169">
        <f>X198</f>
        <v/>
      </c>
      <c r="Y227" s="5" t="inlineStr">
        <is>
          <t>c3odh</t>
        </is>
      </c>
      <c r="Z227" s="5" t="n"/>
      <c r="AA227" s="5">
        <f>V220</f>
        <v/>
      </c>
      <c r="AB227" s="5">
        <f>'Data In'!E86</f>
        <v/>
      </c>
      <c r="AC227" s="5">
        <f>AC198</f>
        <v/>
      </c>
      <c r="AD227" s="48">
        <f>Y247</f>
        <v/>
      </c>
      <c r="AE227" s="48">
        <f>Z247</f>
        <v/>
      </c>
      <c r="AF227" s="48">
        <f>AF247</f>
        <v/>
      </c>
      <c r="AG227" s="49">
        <f>AA247</f>
        <v/>
      </c>
      <c r="AH227" s="48">
        <f>AH247</f>
        <v/>
      </c>
      <c r="AI227" s="48">
        <f>AI247</f>
        <v/>
      </c>
      <c r="AJ227" s="252">
        <f>AD227/(HLOOKUP(AJ226,workup!$B$266:$Q$268,2,FALSE)*X227+(HLOOKUP(AJ226,workup!$B$266:$Q$268,3,FALSE)))</f>
        <v/>
      </c>
      <c r="AK227" s="252">
        <f>AE227/(HLOOKUP(AK226,workup!$B$266:$Q$268,2,FALSE)*X227+(HLOOKUP(AK226,workup!$B$266:$Q$268,3,FALSE)))</f>
        <v/>
      </c>
      <c r="AL227" s="252">
        <f>AF227/(HLOOKUP(AL226,workup!$B$266:$Q$268,2,FALSE)*X227+(HLOOKUP(AL226,workup!$B$266:$Q$268,3,FALSE)))</f>
        <v/>
      </c>
      <c r="AM227" s="252">
        <f>AG227/(HLOOKUP(AM226,workup!$B$266:$Q$268,2,FALSE)*X227+(HLOOKUP(AM226,workup!$B$266:$Q$268,3,FALSE)))</f>
        <v/>
      </c>
      <c r="AN227" s="253">
        <f>SUM(AJ227:AM227)</f>
        <v/>
      </c>
      <c r="AQ227" s="25" t="n"/>
      <c r="AR227" s="24" t="n"/>
      <c r="AS227" s="169">
        <f>AS198</f>
        <v/>
      </c>
      <c r="AT227" s="5" t="inlineStr">
        <is>
          <t>c3odh</t>
        </is>
      </c>
      <c r="AU227" s="5" t="n"/>
      <c r="AV227" s="5">
        <f>AV198</f>
        <v/>
      </c>
      <c r="AW227" s="5">
        <f>'Data In'!E115</f>
        <v/>
      </c>
      <c r="AX227" s="5">
        <f>AX198</f>
        <v/>
      </c>
      <c r="AY227" s="48">
        <f>AT247</f>
        <v/>
      </c>
      <c r="AZ227" s="48">
        <f>AU247</f>
        <v/>
      </c>
      <c r="BA227" s="48">
        <f>BA247</f>
        <v/>
      </c>
      <c r="BB227" s="49">
        <f>AV247</f>
        <v/>
      </c>
      <c r="BC227" s="48">
        <f>BC247</f>
        <v/>
      </c>
      <c r="BD227" s="48">
        <f>BD247</f>
        <v/>
      </c>
      <c r="BE227" s="252">
        <f>AY227/(HLOOKUP(BE226,workup!$B$266:$Q$268,2,FALSE)*AS227+(HLOOKUP(BE226,workup!$B$266:$Q$268,3,FALSE)))</f>
        <v/>
      </c>
      <c r="BF227" s="252">
        <f>AZ227/(HLOOKUP(BF226,workup!$B$266:$Q$268,2,FALSE)*AS227+(HLOOKUP(BF226,workup!$B$266:$Q$268,3,FALSE)))</f>
        <v/>
      </c>
      <c r="BG227" s="252">
        <f>BA227/(HLOOKUP(BG226,workup!$B$266:$Q$268,2,FALSE)*AS227+(HLOOKUP(BG226,workup!$B$266:$Q$268,3,FALSE)))</f>
        <v/>
      </c>
      <c r="BH227" s="252">
        <f>BB227/(HLOOKUP(BH226,workup!$B$266:$Q$268,2,FALSE)*AS227+(HLOOKUP(BH226,workup!$B$266:$Q$268,3,FALSE)))</f>
        <v/>
      </c>
      <c r="BI227" s="253">
        <f>SUM(BE227:BH227)</f>
        <v/>
      </c>
      <c r="BL227" s="25" t="n"/>
      <c r="BM227" s="24" t="n"/>
      <c r="BN227" s="169">
        <f>BN198</f>
        <v/>
      </c>
      <c r="BO227" s="5" t="inlineStr">
        <is>
          <t>c3odh</t>
        </is>
      </c>
      <c r="BP227" s="5" t="n"/>
      <c r="BQ227" s="5">
        <f>BQ198</f>
        <v/>
      </c>
      <c r="BR227" s="5">
        <f>'Data In'!E144</f>
        <v/>
      </c>
      <c r="BS227" s="5">
        <f>BS198</f>
        <v/>
      </c>
      <c r="BT227" s="48">
        <f>BO247</f>
        <v/>
      </c>
      <c r="BU227" s="48">
        <f>BP247</f>
        <v/>
      </c>
      <c r="BV227" s="48">
        <f>BV247</f>
        <v/>
      </c>
      <c r="BW227" s="49">
        <f>BQ247</f>
        <v/>
      </c>
      <c r="BX227" s="48">
        <f>BX247</f>
        <v/>
      </c>
      <c r="BY227" s="48">
        <f>BY247</f>
        <v/>
      </c>
      <c r="BZ227" s="252">
        <f>BT227/(HLOOKUP(BZ226,workup!$B$266:$Q$268,2,FALSE)*BN227+(HLOOKUP(BZ226,workup!$B$266:$Q$268,3,FALSE)))</f>
        <v/>
      </c>
      <c r="CA227" s="252">
        <f>BU227/(HLOOKUP(CA226,workup!$B$266:$Q$268,2,FALSE)*BN227+(HLOOKUP(CA226,workup!$B$266:$Q$268,3,FALSE)))</f>
        <v/>
      </c>
      <c r="CB227" s="252">
        <f>BV227/(HLOOKUP(CB226,workup!$B$266:$Q$268,2,FALSE)*BN227+(HLOOKUP(CB226,workup!$B$266:$Q$268,3,FALSE)))</f>
        <v/>
      </c>
      <c r="CC227" s="252">
        <f>BW227/(HLOOKUP(CC226,workup!$B$266:$Q$268,2,FALSE)*BN227+(HLOOKUP(CC226,workup!$B$266:$Q$268,3,FALSE)))</f>
        <v/>
      </c>
      <c r="CD227" s="253">
        <f>SUM(BZ227:CC227)</f>
        <v/>
      </c>
      <c r="CG227" s="25" t="n"/>
      <c r="CH227" s="24" t="n"/>
      <c r="CI227" s="169">
        <f>CI198</f>
        <v/>
      </c>
      <c r="CJ227" s="5" t="inlineStr">
        <is>
          <t>c3odh</t>
        </is>
      </c>
      <c r="CK227" s="5" t="n"/>
      <c r="CL227" s="5">
        <f>CL198</f>
        <v/>
      </c>
      <c r="CM227" s="5">
        <f>'Data In'!E173</f>
        <v/>
      </c>
      <c r="CN227" s="5">
        <f>CN198</f>
        <v/>
      </c>
      <c r="CO227" s="48">
        <f>CJ247</f>
        <v/>
      </c>
      <c r="CP227" s="48">
        <f>CK247</f>
        <v/>
      </c>
      <c r="CQ227" s="48">
        <f>CQ247</f>
        <v/>
      </c>
      <c r="CR227" s="49">
        <f>CL247</f>
        <v/>
      </c>
      <c r="CS227" s="48">
        <f>CS247</f>
        <v/>
      </c>
      <c r="CT227" s="48">
        <f>CT247</f>
        <v/>
      </c>
      <c r="CU227" s="252">
        <f>CO227/(HLOOKUP(CU226,workup!$B$266:$Q$268,2,FALSE)*CI227+(HLOOKUP(CU226,workup!$B$266:$Q$268,3,FALSE)))</f>
        <v/>
      </c>
      <c r="CV227" s="252">
        <f>CP227/(HLOOKUP(CV226,workup!$B$266:$Q$268,2,FALSE)*CI227+(HLOOKUP(CV226,workup!$B$266:$Q$268,3,FALSE)))</f>
        <v/>
      </c>
      <c r="CW227" s="252">
        <f>CQ227/(HLOOKUP(CW226,workup!$B$266:$Q$268,2,FALSE)*CI227+(HLOOKUP(CW226,workup!$B$266:$Q$268,3,FALSE)))</f>
        <v/>
      </c>
      <c r="CX227" s="252">
        <f>CR227/(HLOOKUP(CX226,workup!$B$266:$Q$268,2,FALSE)*CI227+(HLOOKUP(CX226,workup!$B$266:$Q$268,3,FALSE)))</f>
        <v/>
      </c>
      <c r="CY227" s="253">
        <f>SUM(CU227:CX227)</f>
        <v/>
      </c>
    </row>
    <row r="228" ht="14.45" customHeight="1" s="23">
      <c r="A228" s="25" t="n"/>
      <c r="B228" s="24" t="n"/>
      <c r="C228" s="169">
        <f>C227</f>
        <v/>
      </c>
      <c r="D228" s="164" t="n"/>
      <c r="E228" s="164" t="n"/>
      <c r="F228" s="164" t="n"/>
      <c r="G228" s="5">
        <f>G227</f>
        <v/>
      </c>
      <c r="H228" s="5">
        <f>H227</f>
        <v/>
      </c>
      <c r="I228" s="48">
        <f>D248</f>
        <v/>
      </c>
      <c r="J228" s="48">
        <f>E248</f>
        <v/>
      </c>
      <c r="K228" s="48">
        <f>K248</f>
        <v/>
      </c>
      <c r="L228" s="49">
        <f>F248</f>
        <v/>
      </c>
      <c r="M228" s="48">
        <f>M248</f>
        <v/>
      </c>
      <c r="N228" s="48">
        <f>N248</f>
        <v/>
      </c>
      <c r="O228" s="252">
        <f>I228/(HLOOKUP(O226,workup!$B$266:$Q$268,2,FALSE)*C228+(HLOOKUP(O226,workup!$B$266:$Q$268,3,FALSE)))</f>
        <v/>
      </c>
      <c r="P228" s="252">
        <f>J228/(HLOOKUP(P226,workup!$B$266:$Q$268,2,FALSE)*C228+(HLOOKUP(P226,workup!$B$266:$Q$268,3,FALSE)))</f>
        <v/>
      </c>
      <c r="Q228" s="252">
        <f>K228/(HLOOKUP(Q226,workup!$B$266:$Q$268,2,FALSE)*C228+(HLOOKUP(Q226,workup!$B$266:$Q$268,3,FALSE)))</f>
        <v/>
      </c>
      <c r="R228" s="252">
        <f>L228/(HLOOKUP(R226,workup!$B$266:$Q$268,2,FALSE)*C228+(HLOOKUP(R226,workup!$B$266:$Q$268,3,FALSE)))</f>
        <v/>
      </c>
      <c r="S228" s="253">
        <f>SUM(O228:R228)</f>
        <v/>
      </c>
      <c r="T228" s="25" t="n"/>
      <c r="V228" s="25" t="n"/>
      <c r="W228" s="24" t="n"/>
      <c r="X228" s="169">
        <f>X227</f>
        <v/>
      </c>
      <c r="Y228" s="164" t="n"/>
      <c r="Z228" s="164" t="n"/>
      <c r="AA228" s="164" t="n"/>
      <c r="AB228" s="5">
        <f>AB227</f>
        <v/>
      </c>
      <c r="AC228" s="5">
        <f>AC227</f>
        <v/>
      </c>
      <c r="AD228" s="48">
        <f>Y248</f>
        <v/>
      </c>
      <c r="AE228" s="48">
        <f>Z248</f>
        <v/>
      </c>
      <c r="AF228" s="48">
        <f>AF248</f>
        <v/>
      </c>
      <c r="AG228" s="49">
        <f>AA248</f>
        <v/>
      </c>
      <c r="AH228" s="48">
        <f>AH248</f>
        <v/>
      </c>
      <c r="AI228" s="48">
        <f>AI248</f>
        <v/>
      </c>
      <c r="AJ228" s="252">
        <f>AD228/(HLOOKUP(AJ226,workup!$B$266:$Q$268,2,FALSE)*X228+(HLOOKUP(AJ226,workup!$B$266:$Q$268,3,FALSE)))</f>
        <v/>
      </c>
      <c r="AK228" s="252">
        <f>AE228/(HLOOKUP(AK226,workup!$B$266:$Q$268,2,FALSE)*X228+(HLOOKUP(AK226,workup!$B$266:$Q$268,3,FALSE)))</f>
        <v/>
      </c>
      <c r="AL228" s="252">
        <f>AF228/(HLOOKUP(AL226,workup!$B$266:$Q$268,2,FALSE)*X228+(HLOOKUP(AL226,workup!$B$266:$Q$268,3,FALSE)))</f>
        <v/>
      </c>
      <c r="AM228" s="252">
        <f>AG228/(HLOOKUP(AM226,workup!$B$266:$Q$268,2,FALSE)*X228+(HLOOKUP(AM226,workup!$B$266:$Q$268,3,FALSE)))</f>
        <v/>
      </c>
      <c r="AN228" s="253">
        <f>SUM(AJ228:AM228)</f>
        <v/>
      </c>
      <c r="AQ228" s="25" t="n"/>
      <c r="AR228" s="24" t="n"/>
      <c r="AS228" s="169">
        <f>AS227</f>
        <v/>
      </c>
      <c r="AT228" s="164" t="n"/>
      <c r="AU228" s="164" t="n"/>
      <c r="AV228" s="164" t="n"/>
      <c r="AW228" s="5">
        <f>AW227</f>
        <v/>
      </c>
      <c r="AX228" s="5">
        <f>AX227</f>
        <v/>
      </c>
      <c r="AY228" s="48">
        <f>AT248</f>
        <v/>
      </c>
      <c r="AZ228" s="48">
        <f>AU248</f>
        <v/>
      </c>
      <c r="BA228" s="48">
        <f>BA248</f>
        <v/>
      </c>
      <c r="BB228" s="49">
        <f>AV248</f>
        <v/>
      </c>
      <c r="BC228" s="48">
        <f>BC248</f>
        <v/>
      </c>
      <c r="BD228" s="48">
        <f>BD248</f>
        <v/>
      </c>
      <c r="BE228" s="252">
        <f>AY228/(HLOOKUP(BE226,workup!$B$266:$Q$268,2,FALSE)*AS228+(HLOOKUP(BE226,workup!$B$266:$Q$268,3,FALSE)))</f>
        <v/>
      </c>
      <c r="BF228" s="252">
        <f>AZ228/(HLOOKUP(BF226,workup!$B$266:$Q$268,2,FALSE)*AS228+(HLOOKUP(BF226,workup!$B$266:$Q$268,3,FALSE)))</f>
        <v/>
      </c>
      <c r="BG228" s="252">
        <f>BA228/(HLOOKUP(BG226,workup!$B$266:$Q$268,2,FALSE)*AS228+(HLOOKUP(BG226,workup!$B$266:$Q$268,3,FALSE)))</f>
        <v/>
      </c>
      <c r="BH228" s="252">
        <f>BB228/(HLOOKUP(BH226,workup!$B$266:$Q$268,2,FALSE)*AS228+(HLOOKUP(BH226,workup!$B$266:$Q$268,3,FALSE)))</f>
        <v/>
      </c>
      <c r="BI228" s="253">
        <f>SUM(BE228:BH228)</f>
        <v/>
      </c>
      <c r="BL228" s="25" t="n"/>
      <c r="BM228" s="24" t="n"/>
      <c r="BN228" s="169">
        <f>BN227</f>
        <v/>
      </c>
      <c r="BO228" s="164" t="n"/>
      <c r="BP228" s="164" t="n"/>
      <c r="BQ228" s="164" t="n"/>
      <c r="BR228" s="5">
        <f>BR227</f>
        <v/>
      </c>
      <c r="BS228" s="5">
        <f>BS227</f>
        <v/>
      </c>
      <c r="BT228" s="48">
        <f>BO248</f>
        <v/>
      </c>
      <c r="BU228" s="48">
        <f>BP248</f>
        <v/>
      </c>
      <c r="BV228" s="48">
        <f>BV248</f>
        <v/>
      </c>
      <c r="BW228" s="49">
        <f>BQ248</f>
        <v/>
      </c>
      <c r="BX228" s="48">
        <f>BX248</f>
        <v/>
      </c>
      <c r="BY228" s="48">
        <f>BY248</f>
        <v/>
      </c>
      <c r="BZ228" s="252">
        <f>BT228/(HLOOKUP(BZ226,workup!$B$266:$Q$268,2,FALSE)*BN228+(HLOOKUP(BZ226,workup!$B$266:$Q$268,3,FALSE)))</f>
        <v/>
      </c>
      <c r="CA228" s="252">
        <f>BU228/(HLOOKUP(CA226,workup!$B$266:$Q$268,2,FALSE)*BN228+(HLOOKUP(CA226,workup!$B$266:$Q$268,3,FALSE)))</f>
        <v/>
      </c>
      <c r="CB228" s="252">
        <f>BV228/(HLOOKUP(CB226,workup!$B$266:$Q$268,2,FALSE)*BN228+(HLOOKUP(CB226,workup!$B$266:$Q$268,3,FALSE)))</f>
        <v/>
      </c>
      <c r="CC228" s="252">
        <f>BW228/(HLOOKUP(CC226,workup!$B$266:$Q$268,2,FALSE)*BN228+(HLOOKUP(CC226,workup!$B$266:$Q$268,3,FALSE)))</f>
        <v/>
      </c>
      <c r="CD228" s="253">
        <f>SUM(BZ228:CC228)</f>
        <v/>
      </c>
      <c r="CG228" s="25" t="n"/>
      <c r="CH228" s="24" t="n"/>
      <c r="CI228" s="169">
        <f>CI227</f>
        <v/>
      </c>
      <c r="CJ228" s="164" t="n"/>
      <c r="CK228" s="164" t="n"/>
      <c r="CL228" s="164" t="n"/>
      <c r="CM228" s="5">
        <f>CM227</f>
        <v/>
      </c>
      <c r="CN228" s="5">
        <f>CN227</f>
        <v/>
      </c>
      <c r="CO228" s="48">
        <f>CJ248</f>
        <v/>
      </c>
      <c r="CP228" s="48">
        <f>CK248</f>
        <v/>
      </c>
      <c r="CQ228" s="48">
        <f>CQ248</f>
        <v/>
      </c>
      <c r="CR228" s="49">
        <f>CL248</f>
        <v/>
      </c>
      <c r="CS228" s="48">
        <f>CS248</f>
        <v/>
      </c>
      <c r="CT228" s="48">
        <f>CT248</f>
        <v/>
      </c>
      <c r="CU228" s="252">
        <f>CO228/(HLOOKUP(CU226,workup!$B$266:$Q$268,2,FALSE)*CI228+(HLOOKUP(CU226,workup!$B$266:$Q$268,3,FALSE)))</f>
        <v/>
      </c>
      <c r="CV228" s="252">
        <f>CP228/(HLOOKUP(CV226,workup!$B$266:$Q$268,2,FALSE)*CI228+(HLOOKUP(CV226,workup!$B$266:$Q$268,3,FALSE)))</f>
        <v/>
      </c>
      <c r="CW228" s="252">
        <f>CQ228/(HLOOKUP(CW226,workup!$B$266:$Q$268,2,FALSE)*CI228+(HLOOKUP(CW226,workup!$B$266:$Q$268,3,FALSE)))</f>
        <v/>
      </c>
      <c r="CX228" s="252">
        <f>CR228/(HLOOKUP(CX226,workup!$B$266:$Q$268,2,FALSE)*CI228+(HLOOKUP(CX226,workup!$B$266:$Q$268,3,FALSE)))</f>
        <v/>
      </c>
      <c r="CY228" s="253">
        <f>SUM(CU228:CX228)</f>
        <v/>
      </c>
    </row>
    <row r="229" ht="14.45" customHeight="1" s="23">
      <c r="A229" s="25" t="n"/>
      <c r="B229" s="24" t="n"/>
      <c r="C229" s="169">
        <f>C227</f>
        <v/>
      </c>
      <c r="D229" s="165" t="n"/>
      <c r="E229" s="165" t="n"/>
      <c r="F229" s="165" t="n"/>
      <c r="G229" s="5">
        <f>G228</f>
        <v/>
      </c>
      <c r="H229" s="5">
        <f>H228</f>
        <v/>
      </c>
      <c r="I229" s="48">
        <f>D249</f>
        <v/>
      </c>
      <c r="J229" s="48">
        <f>E249</f>
        <v/>
      </c>
      <c r="K229" s="48">
        <f>K249</f>
        <v/>
      </c>
      <c r="L229" s="49">
        <f>F249</f>
        <v/>
      </c>
      <c r="M229" s="48">
        <f>M249</f>
        <v/>
      </c>
      <c r="N229" s="48">
        <f>N249</f>
        <v/>
      </c>
      <c r="O229" s="252">
        <f>I229/(HLOOKUP(O226,workup!$B$266:$Q$268,2,FALSE)*C229+(HLOOKUP(O226,workup!$B$266:$Q$268,3,FALSE)))</f>
        <v/>
      </c>
      <c r="P229" s="252">
        <f>J229/(HLOOKUP(P226,workup!$B$266:$Q$268,2,FALSE)*C229+(HLOOKUP(P226,workup!$B$266:$Q$268,3,FALSE)))</f>
        <v/>
      </c>
      <c r="Q229" s="252">
        <f>K229/(HLOOKUP(Q226,workup!$B$266:$Q$268,2,FALSE)*C229+(HLOOKUP(Q226,workup!$B$266:$Q$268,3,FALSE)))</f>
        <v/>
      </c>
      <c r="R229" s="252">
        <f>L229/(HLOOKUP(R226,workup!$B$266:$Q$268,2,FALSE)*C229+(HLOOKUP(R226,workup!$B$266:$Q$268,3,FALSE)))</f>
        <v/>
      </c>
      <c r="S229" s="253">
        <f>SUM(O229:R229)</f>
        <v/>
      </c>
      <c r="T229" s="25" t="n"/>
      <c r="V229" s="25" t="n"/>
      <c r="W229" s="24" t="n"/>
      <c r="X229" s="169">
        <f>X227</f>
        <v/>
      </c>
      <c r="Y229" s="165" t="n"/>
      <c r="Z229" s="165" t="n"/>
      <c r="AA229" s="165" t="n"/>
      <c r="AB229" s="5">
        <f>AB228</f>
        <v/>
      </c>
      <c r="AC229" s="5">
        <f>AC228</f>
        <v/>
      </c>
      <c r="AD229" s="48">
        <f>Y249</f>
        <v/>
      </c>
      <c r="AE229" s="48">
        <f>Z249</f>
        <v/>
      </c>
      <c r="AF229" s="48">
        <f>AF249</f>
        <v/>
      </c>
      <c r="AG229" s="49">
        <f>AA249</f>
        <v/>
      </c>
      <c r="AH229" s="48">
        <f>AH249</f>
        <v/>
      </c>
      <c r="AI229" s="48">
        <f>AI249</f>
        <v/>
      </c>
      <c r="AJ229" s="252">
        <f>AD229/(HLOOKUP(AJ226,workup!$B$266:$Q$268,2,FALSE)*X229+(HLOOKUP(AJ226,workup!$B$266:$Q$268,3,FALSE)))</f>
        <v/>
      </c>
      <c r="AK229" s="252">
        <f>AE229/(HLOOKUP(AK226,workup!$B$266:$Q$268,2,FALSE)*X229+(HLOOKUP(AK226,workup!$B$266:$Q$268,3,FALSE)))</f>
        <v/>
      </c>
      <c r="AL229" s="252">
        <f>AF229/(HLOOKUP(AL226,workup!$B$266:$Q$268,2,FALSE)*X229+(HLOOKUP(AL226,workup!$B$266:$Q$268,3,FALSE)))</f>
        <v/>
      </c>
      <c r="AM229" s="252">
        <f>AG229/(HLOOKUP(AM226,workup!$B$266:$Q$268,2,FALSE)*X229+(HLOOKUP(AM226,workup!$B$266:$Q$268,3,FALSE)))</f>
        <v/>
      </c>
      <c r="AN229" s="253">
        <f>SUM(AJ229:AM229)</f>
        <v/>
      </c>
      <c r="AQ229" s="25" t="n"/>
      <c r="AR229" s="24" t="n"/>
      <c r="AS229" s="169">
        <f>AS227</f>
        <v/>
      </c>
      <c r="AT229" s="165" t="n"/>
      <c r="AU229" s="165" t="n"/>
      <c r="AV229" s="165" t="n"/>
      <c r="AW229" s="5">
        <f>AW228</f>
        <v/>
      </c>
      <c r="AX229" s="5">
        <f>AX228</f>
        <v/>
      </c>
      <c r="AY229" s="48">
        <f>AT249</f>
        <v/>
      </c>
      <c r="AZ229" s="48">
        <f>AU249</f>
        <v/>
      </c>
      <c r="BA229" s="48">
        <f>BA249</f>
        <v/>
      </c>
      <c r="BB229" s="49">
        <f>AV249</f>
        <v/>
      </c>
      <c r="BC229" s="48">
        <f>BC249</f>
        <v/>
      </c>
      <c r="BD229" s="48">
        <f>BD249</f>
        <v/>
      </c>
      <c r="BE229" s="252">
        <f>AY229/(HLOOKUP(BE226,workup!$B$266:$Q$268,2,FALSE)*AS229+(HLOOKUP(BE226,workup!$B$266:$Q$268,3,FALSE)))</f>
        <v/>
      </c>
      <c r="BF229" s="252">
        <f>AZ229/(HLOOKUP(BF226,workup!$B$266:$Q$268,2,FALSE)*AS229+(HLOOKUP(BF226,workup!$B$266:$Q$268,3,FALSE)))</f>
        <v/>
      </c>
      <c r="BG229" s="252">
        <f>BA229/(HLOOKUP(BG226,workup!$B$266:$Q$268,2,FALSE)*AS229+(HLOOKUP(BG226,workup!$B$266:$Q$268,3,FALSE)))</f>
        <v/>
      </c>
      <c r="BH229" s="252">
        <f>BB229/(HLOOKUP(BH226,workup!$B$266:$Q$268,2,FALSE)*AS229+(HLOOKUP(BH226,workup!$B$266:$Q$268,3,FALSE)))</f>
        <v/>
      </c>
      <c r="BI229" s="253">
        <f>SUM(BE229:BH229)</f>
        <v/>
      </c>
      <c r="BL229" s="25" t="n"/>
      <c r="BM229" s="24" t="n"/>
      <c r="BN229" s="169">
        <f>BN227</f>
        <v/>
      </c>
      <c r="BO229" s="165" t="n"/>
      <c r="BP229" s="165" t="n"/>
      <c r="BQ229" s="165" t="n"/>
      <c r="BR229" s="5">
        <f>BR228</f>
        <v/>
      </c>
      <c r="BS229" s="5">
        <f>BS228</f>
        <v/>
      </c>
      <c r="BT229" s="48">
        <f>BO249</f>
        <v/>
      </c>
      <c r="BU229" s="48">
        <f>BP249</f>
        <v/>
      </c>
      <c r="BV229" s="48">
        <f>BV249</f>
        <v/>
      </c>
      <c r="BW229" s="49">
        <f>BQ249</f>
        <v/>
      </c>
      <c r="BX229" s="48">
        <f>BX249</f>
        <v/>
      </c>
      <c r="BY229" s="48">
        <f>BY249</f>
        <v/>
      </c>
      <c r="BZ229" s="252">
        <f>BT229/(HLOOKUP(BZ226,workup!$B$266:$Q$268,2,FALSE)*BN229+(HLOOKUP(BZ226,workup!$B$266:$Q$268,3,FALSE)))</f>
        <v/>
      </c>
      <c r="CA229" s="252">
        <f>BU229/(HLOOKUP(CA226,workup!$B$266:$Q$268,2,FALSE)*BN229+(HLOOKUP(CA226,workup!$B$266:$Q$268,3,FALSE)))</f>
        <v/>
      </c>
      <c r="CB229" s="252">
        <f>BV229/(HLOOKUP(CB226,workup!$B$266:$Q$268,2,FALSE)*BN229+(HLOOKUP(CB226,workup!$B$266:$Q$268,3,FALSE)))</f>
        <v/>
      </c>
      <c r="CC229" s="252">
        <f>BW229/(HLOOKUP(CC226,workup!$B$266:$Q$268,2,FALSE)*BN229+(HLOOKUP(CC226,workup!$B$266:$Q$268,3,FALSE)))</f>
        <v/>
      </c>
      <c r="CD229" s="253">
        <f>SUM(BZ229:CC229)</f>
        <v/>
      </c>
      <c r="CG229" s="25" t="n"/>
      <c r="CH229" s="24" t="n"/>
      <c r="CI229" s="169">
        <f>CI227</f>
        <v/>
      </c>
      <c r="CJ229" s="165" t="n"/>
      <c r="CK229" s="165" t="n"/>
      <c r="CL229" s="165" t="n"/>
      <c r="CM229" s="5">
        <f>CM228</f>
        <v/>
      </c>
      <c r="CN229" s="5">
        <f>CN228</f>
        <v/>
      </c>
      <c r="CO229" s="48">
        <f>CJ249</f>
        <v/>
      </c>
      <c r="CP229" s="48">
        <f>CK249</f>
        <v/>
      </c>
      <c r="CQ229" s="48">
        <f>CQ249</f>
        <v/>
      </c>
      <c r="CR229" s="49">
        <f>CL249</f>
        <v/>
      </c>
      <c r="CS229" s="48">
        <f>CS249</f>
        <v/>
      </c>
      <c r="CT229" s="48">
        <f>CT249</f>
        <v/>
      </c>
      <c r="CU229" s="252">
        <f>CO229/(HLOOKUP(CU226,workup!$B$266:$Q$268,2,FALSE)*CI229+(HLOOKUP(CU226,workup!$B$266:$Q$268,3,FALSE)))</f>
        <v/>
      </c>
      <c r="CV229" s="252">
        <f>CP229/(HLOOKUP(CV226,workup!$B$266:$Q$268,2,FALSE)*CI229+(HLOOKUP(CV226,workup!$B$266:$Q$268,3,FALSE)))</f>
        <v/>
      </c>
      <c r="CW229" s="252">
        <f>CQ229/(HLOOKUP(CW226,workup!$B$266:$Q$268,2,FALSE)*CI229+(HLOOKUP(CW226,workup!$B$266:$Q$268,3,FALSE)))</f>
        <v/>
      </c>
      <c r="CX229" s="252">
        <f>CR229/(HLOOKUP(CX226,workup!$B$266:$Q$268,2,FALSE)*CI229+(HLOOKUP(CX226,workup!$B$266:$Q$268,3,FALSE)))</f>
        <v/>
      </c>
      <c r="CY229" s="253">
        <f>SUM(CU229:CX229)</f>
        <v/>
      </c>
    </row>
    <row r="230" ht="14.45" customHeight="1" s="23">
      <c r="A230" s="25" t="n"/>
      <c r="B230" s="24" t="n"/>
      <c r="C230" s="46" t="n"/>
      <c r="D230" s="46" t="n"/>
      <c r="E230" s="46" t="n"/>
      <c r="F230" s="46" t="n"/>
      <c r="G230" s="46" t="n"/>
      <c r="H230" s="36" t="inlineStr">
        <is>
          <t>Average</t>
        </is>
      </c>
      <c r="I230" s="50">
        <f>AVERAGE(I227:I229)</f>
        <v/>
      </c>
      <c r="J230" s="50">
        <f>AVERAGE(J227:J229)</f>
        <v/>
      </c>
      <c r="K230" s="50">
        <f>AVERAGE(K227:K229)</f>
        <v/>
      </c>
      <c r="L230" s="50">
        <f>AVERAGE(L227:L229)</f>
        <v/>
      </c>
      <c r="M230" s="50">
        <f>AVERAGE(M227:M229)</f>
        <v/>
      </c>
      <c r="N230" s="50">
        <f>AVERAGE(N227:N229)</f>
        <v/>
      </c>
      <c r="O230" s="254">
        <f>AVERAGE(O227:O229)</f>
        <v/>
      </c>
      <c r="P230" s="254">
        <f>AVERAGE(P227:P229)</f>
        <v/>
      </c>
      <c r="Q230" s="254">
        <f>AVERAGE(Q227:Q229)</f>
        <v/>
      </c>
      <c r="R230" s="254">
        <f>AVERAGE(R227:R229)</f>
        <v/>
      </c>
      <c r="S230" s="255">
        <f>AVERAGE(S227:S229)</f>
        <v/>
      </c>
      <c r="T230" s="25" t="n"/>
      <c r="V230" s="25" t="n"/>
      <c r="W230" s="24" t="n"/>
      <c r="X230" s="46" t="n"/>
      <c r="Y230" s="46" t="n"/>
      <c r="Z230" s="46" t="n"/>
      <c r="AA230" s="46" t="n"/>
      <c r="AB230" s="46" t="n"/>
      <c r="AC230" s="36" t="inlineStr">
        <is>
          <t>Average</t>
        </is>
      </c>
      <c r="AD230" s="50">
        <f>AVERAGE(AD227:AD229)</f>
        <v/>
      </c>
      <c r="AE230" s="50">
        <f>AVERAGE(AE227:AE229)</f>
        <v/>
      </c>
      <c r="AF230" s="50">
        <f>AVERAGE(AF227:AF229)</f>
        <v/>
      </c>
      <c r="AG230" s="50">
        <f>AVERAGE(AG227:AG229)</f>
        <v/>
      </c>
      <c r="AH230" s="50">
        <f>AVERAGE(AH227:AH229)</f>
        <v/>
      </c>
      <c r="AI230" s="50">
        <f>AVERAGE(AI227:AI229)</f>
        <v/>
      </c>
      <c r="AJ230" s="254">
        <f>AVERAGE(AJ227:AJ229)</f>
        <v/>
      </c>
      <c r="AK230" s="254">
        <f>AVERAGE(AK227:AK229)</f>
        <v/>
      </c>
      <c r="AL230" s="254">
        <f>AVERAGE(AL227:AL229)</f>
        <v/>
      </c>
      <c r="AM230" s="254">
        <f>AVERAGE(AM227:AM229)</f>
        <v/>
      </c>
      <c r="AN230" s="255">
        <f>AVERAGE(AN227:AN229)</f>
        <v/>
      </c>
      <c r="AQ230" s="25" t="n"/>
      <c r="AR230" s="24" t="n"/>
      <c r="AS230" s="46" t="n"/>
      <c r="AT230" s="46" t="n"/>
      <c r="AU230" s="46" t="n"/>
      <c r="AV230" s="46" t="n"/>
      <c r="AW230" s="46" t="n"/>
      <c r="AX230" s="36" t="inlineStr">
        <is>
          <t>Average</t>
        </is>
      </c>
      <c r="AY230" s="50">
        <f>AVERAGE(AY227:AY229)</f>
        <v/>
      </c>
      <c r="AZ230" s="50">
        <f>AVERAGE(AZ227:AZ229)</f>
        <v/>
      </c>
      <c r="BA230" s="50">
        <f>AVERAGE(BA227:BA229)</f>
        <v/>
      </c>
      <c r="BB230" s="50">
        <f>AVERAGE(BB227:BB229)</f>
        <v/>
      </c>
      <c r="BC230" s="50">
        <f>AVERAGE(BC227:BC229)</f>
        <v/>
      </c>
      <c r="BD230" s="50">
        <f>AVERAGE(BD227:BD229)</f>
        <v/>
      </c>
      <c r="BE230" s="254">
        <f>AVERAGE(BE227:BE229)</f>
        <v/>
      </c>
      <c r="BF230" s="254">
        <f>AVERAGE(BF227:BF229)</f>
        <v/>
      </c>
      <c r="BG230" s="254">
        <f>AVERAGE(BG227:BG229)</f>
        <v/>
      </c>
      <c r="BH230" s="254">
        <f>AVERAGE(BH227:BH229)</f>
        <v/>
      </c>
      <c r="BI230" s="255">
        <f>AVERAGE(BI227:BI229)</f>
        <v/>
      </c>
      <c r="BL230" s="25" t="n"/>
      <c r="BM230" s="24" t="n"/>
      <c r="BN230" s="46" t="n"/>
      <c r="BO230" s="46" t="n"/>
      <c r="BP230" s="46" t="n"/>
      <c r="BQ230" s="46" t="n"/>
      <c r="BR230" s="46" t="n"/>
      <c r="BS230" s="36" t="inlineStr">
        <is>
          <t>Average</t>
        </is>
      </c>
      <c r="BT230" s="50">
        <f>AVERAGE(BT227:BT229)</f>
        <v/>
      </c>
      <c r="BU230" s="50">
        <f>AVERAGE(BU227:BU229)</f>
        <v/>
      </c>
      <c r="BV230" s="50">
        <f>AVERAGE(BV227:BV229)</f>
        <v/>
      </c>
      <c r="BW230" s="50">
        <f>AVERAGE(BW227:BW229)</f>
        <v/>
      </c>
      <c r="BX230" s="50">
        <f>AVERAGE(BX227:BX229)</f>
        <v/>
      </c>
      <c r="BY230" s="50">
        <f>AVERAGE(BY227:BY229)</f>
        <v/>
      </c>
      <c r="BZ230" s="254">
        <f>AVERAGE(BZ227:BZ229)</f>
        <v/>
      </c>
      <c r="CA230" s="254">
        <f>AVERAGE(CA227:CA229)</f>
        <v/>
      </c>
      <c r="CB230" s="254">
        <f>AVERAGE(CB227:CB229)</f>
        <v/>
      </c>
      <c r="CC230" s="254">
        <f>AVERAGE(CC227:CC229)</f>
        <v/>
      </c>
      <c r="CD230" s="255">
        <f>AVERAGE(CD227:CD229)</f>
        <v/>
      </c>
      <c r="CG230" s="25" t="n"/>
      <c r="CH230" s="24" t="n"/>
      <c r="CI230" s="46" t="n"/>
      <c r="CJ230" s="46" t="n"/>
      <c r="CK230" s="46" t="n"/>
      <c r="CL230" s="46" t="n"/>
      <c r="CM230" s="46" t="n"/>
      <c r="CN230" s="36" t="inlineStr">
        <is>
          <t>Average</t>
        </is>
      </c>
      <c r="CO230" s="50">
        <f>AVERAGE(CO227:CO229)</f>
        <v/>
      </c>
      <c r="CP230" s="50">
        <f>AVERAGE(CP227:CP229)</f>
        <v/>
      </c>
      <c r="CQ230" s="50">
        <f>AVERAGE(CQ227:CQ229)</f>
        <v/>
      </c>
      <c r="CR230" s="50">
        <f>AVERAGE(CR227:CR229)</f>
        <v/>
      </c>
      <c r="CS230" s="50">
        <f>AVERAGE(CS227:CS229)</f>
        <v/>
      </c>
      <c r="CT230" s="50">
        <f>AVERAGE(CT227:CT229)</f>
        <v/>
      </c>
      <c r="CU230" s="254">
        <f>AVERAGE(CU227:CU229)</f>
        <v/>
      </c>
      <c r="CV230" s="254">
        <f>AVERAGE(CV227:CV229)</f>
        <v/>
      </c>
      <c r="CW230" s="254">
        <f>AVERAGE(CW227:CW229)</f>
        <v/>
      </c>
      <c r="CX230" s="254">
        <f>AVERAGE(CX227:CX229)</f>
        <v/>
      </c>
      <c r="CY230" s="255">
        <f>AVERAGE(CY227:CY229)</f>
        <v/>
      </c>
    </row>
    <row r="231" ht="14.45" customHeight="1" s="23">
      <c r="A231" s="25" t="n"/>
      <c r="B231" s="24" t="n"/>
      <c r="C231" s="66" t="inlineStr">
        <is>
          <t>Outputs</t>
        </is>
      </c>
      <c r="D231" s="4">
        <f>D246</f>
        <v/>
      </c>
      <c r="E231" s="4">
        <f>E246</f>
        <v/>
      </c>
      <c r="F231" s="4">
        <f>F246</f>
        <v/>
      </c>
      <c r="G231" s="4">
        <f>G246</f>
        <v/>
      </c>
      <c r="H231" s="4">
        <f>H246</f>
        <v/>
      </c>
      <c r="I231" s="4">
        <f>I246</f>
        <v/>
      </c>
      <c r="J231" s="4">
        <f>J246</f>
        <v/>
      </c>
      <c r="K231" s="4">
        <f>K246</f>
        <v/>
      </c>
      <c r="L231" s="4">
        <f>L246</f>
        <v/>
      </c>
      <c r="M231" s="4">
        <f>M246</f>
        <v/>
      </c>
      <c r="N231" s="4">
        <f>N246</f>
        <v/>
      </c>
      <c r="O231" s="4">
        <f>O246</f>
        <v/>
      </c>
      <c r="P231" s="4">
        <f>P246</f>
        <v/>
      </c>
      <c r="Q231" s="4">
        <f>Q246</f>
        <v/>
      </c>
      <c r="R231" s="4">
        <f>R246</f>
        <v/>
      </c>
      <c r="S231" s="62">
        <f>S246</f>
        <v/>
      </c>
      <c r="T231" s="25" t="n"/>
      <c r="V231" s="25" t="n"/>
      <c r="W231" s="24" t="n"/>
      <c r="X231" s="66" t="inlineStr">
        <is>
          <t>Outputs</t>
        </is>
      </c>
      <c r="Y231" s="4">
        <f>Y246</f>
        <v/>
      </c>
      <c r="Z231" s="4">
        <f>Z246</f>
        <v/>
      </c>
      <c r="AA231" s="4">
        <f>AA246</f>
        <v/>
      </c>
      <c r="AB231" s="4">
        <f>AB246</f>
        <v/>
      </c>
      <c r="AC231" s="4">
        <f>AC246</f>
        <v/>
      </c>
      <c r="AD231" s="4">
        <f>AD246</f>
        <v/>
      </c>
      <c r="AE231" s="4">
        <f>AE246</f>
        <v/>
      </c>
      <c r="AF231" s="4">
        <f>AF246</f>
        <v/>
      </c>
      <c r="AG231" s="4">
        <f>AG246</f>
        <v/>
      </c>
      <c r="AH231" s="4">
        <f>AH246</f>
        <v/>
      </c>
      <c r="AI231" s="4">
        <f>AI246</f>
        <v/>
      </c>
      <c r="AJ231" s="4">
        <f>AJ246</f>
        <v/>
      </c>
      <c r="AK231" s="4">
        <f>AK246</f>
        <v/>
      </c>
      <c r="AL231" s="4">
        <f>AL246</f>
        <v/>
      </c>
      <c r="AM231" s="4">
        <f>AM246</f>
        <v/>
      </c>
      <c r="AN231" s="62">
        <f>AN246</f>
        <v/>
      </c>
      <c r="AQ231" s="25" t="n"/>
      <c r="AR231" s="24" t="n"/>
      <c r="AS231" s="66" t="inlineStr">
        <is>
          <t>Outputs</t>
        </is>
      </c>
      <c r="AT231" s="4">
        <f>AT246</f>
        <v/>
      </c>
      <c r="AU231" s="4">
        <f>AU246</f>
        <v/>
      </c>
      <c r="AV231" s="4">
        <f>AV246</f>
        <v/>
      </c>
      <c r="AW231" s="4">
        <f>AW246</f>
        <v/>
      </c>
      <c r="AX231" s="4">
        <f>AX246</f>
        <v/>
      </c>
      <c r="AY231" s="4">
        <f>AY246</f>
        <v/>
      </c>
      <c r="AZ231" s="4">
        <f>AZ246</f>
        <v/>
      </c>
      <c r="BA231" s="4">
        <f>BA246</f>
        <v/>
      </c>
      <c r="BB231" s="4">
        <f>BB246</f>
        <v/>
      </c>
      <c r="BC231" s="4">
        <f>BC246</f>
        <v/>
      </c>
      <c r="BD231" s="4">
        <f>BD246</f>
        <v/>
      </c>
      <c r="BE231" s="4">
        <f>BE246</f>
        <v/>
      </c>
      <c r="BF231" s="4">
        <f>BF246</f>
        <v/>
      </c>
      <c r="BG231" s="4">
        <f>BG246</f>
        <v/>
      </c>
      <c r="BH231" s="4">
        <f>BH246</f>
        <v/>
      </c>
      <c r="BI231" s="62">
        <f>BI246</f>
        <v/>
      </c>
      <c r="BL231" s="25" t="n"/>
      <c r="BM231" s="24" t="n"/>
      <c r="BN231" s="66" t="inlineStr">
        <is>
          <t>Outputs</t>
        </is>
      </c>
      <c r="BO231" s="4">
        <f>BO246</f>
        <v/>
      </c>
      <c r="BP231" s="4">
        <f>BP246</f>
        <v/>
      </c>
      <c r="BQ231" s="4">
        <f>BQ246</f>
        <v/>
      </c>
      <c r="BR231" s="4">
        <f>BR246</f>
        <v/>
      </c>
      <c r="BS231" s="4">
        <f>BS246</f>
        <v/>
      </c>
      <c r="BT231" s="4">
        <f>BT246</f>
        <v/>
      </c>
      <c r="BU231" s="4">
        <f>BU246</f>
        <v/>
      </c>
      <c r="BV231" s="4">
        <f>BV246</f>
        <v/>
      </c>
      <c r="BW231" s="4">
        <f>BW246</f>
        <v/>
      </c>
      <c r="BX231" s="4">
        <f>BX246</f>
        <v/>
      </c>
      <c r="BY231" s="4">
        <f>BY246</f>
        <v/>
      </c>
      <c r="BZ231" s="4">
        <f>BZ246</f>
        <v/>
      </c>
      <c r="CA231" s="4">
        <f>CA246</f>
        <v/>
      </c>
      <c r="CB231" s="4">
        <f>CB246</f>
        <v/>
      </c>
      <c r="CC231" s="4">
        <f>CC246</f>
        <v/>
      </c>
      <c r="CD231" s="62">
        <f>CD246</f>
        <v/>
      </c>
      <c r="CG231" s="25" t="n"/>
      <c r="CH231" s="24" t="n"/>
      <c r="CI231" s="66" t="inlineStr">
        <is>
          <t>Outputs</t>
        </is>
      </c>
      <c r="CJ231" s="4">
        <f>CJ246</f>
        <v/>
      </c>
      <c r="CK231" s="4">
        <f>CK246</f>
        <v/>
      </c>
      <c r="CL231" s="4">
        <f>CL246</f>
        <v/>
      </c>
      <c r="CM231" s="4">
        <f>CM246</f>
        <v/>
      </c>
      <c r="CN231" s="4">
        <f>CN246</f>
        <v/>
      </c>
      <c r="CO231" s="4">
        <f>CO246</f>
        <v/>
      </c>
      <c r="CP231" s="4">
        <f>CP246</f>
        <v/>
      </c>
      <c r="CQ231" s="4">
        <f>CQ246</f>
        <v/>
      </c>
      <c r="CR231" s="4">
        <f>CR246</f>
        <v/>
      </c>
      <c r="CS231" s="4">
        <f>CS246</f>
        <v/>
      </c>
      <c r="CT231" s="4">
        <f>CT246</f>
        <v/>
      </c>
      <c r="CU231" s="4">
        <f>CU246</f>
        <v/>
      </c>
      <c r="CV231" s="4">
        <f>CV246</f>
        <v/>
      </c>
      <c r="CW231" s="4">
        <f>CW246</f>
        <v/>
      </c>
      <c r="CX231" s="4">
        <f>CX246</f>
        <v/>
      </c>
      <c r="CY231" s="62">
        <f>CY246</f>
        <v/>
      </c>
    </row>
    <row r="232" ht="14.45" customHeight="1" s="23">
      <c r="A232" s="25" t="n"/>
      <c r="B232" s="24" t="n"/>
      <c r="C232" s="268" t="inlineStr">
        <is>
          <t>Area Out</t>
        </is>
      </c>
      <c r="D232" s="51">
        <f>D251</f>
        <v/>
      </c>
      <c r="E232" s="51">
        <f>E251</f>
        <v/>
      </c>
      <c r="F232" s="51">
        <f>F251</f>
        <v/>
      </c>
      <c r="G232" s="51">
        <f>G251</f>
        <v/>
      </c>
      <c r="H232" s="51">
        <f>H251</f>
        <v/>
      </c>
      <c r="I232" s="51">
        <f>I251</f>
        <v/>
      </c>
      <c r="J232" s="51">
        <f>J251</f>
        <v/>
      </c>
      <c r="K232" s="51">
        <f>K251</f>
        <v/>
      </c>
      <c r="L232" s="51">
        <f>L251</f>
        <v/>
      </c>
      <c r="M232" s="51">
        <f>M251</f>
        <v/>
      </c>
      <c r="N232" s="51">
        <f>N251</f>
        <v/>
      </c>
      <c r="O232" s="51">
        <f>O251</f>
        <v/>
      </c>
      <c r="P232" s="51">
        <f>P251</f>
        <v/>
      </c>
      <c r="Q232" s="51">
        <f>Q251</f>
        <v/>
      </c>
      <c r="R232" s="51">
        <f>R251</f>
        <v/>
      </c>
      <c r="S232" s="63">
        <f>S251</f>
        <v/>
      </c>
      <c r="T232" s="25" t="n"/>
      <c r="V232" s="25" t="n"/>
      <c r="W232" s="24" t="n"/>
      <c r="X232" s="268" t="inlineStr">
        <is>
          <t>Area Out</t>
        </is>
      </c>
      <c r="Y232" s="51">
        <f>Y251</f>
        <v/>
      </c>
      <c r="Z232" s="51">
        <f>Z251</f>
        <v/>
      </c>
      <c r="AA232" s="51">
        <f>AA251</f>
        <v/>
      </c>
      <c r="AB232" s="51">
        <f>AB251</f>
        <v/>
      </c>
      <c r="AC232" s="51">
        <f>AC251</f>
        <v/>
      </c>
      <c r="AD232" s="51">
        <f>AD251</f>
        <v/>
      </c>
      <c r="AE232" s="51">
        <f>AE251</f>
        <v/>
      </c>
      <c r="AF232" s="51">
        <f>AF251</f>
        <v/>
      </c>
      <c r="AG232" s="51">
        <f>AG251</f>
        <v/>
      </c>
      <c r="AH232" s="51">
        <f>AH251</f>
        <v/>
      </c>
      <c r="AI232" s="51">
        <f>AI251</f>
        <v/>
      </c>
      <c r="AJ232" s="51">
        <f>AJ251</f>
        <v/>
      </c>
      <c r="AK232" s="51">
        <f>AK251</f>
        <v/>
      </c>
      <c r="AL232" s="51">
        <f>AL251</f>
        <v/>
      </c>
      <c r="AM232" s="51">
        <f>AM251</f>
        <v/>
      </c>
      <c r="AN232" s="63">
        <f>AN251</f>
        <v/>
      </c>
      <c r="AQ232" s="25" t="n"/>
      <c r="AR232" s="24" t="n"/>
      <c r="AS232" s="268" t="inlineStr">
        <is>
          <t>Area Out</t>
        </is>
      </c>
      <c r="AT232" s="51">
        <f>AT251</f>
        <v/>
      </c>
      <c r="AU232" s="51">
        <f>AU251</f>
        <v/>
      </c>
      <c r="AV232" s="51">
        <f>AV251</f>
        <v/>
      </c>
      <c r="AW232" s="51">
        <f>AW251</f>
        <v/>
      </c>
      <c r="AX232" s="51">
        <f>AX251</f>
        <v/>
      </c>
      <c r="AY232" s="51">
        <f>AY251</f>
        <v/>
      </c>
      <c r="AZ232" s="51">
        <f>AZ251</f>
        <v/>
      </c>
      <c r="BA232" s="51">
        <f>BA251</f>
        <v/>
      </c>
      <c r="BB232" s="51">
        <f>BB251</f>
        <v/>
      </c>
      <c r="BC232" s="51">
        <f>BC251</f>
        <v/>
      </c>
      <c r="BD232" s="51">
        <f>BD251</f>
        <v/>
      </c>
      <c r="BE232" s="51">
        <f>BE251</f>
        <v/>
      </c>
      <c r="BF232" s="51">
        <f>BF251</f>
        <v/>
      </c>
      <c r="BG232" s="51">
        <f>BG251</f>
        <v/>
      </c>
      <c r="BH232" s="51">
        <f>BH251</f>
        <v/>
      </c>
      <c r="BI232" s="63">
        <f>BI251</f>
        <v/>
      </c>
      <c r="BL232" s="25" t="n"/>
      <c r="BM232" s="24" t="n"/>
      <c r="BN232" s="268" t="inlineStr">
        <is>
          <t>Area Out</t>
        </is>
      </c>
      <c r="BO232" s="51">
        <f>BO251</f>
        <v/>
      </c>
      <c r="BP232" s="51">
        <f>BP251</f>
        <v/>
      </c>
      <c r="BQ232" s="51">
        <f>BQ251</f>
        <v/>
      </c>
      <c r="BR232" s="51">
        <f>BR251</f>
        <v/>
      </c>
      <c r="BS232" s="51">
        <f>BS251</f>
        <v/>
      </c>
      <c r="BT232" s="51">
        <f>BT251</f>
        <v/>
      </c>
      <c r="BU232" s="51">
        <f>BU251</f>
        <v/>
      </c>
      <c r="BV232" s="51">
        <f>BV251</f>
        <v/>
      </c>
      <c r="BW232" s="51">
        <f>BW251</f>
        <v/>
      </c>
      <c r="BX232" s="51">
        <f>BX251</f>
        <v/>
      </c>
      <c r="BY232" s="51">
        <f>BY251</f>
        <v/>
      </c>
      <c r="BZ232" s="51">
        <f>BZ251</f>
        <v/>
      </c>
      <c r="CA232" s="51">
        <f>CA251</f>
        <v/>
      </c>
      <c r="CB232" s="51">
        <f>CB251</f>
        <v/>
      </c>
      <c r="CC232" s="51">
        <f>CC251</f>
        <v/>
      </c>
      <c r="CD232" s="63">
        <f>CD251</f>
        <v/>
      </c>
      <c r="CG232" s="25" t="n"/>
      <c r="CH232" s="24" t="n"/>
      <c r="CI232" s="268" t="inlineStr">
        <is>
          <t>Area Out</t>
        </is>
      </c>
      <c r="CJ232" s="51">
        <f>CJ251</f>
        <v/>
      </c>
      <c r="CK232" s="51">
        <f>CK251</f>
        <v/>
      </c>
      <c r="CL232" s="51">
        <f>CL251</f>
        <v/>
      </c>
      <c r="CM232" s="51">
        <f>CM251</f>
        <v/>
      </c>
      <c r="CN232" s="51">
        <f>CN251</f>
        <v/>
      </c>
      <c r="CO232" s="51">
        <f>CO251</f>
        <v/>
      </c>
      <c r="CP232" s="51">
        <f>CP251</f>
        <v/>
      </c>
      <c r="CQ232" s="51">
        <f>CQ251</f>
        <v/>
      </c>
      <c r="CR232" s="51">
        <f>CR251</f>
        <v/>
      </c>
      <c r="CS232" s="51">
        <f>CS251</f>
        <v/>
      </c>
      <c r="CT232" s="51">
        <f>CT251</f>
        <v/>
      </c>
      <c r="CU232" s="51">
        <f>CU251</f>
        <v/>
      </c>
      <c r="CV232" s="51">
        <f>CV251</f>
        <v/>
      </c>
      <c r="CW232" s="51">
        <f>CW251</f>
        <v/>
      </c>
      <c r="CX232" s="51">
        <f>CX251</f>
        <v/>
      </c>
      <c r="CY232" s="63">
        <f>CY251</f>
        <v/>
      </c>
    </row>
    <row r="233" ht="14.45" customHeight="1" s="23">
      <c r="A233" s="25" t="n"/>
      <c r="B233" s="24" t="n"/>
      <c r="C233" s="269" t="n"/>
      <c r="D233" s="51">
        <f>D252</f>
        <v/>
      </c>
      <c r="E233" s="51">
        <f>E252</f>
        <v/>
      </c>
      <c r="F233" s="51">
        <f>F252</f>
        <v/>
      </c>
      <c r="G233" s="51">
        <f>G252</f>
        <v/>
      </c>
      <c r="H233" s="51">
        <f>H252</f>
        <v/>
      </c>
      <c r="I233" s="51">
        <f>I252</f>
        <v/>
      </c>
      <c r="J233" s="51">
        <f>J252</f>
        <v/>
      </c>
      <c r="K233" s="51">
        <f>K252</f>
        <v/>
      </c>
      <c r="L233" s="51">
        <f>L252</f>
        <v/>
      </c>
      <c r="M233" s="51">
        <f>M252</f>
        <v/>
      </c>
      <c r="N233" s="51">
        <f>N252</f>
        <v/>
      </c>
      <c r="O233" s="51">
        <f>O252</f>
        <v/>
      </c>
      <c r="P233" s="51">
        <f>P252</f>
        <v/>
      </c>
      <c r="Q233" s="51">
        <f>Q252</f>
        <v/>
      </c>
      <c r="R233" s="51">
        <f>R252</f>
        <v/>
      </c>
      <c r="S233" s="63">
        <f>S252</f>
        <v/>
      </c>
      <c r="T233" s="25" t="n"/>
      <c r="V233" s="25" t="n"/>
      <c r="W233" s="24" t="n"/>
      <c r="X233" s="269" t="n"/>
      <c r="Y233" s="51">
        <f>Y252</f>
        <v/>
      </c>
      <c r="Z233" s="51">
        <f>Z252</f>
        <v/>
      </c>
      <c r="AA233" s="51">
        <f>AA252</f>
        <v/>
      </c>
      <c r="AB233" s="51">
        <f>AB252</f>
        <v/>
      </c>
      <c r="AC233" s="51">
        <f>AC252</f>
        <v/>
      </c>
      <c r="AD233" s="51">
        <f>AD252</f>
        <v/>
      </c>
      <c r="AE233" s="51">
        <f>AE252</f>
        <v/>
      </c>
      <c r="AF233" s="51">
        <f>AF252</f>
        <v/>
      </c>
      <c r="AG233" s="51">
        <f>AG252</f>
        <v/>
      </c>
      <c r="AH233" s="51">
        <f>AH252</f>
        <v/>
      </c>
      <c r="AI233" s="51">
        <f>AI252</f>
        <v/>
      </c>
      <c r="AJ233" s="51">
        <f>AJ252</f>
        <v/>
      </c>
      <c r="AK233" s="51">
        <f>AK252</f>
        <v/>
      </c>
      <c r="AL233" s="51">
        <f>AL252</f>
        <v/>
      </c>
      <c r="AM233" s="51">
        <f>AM252</f>
        <v/>
      </c>
      <c r="AN233" s="63">
        <f>AN252</f>
        <v/>
      </c>
      <c r="AQ233" s="25" t="n"/>
      <c r="AR233" s="24" t="n"/>
      <c r="AS233" s="269" t="n"/>
      <c r="AT233" s="51">
        <f>AT252</f>
        <v/>
      </c>
      <c r="AU233" s="51">
        <f>AU252</f>
        <v/>
      </c>
      <c r="AV233" s="51">
        <f>AV252</f>
        <v/>
      </c>
      <c r="AW233" s="51">
        <f>AW252</f>
        <v/>
      </c>
      <c r="AX233" s="51">
        <f>AX252</f>
        <v/>
      </c>
      <c r="AY233" s="51">
        <f>AY252</f>
        <v/>
      </c>
      <c r="AZ233" s="51">
        <f>AZ252</f>
        <v/>
      </c>
      <c r="BA233" s="51">
        <f>BA252</f>
        <v/>
      </c>
      <c r="BB233" s="51">
        <f>BB252</f>
        <v/>
      </c>
      <c r="BC233" s="51">
        <f>BC252</f>
        <v/>
      </c>
      <c r="BD233" s="51">
        <f>BD252</f>
        <v/>
      </c>
      <c r="BE233" s="51">
        <f>BE252</f>
        <v/>
      </c>
      <c r="BF233" s="51">
        <f>BF252</f>
        <v/>
      </c>
      <c r="BG233" s="51">
        <f>BG252</f>
        <v/>
      </c>
      <c r="BH233" s="51">
        <f>BH252</f>
        <v/>
      </c>
      <c r="BI233" s="63">
        <f>BI252</f>
        <v/>
      </c>
      <c r="BL233" s="25" t="n"/>
      <c r="BM233" s="24" t="n"/>
      <c r="BN233" s="269" t="n"/>
      <c r="BO233" s="51">
        <f>BO252</f>
        <v/>
      </c>
      <c r="BP233" s="51">
        <f>BP252</f>
        <v/>
      </c>
      <c r="BQ233" s="51">
        <f>BQ252</f>
        <v/>
      </c>
      <c r="BR233" s="51">
        <f>BR252</f>
        <v/>
      </c>
      <c r="BS233" s="51">
        <f>BS252</f>
        <v/>
      </c>
      <c r="BT233" s="51">
        <f>BT252</f>
        <v/>
      </c>
      <c r="BU233" s="51">
        <f>BU252</f>
        <v/>
      </c>
      <c r="BV233" s="51">
        <f>BV252</f>
        <v/>
      </c>
      <c r="BW233" s="51">
        <f>BW252</f>
        <v/>
      </c>
      <c r="BX233" s="51">
        <f>BX252</f>
        <v/>
      </c>
      <c r="BY233" s="51">
        <f>BY252</f>
        <v/>
      </c>
      <c r="BZ233" s="51">
        <f>BZ252</f>
        <v/>
      </c>
      <c r="CA233" s="51">
        <f>CA252</f>
        <v/>
      </c>
      <c r="CB233" s="51">
        <f>CB252</f>
        <v/>
      </c>
      <c r="CC233" s="51">
        <f>CC252</f>
        <v/>
      </c>
      <c r="CD233" s="63">
        <f>CD252</f>
        <v/>
      </c>
      <c r="CG233" s="25" t="n"/>
      <c r="CH233" s="24" t="n"/>
      <c r="CI233" s="269" t="n"/>
      <c r="CJ233" s="51">
        <f>CJ252</f>
        <v/>
      </c>
      <c r="CK233" s="51">
        <f>CK252</f>
        <v/>
      </c>
      <c r="CL233" s="51">
        <f>CL252</f>
        <v/>
      </c>
      <c r="CM233" s="51">
        <f>CM252</f>
        <v/>
      </c>
      <c r="CN233" s="51">
        <f>CN252</f>
        <v/>
      </c>
      <c r="CO233" s="51">
        <f>CO252</f>
        <v/>
      </c>
      <c r="CP233" s="51">
        <f>CP252</f>
        <v/>
      </c>
      <c r="CQ233" s="51">
        <f>CQ252</f>
        <v/>
      </c>
      <c r="CR233" s="51">
        <f>CR252</f>
        <v/>
      </c>
      <c r="CS233" s="51">
        <f>CS252</f>
        <v/>
      </c>
      <c r="CT233" s="51">
        <f>CT252</f>
        <v/>
      </c>
      <c r="CU233" s="51">
        <f>CU252</f>
        <v/>
      </c>
      <c r="CV233" s="51">
        <f>CV252</f>
        <v/>
      </c>
      <c r="CW233" s="51">
        <f>CW252</f>
        <v/>
      </c>
      <c r="CX233" s="51">
        <f>CX252</f>
        <v/>
      </c>
      <c r="CY233" s="63">
        <f>CY252</f>
        <v/>
      </c>
    </row>
    <row r="234" ht="14.45" customHeight="1" s="23">
      <c r="A234" s="25" t="n"/>
      <c r="B234" s="24" t="n"/>
      <c r="C234" s="270" t="n"/>
      <c r="D234" s="51">
        <f>D253</f>
        <v/>
      </c>
      <c r="E234" s="51">
        <f>E253</f>
        <v/>
      </c>
      <c r="F234" s="51">
        <f>F253</f>
        <v/>
      </c>
      <c r="G234" s="51">
        <f>G253</f>
        <v/>
      </c>
      <c r="H234" s="51">
        <f>H253</f>
        <v/>
      </c>
      <c r="I234" s="51">
        <f>I253</f>
        <v/>
      </c>
      <c r="J234" s="51">
        <f>J253</f>
        <v/>
      </c>
      <c r="K234" s="51">
        <f>K253</f>
        <v/>
      </c>
      <c r="L234" s="51">
        <f>L253</f>
        <v/>
      </c>
      <c r="M234" s="51">
        <f>M253</f>
        <v/>
      </c>
      <c r="N234" s="51">
        <f>N253</f>
        <v/>
      </c>
      <c r="O234" s="51">
        <f>O253</f>
        <v/>
      </c>
      <c r="P234" s="51">
        <f>P253</f>
        <v/>
      </c>
      <c r="Q234" s="51">
        <f>Q253</f>
        <v/>
      </c>
      <c r="R234" s="51">
        <f>R253</f>
        <v/>
      </c>
      <c r="S234" s="63">
        <f>S253</f>
        <v/>
      </c>
      <c r="T234" s="25" t="n"/>
      <c r="V234" s="25" t="n"/>
      <c r="W234" s="24" t="n"/>
      <c r="X234" s="270" t="n"/>
      <c r="Y234" s="51">
        <f>Y253</f>
        <v/>
      </c>
      <c r="Z234" s="51">
        <f>Z253</f>
        <v/>
      </c>
      <c r="AA234" s="51">
        <f>AA253</f>
        <v/>
      </c>
      <c r="AB234" s="51">
        <f>AB253</f>
        <v/>
      </c>
      <c r="AC234" s="51">
        <f>AC253</f>
        <v/>
      </c>
      <c r="AD234" s="51">
        <f>AD253</f>
        <v/>
      </c>
      <c r="AE234" s="51">
        <f>AE253</f>
        <v/>
      </c>
      <c r="AF234" s="51">
        <f>AF253</f>
        <v/>
      </c>
      <c r="AG234" s="51">
        <f>AG253</f>
        <v/>
      </c>
      <c r="AH234" s="51">
        <f>AH253</f>
        <v/>
      </c>
      <c r="AI234" s="51">
        <f>AI253</f>
        <v/>
      </c>
      <c r="AJ234" s="51">
        <f>AJ253</f>
        <v/>
      </c>
      <c r="AK234" s="51">
        <f>AK253</f>
        <v/>
      </c>
      <c r="AL234" s="51">
        <f>AL253</f>
        <v/>
      </c>
      <c r="AM234" s="51">
        <f>AM253</f>
        <v/>
      </c>
      <c r="AN234" s="63">
        <f>AN253</f>
        <v/>
      </c>
      <c r="AQ234" s="25" t="n"/>
      <c r="AR234" s="24" t="n"/>
      <c r="AS234" s="270" t="n"/>
      <c r="AT234" s="51">
        <f>AT253</f>
        <v/>
      </c>
      <c r="AU234" s="51">
        <f>AU253</f>
        <v/>
      </c>
      <c r="AV234" s="51">
        <f>AV253</f>
        <v/>
      </c>
      <c r="AW234" s="51">
        <f>AW253</f>
        <v/>
      </c>
      <c r="AX234" s="51">
        <f>AX253</f>
        <v/>
      </c>
      <c r="AY234" s="51">
        <f>AY253</f>
        <v/>
      </c>
      <c r="AZ234" s="51">
        <f>AZ253</f>
        <v/>
      </c>
      <c r="BA234" s="51">
        <f>BA253</f>
        <v/>
      </c>
      <c r="BB234" s="51">
        <f>BB253</f>
        <v/>
      </c>
      <c r="BC234" s="51">
        <f>BC253</f>
        <v/>
      </c>
      <c r="BD234" s="51">
        <f>BD253</f>
        <v/>
      </c>
      <c r="BE234" s="51">
        <f>BE253</f>
        <v/>
      </c>
      <c r="BF234" s="51">
        <f>BF253</f>
        <v/>
      </c>
      <c r="BG234" s="51">
        <f>BG253</f>
        <v/>
      </c>
      <c r="BH234" s="51">
        <f>BH253</f>
        <v/>
      </c>
      <c r="BI234" s="63">
        <f>BI253</f>
        <v/>
      </c>
      <c r="BL234" s="25" t="n"/>
      <c r="BM234" s="24" t="n"/>
      <c r="BN234" s="270" t="n"/>
      <c r="BO234" s="51">
        <f>BO253</f>
        <v/>
      </c>
      <c r="BP234" s="51">
        <f>BP253</f>
        <v/>
      </c>
      <c r="BQ234" s="51">
        <f>BQ253</f>
        <v/>
      </c>
      <c r="BR234" s="51">
        <f>BR253</f>
        <v/>
      </c>
      <c r="BS234" s="51">
        <f>BS253</f>
        <v/>
      </c>
      <c r="BT234" s="51">
        <f>BT253</f>
        <v/>
      </c>
      <c r="BU234" s="51">
        <f>BU253</f>
        <v/>
      </c>
      <c r="BV234" s="51">
        <f>BV253</f>
        <v/>
      </c>
      <c r="BW234" s="51">
        <f>BW253</f>
        <v/>
      </c>
      <c r="BX234" s="51">
        <f>BX253</f>
        <v/>
      </c>
      <c r="BY234" s="51">
        <f>BY253</f>
        <v/>
      </c>
      <c r="BZ234" s="51">
        <f>BZ253</f>
        <v/>
      </c>
      <c r="CA234" s="51">
        <f>CA253</f>
        <v/>
      </c>
      <c r="CB234" s="51">
        <f>CB253</f>
        <v/>
      </c>
      <c r="CC234" s="51">
        <f>CC253</f>
        <v/>
      </c>
      <c r="CD234" s="63">
        <f>CD253</f>
        <v/>
      </c>
      <c r="CG234" s="25" t="n"/>
      <c r="CH234" s="24" t="n"/>
      <c r="CI234" s="270" t="n"/>
      <c r="CJ234" s="51">
        <f>CJ253</f>
        <v/>
      </c>
      <c r="CK234" s="51">
        <f>CK253</f>
        <v/>
      </c>
      <c r="CL234" s="51">
        <f>CL253</f>
        <v/>
      </c>
      <c r="CM234" s="51">
        <f>CM253</f>
        <v/>
      </c>
      <c r="CN234" s="51">
        <f>CN253</f>
        <v/>
      </c>
      <c r="CO234" s="51">
        <f>CO253</f>
        <v/>
      </c>
      <c r="CP234" s="51">
        <f>CP253</f>
        <v/>
      </c>
      <c r="CQ234" s="51">
        <f>CQ253</f>
        <v/>
      </c>
      <c r="CR234" s="51">
        <f>CR253</f>
        <v/>
      </c>
      <c r="CS234" s="51">
        <f>CS253</f>
        <v/>
      </c>
      <c r="CT234" s="51">
        <f>CT253</f>
        <v/>
      </c>
      <c r="CU234" s="51">
        <f>CU253</f>
        <v/>
      </c>
      <c r="CV234" s="51">
        <f>CV253</f>
        <v/>
      </c>
      <c r="CW234" s="51">
        <f>CW253</f>
        <v/>
      </c>
      <c r="CX234" s="51">
        <f>CX253</f>
        <v/>
      </c>
      <c r="CY234" s="63">
        <f>CY253</f>
        <v/>
      </c>
    </row>
    <row r="235" ht="14.45" customHeight="1" s="23">
      <c r="A235" s="25" t="n"/>
      <c r="B235" s="24" t="n"/>
      <c r="C235" s="67" t="inlineStr">
        <is>
          <t>Average</t>
        </is>
      </c>
      <c r="D235" s="53">
        <f>AVERAGE(D232:D234)</f>
        <v/>
      </c>
      <c r="E235" s="53">
        <f>AVERAGE(E232:E234)</f>
        <v/>
      </c>
      <c r="F235" s="53">
        <f>AVERAGE(F232:F234)</f>
        <v/>
      </c>
      <c r="G235" s="53">
        <f>AVERAGE(G232:G234)</f>
        <v/>
      </c>
      <c r="H235" s="53">
        <f>AVERAGE(H232:H234)</f>
        <v/>
      </c>
      <c r="I235" s="53">
        <f>AVERAGE(I232:I234)</f>
        <v/>
      </c>
      <c r="J235" s="53">
        <f>AVERAGE(J232:J234)</f>
        <v/>
      </c>
      <c r="K235" s="53">
        <f>AVERAGE(K232:K234)</f>
        <v/>
      </c>
      <c r="L235" s="53">
        <f>AVERAGE(L232:L234)</f>
        <v/>
      </c>
      <c r="M235" s="53">
        <f>AVERAGE(M232:M234)</f>
        <v/>
      </c>
      <c r="N235" s="53">
        <f>AVERAGE(N232:N234)</f>
        <v/>
      </c>
      <c r="O235" s="53">
        <f>AVERAGE(O232:O234)</f>
        <v/>
      </c>
      <c r="P235" s="53">
        <f>AVERAGE(P232:P234)</f>
        <v/>
      </c>
      <c r="Q235" s="53">
        <f>AVERAGE(Q232:Q234)</f>
        <v/>
      </c>
      <c r="R235" s="53">
        <f>AVERAGE(R232:R234)</f>
        <v/>
      </c>
      <c r="S235" s="54">
        <f>AVERAGE(S232:S234)</f>
        <v/>
      </c>
      <c r="T235" s="25" t="n"/>
      <c r="V235" s="25" t="n"/>
      <c r="W235" s="24" t="n"/>
      <c r="X235" s="67" t="inlineStr">
        <is>
          <t>Average</t>
        </is>
      </c>
      <c r="Y235" s="53">
        <f>AVERAGE(Y232:Y234)</f>
        <v/>
      </c>
      <c r="Z235" s="53">
        <f>AVERAGE(Z232:Z234)</f>
        <v/>
      </c>
      <c r="AA235" s="53">
        <f>AVERAGE(AA232:AA234)</f>
        <v/>
      </c>
      <c r="AB235" s="53">
        <f>AVERAGE(AB232:AB234)</f>
        <v/>
      </c>
      <c r="AC235" s="53">
        <f>AVERAGE(AC232:AC234)</f>
        <v/>
      </c>
      <c r="AD235" s="53">
        <f>AVERAGE(AD232:AD234)</f>
        <v/>
      </c>
      <c r="AE235" s="53">
        <f>AVERAGE(AE232:AE234)</f>
        <v/>
      </c>
      <c r="AF235" s="53">
        <f>AVERAGE(AF232:AF234)</f>
        <v/>
      </c>
      <c r="AG235" s="53">
        <f>AVERAGE(AG232:AG234)</f>
        <v/>
      </c>
      <c r="AH235" s="53">
        <f>AVERAGE(AH232:AH234)</f>
        <v/>
      </c>
      <c r="AI235" s="53">
        <f>AVERAGE(AI232:AI234)</f>
        <v/>
      </c>
      <c r="AJ235" s="53">
        <f>AVERAGE(AJ232:AJ234)</f>
        <v/>
      </c>
      <c r="AK235" s="53">
        <f>AVERAGE(AK232:AK234)</f>
        <v/>
      </c>
      <c r="AL235" s="53">
        <f>AVERAGE(AL232:AL234)</f>
        <v/>
      </c>
      <c r="AM235" s="53">
        <f>AVERAGE(AM232:AM234)</f>
        <v/>
      </c>
      <c r="AN235" s="54">
        <f>AVERAGE(AN232:AN234)</f>
        <v/>
      </c>
      <c r="AQ235" s="25" t="n"/>
      <c r="AR235" s="24" t="n"/>
      <c r="AS235" s="67" t="inlineStr">
        <is>
          <t>Average</t>
        </is>
      </c>
      <c r="AT235" s="53">
        <f>AVERAGE(AT232:AT234)</f>
        <v/>
      </c>
      <c r="AU235" s="53">
        <f>AVERAGE(AU232:AU234)</f>
        <v/>
      </c>
      <c r="AV235" s="53">
        <f>AVERAGE(AV232:AV234)</f>
        <v/>
      </c>
      <c r="AW235" s="53">
        <f>AVERAGE(AW232:AW234)</f>
        <v/>
      </c>
      <c r="AX235" s="53">
        <f>AVERAGE(AX232:AX234)</f>
        <v/>
      </c>
      <c r="AY235" s="53">
        <f>AVERAGE(AY232:AY234)</f>
        <v/>
      </c>
      <c r="AZ235" s="53">
        <f>AVERAGE(AZ232:AZ234)</f>
        <v/>
      </c>
      <c r="BA235" s="53">
        <f>AVERAGE(BA232:BA234)</f>
        <v/>
      </c>
      <c r="BB235" s="53">
        <f>AVERAGE(BB232:BB234)</f>
        <v/>
      </c>
      <c r="BC235" s="53">
        <f>AVERAGE(BC232:BC234)</f>
        <v/>
      </c>
      <c r="BD235" s="53">
        <f>AVERAGE(BD232:BD234)</f>
        <v/>
      </c>
      <c r="BE235" s="53">
        <f>AVERAGE(BE232:BE234)</f>
        <v/>
      </c>
      <c r="BF235" s="53">
        <f>AVERAGE(BF232:BF234)</f>
        <v/>
      </c>
      <c r="BG235" s="53">
        <f>AVERAGE(BG232:BG234)</f>
        <v/>
      </c>
      <c r="BH235" s="53">
        <f>AVERAGE(BH232:BH234)</f>
        <v/>
      </c>
      <c r="BI235" s="54">
        <f>AVERAGE(BI232:BI234)</f>
        <v/>
      </c>
      <c r="BL235" s="25" t="n"/>
      <c r="BM235" s="24" t="n"/>
      <c r="BN235" s="67" t="inlineStr">
        <is>
          <t>Average</t>
        </is>
      </c>
      <c r="BO235" s="53">
        <f>AVERAGE(BO232:BO234)</f>
        <v/>
      </c>
      <c r="BP235" s="53">
        <f>AVERAGE(BP232:BP234)</f>
        <v/>
      </c>
      <c r="BQ235" s="53">
        <f>AVERAGE(BQ232:BQ234)</f>
        <v/>
      </c>
      <c r="BR235" s="53">
        <f>AVERAGE(BR232:BR234)</f>
        <v/>
      </c>
      <c r="BS235" s="53">
        <f>AVERAGE(BS232:BS234)</f>
        <v/>
      </c>
      <c r="BT235" s="53">
        <f>AVERAGE(BT232:BT234)</f>
        <v/>
      </c>
      <c r="BU235" s="53">
        <f>AVERAGE(BU232:BU234)</f>
        <v/>
      </c>
      <c r="BV235" s="53">
        <f>AVERAGE(BV232:BV234)</f>
        <v/>
      </c>
      <c r="BW235" s="53">
        <f>AVERAGE(BW232:BW234)</f>
        <v/>
      </c>
      <c r="BX235" s="53">
        <f>AVERAGE(BX232:BX234)</f>
        <v/>
      </c>
      <c r="BY235" s="53">
        <f>AVERAGE(BY232:BY234)</f>
        <v/>
      </c>
      <c r="BZ235" s="53">
        <f>AVERAGE(BZ232:BZ234)</f>
        <v/>
      </c>
      <c r="CA235" s="53">
        <f>AVERAGE(CA232:CA234)</f>
        <v/>
      </c>
      <c r="CB235" s="53">
        <f>AVERAGE(CB232:CB234)</f>
        <v/>
      </c>
      <c r="CC235" s="53">
        <f>AVERAGE(CC232:CC234)</f>
        <v/>
      </c>
      <c r="CD235" s="54">
        <f>AVERAGE(CD232:CD234)</f>
        <v/>
      </c>
      <c r="CG235" s="25" t="n"/>
      <c r="CH235" s="24" t="n"/>
      <c r="CI235" s="67" t="inlineStr">
        <is>
          <t>Average</t>
        </is>
      </c>
      <c r="CJ235" s="53">
        <f>AVERAGE(CJ232:CJ234)</f>
        <v/>
      </c>
      <c r="CK235" s="53">
        <f>AVERAGE(CK232:CK234)</f>
        <v/>
      </c>
      <c r="CL235" s="53">
        <f>AVERAGE(CL232:CL234)</f>
        <v/>
      </c>
      <c r="CM235" s="53">
        <f>AVERAGE(CM232:CM234)</f>
        <v/>
      </c>
      <c r="CN235" s="53">
        <f>AVERAGE(CN232:CN234)</f>
        <v/>
      </c>
      <c r="CO235" s="53">
        <f>AVERAGE(CO232:CO234)</f>
        <v/>
      </c>
      <c r="CP235" s="53">
        <f>AVERAGE(CP232:CP234)</f>
        <v/>
      </c>
      <c r="CQ235" s="53">
        <f>AVERAGE(CQ232:CQ234)</f>
        <v/>
      </c>
      <c r="CR235" s="53">
        <f>AVERAGE(CR232:CR234)</f>
        <v/>
      </c>
      <c r="CS235" s="53">
        <f>AVERAGE(CS232:CS234)</f>
        <v/>
      </c>
      <c r="CT235" s="53">
        <f>AVERAGE(CT232:CT234)</f>
        <v/>
      </c>
      <c r="CU235" s="53">
        <f>AVERAGE(CU232:CU234)</f>
        <v/>
      </c>
      <c r="CV235" s="53">
        <f>AVERAGE(CV232:CV234)</f>
        <v/>
      </c>
      <c r="CW235" s="53">
        <f>AVERAGE(CW232:CW234)</f>
        <v/>
      </c>
      <c r="CX235" s="53">
        <f>AVERAGE(CX232:CX234)</f>
        <v/>
      </c>
      <c r="CY235" s="54">
        <f>AVERAGE(CY232:CY234)</f>
        <v/>
      </c>
    </row>
    <row r="236" ht="14.45" customHeight="1" s="23">
      <c r="A236" s="25" t="n"/>
      <c r="B236" s="24" t="n"/>
      <c r="C236" s="268" t="inlineStr">
        <is>
          <t>mol% Out</t>
        </is>
      </c>
      <c r="D236" s="259">
        <f>C243*D232/(HLOOKUP(D231,workup!$B$266:$Q$268,2,FALSE)*C227*(1-F242)+HLOOKUP(D231,workup!$B$266:$Q$268,3,FALSE))</f>
        <v/>
      </c>
      <c r="E236" s="259">
        <f>C243*E232/(HLOOKUP(E231,workup!$B$266:$Q$268,2,FALSE)*C227*(1-F242)+HLOOKUP(E231,workup!$B$266:$Q$268,3,FALSE))</f>
        <v/>
      </c>
      <c r="F236" s="259">
        <f>C243*F232/(HLOOKUP(F231,workup!$B$266:$Q$268,2,FALSE)*C227*(1-F242)+HLOOKUP(F231,workup!$B$266:$Q$268,3,FALSE))</f>
        <v/>
      </c>
      <c r="G236" s="259">
        <f>C243*G232/(HLOOKUP(G231,workup!$B$266:$Q$268,2,FALSE)*C227*(1-F242)+HLOOKUP(G231,workup!$B$266:$Q$268,3,FALSE))</f>
        <v/>
      </c>
      <c r="H236" s="259">
        <f>C243*H232/(HLOOKUP(H231,workup!$B$266:$Q$268,2,FALSE)*C227*(1-F242)+HLOOKUP(H231,workup!$B$266:$Q$268,3,FALSE))</f>
        <v/>
      </c>
      <c r="I236" s="259">
        <f>C243*I232/(HLOOKUP(I231,workup!$B$266:$Q$268,2,FALSE)*C227*(1-F242)+HLOOKUP(I231,workup!$B$266:$Q$268,3,FALSE))</f>
        <v/>
      </c>
      <c r="J236" s="259">
        <f>C243*J232/(HLOOKUP(J231,workup!$B$266:$Q$268,2,FALSE)*C227*(1-F242)+HLOOKUP(J231,workup!$B$266:$Q$268,3,FALSE))</f>
        <v/>
      </c>
      <c r="K236" s="259">
        <f>C243*K232/(HLOOKUP(K231,workup!$B$266:$Q$268,2,FALSE)*C227*(1-F242)+HLOOKUP(K231,workup!$B$266:$Q$268,3,FALSE))</f>
        <v/>
      </c>
      <c r="L236" s="259">
        <f>C243*L232/(HLOOKUP(L231,workup!$B$266:$Q$268,2,FALSE)*C227*(1-F242)+HLOOKUP(L231,workup!$B$266:$Q$268,3,FALSE))</f>
        <v/>
      </c>
      <c r="M236" s="259">
        <f>C243*M232/(HLOOKUP(M231,workup!$B$266:$Q$268,2,FALSE)*C227*(1-F242)+HLOOKUP(M231,workup!$B$266:$Q$268,3,FALSE))</f>
        <v/>
      </c>
      <c r="N236" s="259">
        <f>C243*N232/(HLOOKUP(N231,workup!$B$266:$Q$268,2,FALSE)*C227*(1-F242)+HLOOKUP(N231,workup!$B$266:$Q$268,3,FALSE))</f>
        <v/>
      </c>
      <c r="O236" s="259">
        <f>C243*O232/(HLOOKUP(O231,workup!$B$266:$Q$268,2,FALSE)*C227*(1-F242)+HLOOKUP(O231,workup!$B$266:$Q$268,3,FALSE))</f>
        <v/>
      </c>
      <c r="P236" s="259">
        <f>C243*P232/(HLOOKUP(P231,workup!$B$266:$Q$268,2,FALSE)*C227*(1-F242)+HLOOKUP(P231,workup!$B$266:$Q$268,3,FALSE))</f>
        <v/>
      </c>
      <c r="Q236" s="259">
        <f>C243*Q232/(HLOOKUP(Q231,workup!$B$266:$Q$268,2,FALSE)*C227*(1-F242)+HLOOKUP(Q231,workup!$B$266:$Q$268,3,FALSE))</f>
        <v/>
      </c>
      <c r="R236" s="259">
        <f>C243*R232/(HLOOKUP(R231,workup!$B$266:$Q$268,2,FALSE)*C227*(1-F242)+HLOOKUP(R231,workup!$B$266:$Q$268,3,FALSE))</f>
        <v/>
      </c>
      <c r="S236" s="259">
        <f>C243*S232/(HLOOKUP(S231,workup!$B$266:$Q$268,2,FALSE)*C227*(1-F242)+HLOOKUP(S231,workup!$B$266:$Q$268,3,FALSE))</f>
        <v/>
      </c>
      <c r="T236" s="25" t="n"/>
      <c r="V236" s="25" t="n"/>
      <c r="W236" s="24" t="n"/>
      <c r="X236" s="268" t="inlineStr">
        <is>
          <t>mol% Out</t>
        </is>
      </c>
      <c r="Y236" s="259">
        <f>X243*Y232/(HLOOKUP(Y231,workup!$B$266:$Q$268,2,FALSE)*X227*(1-AA242)+HLOOKUP(Y231,workup!$B$266:$Q$268,3,FALSE))</f>
        <v/>
      </c>
      <c r="Z236" s="259">
        <f>X243*Z232/(HLOOKUP(Z231,workup!$B$266:$Q$268,2,FALSE)*X227*(1-AA242)+HLOOKUP(Z231,workup!$B$266:$Q$268,3,FALSE))</f>
        <v/>
      </c>
      <c r="AA236" s="259">
        <f>X243*AA232/(HLOOKUP(AA231,workup!$B$266:$Q$268,2,FALSE)*X227*(1-AA242)+HLOOKUP(AA231,workup!$B$266:$Q$268,3,FALSE))</f>
        <v/>
      </c>
      <c r="AB236" s="259">
        <f>X243*AB232/(HLOOKUP(AB231,workup!$B$266:$Q$268,2,FALSE)*X227*(1-AA242)+HLOOKUP(AB231,workup!$B$266:$Q$268,3,FALSE))</f>
        <v/>
      </c>
      <c r="AC236" s="259">
        <f>X243*AC232/(HLOOKUP(AC231,workup!$B$266:$Q$268,2,FALSE)*X227*(1-AA242)+HLOOKUP(AC231,workup!$B$266:$Q$268,3,FALSE))</f>
        <v/>
      </c>
      <c r="AD236" s="259">
        <f>X243*AD232/(HLOOKUP(AD231,workup!$B$266:$Q$268,2,FALSE)*X227*(1-AA242)+HLOOKUP(AD231,workup!$B$266:$Q$268,3,FALSE))</f>
        <v/>
      </c>
      <c r="AE236" s="259">
        <f>X243*AE232/(HLOOKUP(AE231,workup!$B$266:$Q$268,2,FALSE)*X227*(1-AA242)+HLOOKUP(AE231,workup!$B$266:$Q$268,3,FALSE))</f>
        <v/>
      </c>
      <c r="AF236" s="259">
        <f>X243*AF232/(HLOOKUP(AF231,workup!$B$266:$Q$268,2,FALSE)*X227*(1-AA242)+HLOOKUP(AF231,workup!$B$266:$Q$268,3,FALSE))</f>
        <v/>
      </c>
      <c r="AG236" s="259">
        <f>X243*AG232/(HLOOKUP(AG231,workup!$B$266:$Q$268,2,FALSE)*X227*(1-AA242)+HLOOKUP(AG231,workup!$B$266:$Q$268,3,FALSE))</f>
        <v/>
      </c>
      <c r="AH236" s="259">
        <f>X243*AH232/(HLOOKUP(AH231,workup!$B$266:$Q$268,2,FALSE)*X227*(1-AA242)+HLOOKUP(AH231,workup!$B$266:$Q$268,3,FALSE))</f>
        <v/>
      </c>
      <c r="AI236" s="259">
        <f>X243*AI232/(HLOOKUP(AI231,workup!$B$266:$Q$268,2,FALSE)*X227*(1-AA242)+HLOOKUP(AI231,workup!$B$266:$Q$268,3,FALSE))</f>
        <v/>
      </c>
      <c r="AJ236" s="259">
        <f>X243*AJ232/(HLOOKUP(AJ231,workup!$B$266:$Q$268,2,FALSE)*X227*(1-AA242)+HLOOKUP(AJ231,workup!$B$266:$Q$268,3,FALSE))</f>
        <v/>
      </c>
      <c r="AK236" s="259">
        <f>X243*AK232/(HLOOKUP(AK231,workup!$B$266:$Q$268,2,FALSE)*X227*(1-AA242)+HLOOKUP(AK231,workup!$B$266:$Q$268,3,FALSE))</f>
        <v/>
      </c>
      <c r="AL236" s="259">
        <f>X243*AL232/(HLOOKUP(AL231,workup!$B$266:$Q$268,2,FALSE)*X227*(1-AA242)+HLOOKUP(AL231,workup!$B$266:$Q$268,3,FALSE))</f>
        <v/>
      </c>
      <c r="AM236" s="259">
        <f>X243*AM232/(HLOOKUP(AM231,workup!$B$266:$Q$268,2,FALSE)*X227*(1-AA242)+HLOOKUP(AM231,workup!$B$266:$Q$268,3,FALSE))</f>
        <v/>
      </c>
      <c r="AN236" s="259">
        <f>X243*AN232/(HLOOKUP(AN231,workup!$B$266:$Q$268,2,FALSE)*X227*(1-AA242)+HLOOKUP(AN231,workup!$B$266:$Q$268,3,FALSE))</f>
        <v/>
      </c>
      <c r="AQ236" s="25" t="n"/>
      <c r="AR236" s="24" t="n"/>
      <c r="AS236" s="268" t="inlineStr">
        <is>
          <t>mol% Out</t>
        </is>
      </c>
      <c r="AT236" s="259">
        <f>AS243*AT232/(HLOOKUP(AT231,workup!$B$266:$Q$268,2,FALSE)*AS227*(1-AV242)+HLOOKUP(AT231,workup!$B$266:$Q$268,3,FALSE))</f>
        <v/>
      </c>
      <c r="AU236" s="259">
        <f>AS243*AU232/(HLOOKUP(AU231,workup!$B$266:$Q$268,2,FALSE)*AS227*(1-AV242)+HLOOKUP(AU231,workup!$B$266:$Q$268,3,FALSE))</f>
        <v/>
      </c>
      <c r="AV236" s="259">
        <f>AS243*AV232/(HLOOKUP(AV231,workup!$B$266:$Q$268,2,FALSE)*AS227*(1-AV242)+HLOOKUP(AV231,workup!$B$266:$Q$268,3,FALSE))</f>
        <v/>
      </c>
      <c r="AW236" s="259">
        <f>AS243*AW232/(HLOOKUP(AW231,workup!$B$266:$Q$268,2,FALSE)*AS227*(1-AV242)+HLOOKUP(AW231,workup!$B$266:$Q$268,3,FALSE))</f>
        <v/>
      </c>
      <c r="AX236" s="259">
        <f>AS243*AX232/(HLOOKUP(AX231,workup!$B$266:$Q$268,2,FALSE)*AS227*(1-AV242)+HLOOKUP(AX231,workup!$B$266:$Q$268,3,FALSE))</f>
        <v/>
      </c>
      <c r="AY236" s="259">
        <f>AS243*AY232/(HLOOKUP(AY231,workup!$B$266:$Q$268,2,FALSE)*AS227*(1-AV242)+HLOOKUP(AY231,workup!$B$266:$Q$268,3,FALSE))</f>
        <v/>
      </c>
      <c r="AZ236" s="259">
        <f>AS243*AZ232/(HLOOKUP(AZ231,workup!$B$266:$Q$268,2,FALSE)*AS227*(1-AV242)+HLOOKUP(AZ231,workup!$B$266:$Q$268,3,FALSE))</f>
        <v/>
      </c>
      <c r="BA236" s="259">
        <f>AS243*BA232/(HLOOKUP(BA231,workup!$B$266:$Q$268,2,FALSE)*AS227*(1-AV242)+HLOOKUP(BA231,workup!$B$266:$Q$268,3,FALSE))</f>
        <v/>
      </c>
      <c r="BB236" s="259">
        <f>AS243*BB232/(HLOOKUP(BB231,workup!$B$266:$Q$268,2,FALSE)*AS227*(1-AV242)+HLOOKUP(BB231,workup!$B$266:$Q$268,3,FALSE))</f>
        <v/>
      </c>
      <c r="BC236" s="259">
        <f>AS243*BC232/(HLOOKUP(BC231,workup!$B$266:$Q$268,2,FALSE)*AS227*(1-AV242)+HLOOKUP(BC231,workup!$B$266:$Q$268,3,FALSE))</f>
        <v/>
      </c>
      <c r="BD236" s="259">
        <f>AS243*BD232/(HLOOKUP(BD231,workup!$B$266:$Q$268,2,FALSE)*AS227*(1-AV242)+HLOOKUP(BD231,workup!$B$266:$Q$268,3,FALSE))</f>
        <v/>
      </c>
      <c r="BE236" s="259">
        <f>AS243*BE232/(HLOOKUP(BE231,workup!$B$266:$Q$268,2,FALSE)*AS227*(1-AV242)+HLOOKUP(BE231,workup!$B$266:$Q$268,3,FALSE))</f>
        <v/>
      </c>
      <c r="BF236" s="259">
        <f>AS243*BF232/(HLOOKUP(BF231,workup!$B$266:$Q$268,2,FALSE)*AS227*(1-AV242)+HLOOKUP(BF231,workup!$B$266:$Q$268,3,FALSE))</f>
        <v/>
      </c>
      <c r="BG236" s="259">
        <f>AS243*BG232/(HLOOKUP(BG231,workup!$B$266:$Q$268,2,FALSE)*AS227*(1-AV242)+HLOOKUP(BG231,workup!$B$266:$Q$268,3,FALSE))</f>
        <v/>
      </c>
      <c r="BH236" s="259">
        <f>AS243*BH232/(HLOOKUP(BH231,workup!$B$266:$Q$268,2,FALSE)*AS227*(1-AV242)+HLOOKUP(BH231,workup!$B$266:$Q$268,3,FALSE))</f>
        <v/>
      </c>
      <c r="BI236" s="259">
        <f>AS243*BI232/(HLOOKUP(BI231,workup!$B$266:$Q$268,2,FALSE)*AS227*(1-AV242)+HLOOKUP(BI231,workup!$B$266:$Q$268,3,FALSE))</f>
        <v/>
      </c>
      <c r="BL236" s="25" t="n"/>
      <c r="BM236" s="24" t="n"/>
      <c r="BN236" s="268" t="inlineStr">
        <is>
          <t>mol% Out</t>
        </is>
      </c>
      <c r="BO236" s="259">
        <f>BN243*BO232/(HLOOKUP(BO231,workup!$B$266:$Q$268,2,FALSE)*BN227*(1-BQ242)+HLOOKUP(BO231,workup!$B$266:$Q$268,3,FALSE))</f>
        <v/>
      </c>
      <c r="BP236" s="259">
        <f>BN243*BP232/(HLOOKUP(BP231,workup!$B$266:$Q$268,2,FALSE)*BN227*(1-BQ242)+HLOOKUP(BP231,workup!$B$266:$Q$268,3,FALSE))</f>
        <v/>
      </c>
      <c r="BQ236" s="259">
        <f>BN243*BQ232/(HLOOKUP(BQ231,workup!$B$266:$Q$268,2,FALSE)*BN227*(1-BQ242)+HLOOKUP(BQ231,workup!$B$266:$Q$268,3,FALSE))</f>
        <v/>
      </c>
      <c r="BR236" s="259">
        <f>BN243*BR232/(HLOOKUP(BR231,workup!$B$266:$Q$268,2,FALSE)*BN227*(1-BQ242)+HLOOKUP(BR231,workup!$B$266:$Q$268,3,FALSE))</f>
        <v/>
      </c>
      <c r="BS236" s="259">
        <f>BN243*BS232/(HLOOKUP(BS231,workup!$B$266:$Q$268,2,FALSE)*BN227*(1-BQ242)+HLOOKUP(BS231,workup!$B$266:$Q$268,3,FALSE))</f>
        <v/>
      </c>
      <c r="BT236" s="259">
        <f>BN243*BT232/(HLOOKUP(BT231,workup!$B$266:$Q$268,2,FALSE)*BN227*(1-BQ242)+HLOOKUP(BT231,workup!$B$266:$Q$268,3,FALSE))</f>
        <v/>
      </c>
      <c r="BU236" s="259">
        <f>BN243*BU232/(HLOOKUP(BU231,workup!$B$266:$Q$268,2,FALSE)*BN227*(1-BQ242)+HLOOKUP(BU231,workup!$B$266:$Q$268,3,FALSE))</f>
        <v/>
      </c>
      <c r="BV236" s="259">
        <f>BN243*BV232/(HLOOKUP(BV231,workup!$B$266:$Q$268,2,FALSE)*BN227*(1-BQ242)+HLOOKUP(BV231,workup!$B$266:$Q$268,3,FALSE))</f>
        <v/>
      </c>
      <c r="BW236" s="259">
        <f>BN243*BW232/(HLOOKUP(BW231,workup!$B$266:$Q$268,2,FALSE)*BN227*(1-BQ242)+HLOOKUP(BW231,workup!$B$266:$Q$268,3,FALSE))</f>
        <v/>
      </c>
      <c r="BX236" s="259">
        <f>BN243*BX232/(HLOOKUP(BX231,workup!$B$266:$Q$268,2,FALSE)*BN227*(1-BQ242)+HLOOKUP(BX231,workup!$B$266:$Q$268,3,FALSE))</f>
        <v/>
      </c>
      <c r="BY236" s="259">
        <f>BN243*BY232/(HLOOKUP(BY231,workup!$B$266:$Q$268,2,FALSE)*BN227*(1-BQ242)+HLOOKUP(BY231,workup!$B$266:$Q$268,3,FALSE))</f>
        <v/>
      </c>
      <c r="BZ236" s="259">
        <f>BN243*BZ232/(HLOOKUP(BZ231,workup!$B$266:$Q$268,2,FALSE)*BN227*(1-BQ242)+HLOOKUP(BZ231,workup!$B$266:$Q$268,3,FALSE))</f>
        <v/>
      </c>
      <c r="CA236" s="259">
        <f>BN243*CA232/(HLOOKUP(CA231,workup!$B$266:$Q$268,2,FALSE)*BN227*(1-BQ242)+HLOOKUP(CA231,workup!$B$266:$Q$268,3,FALSE))</f>
        <v/>
      </c>
      <c r="CB236" s="259">
        <f>BN243*CB232/(HLOOKUP(CB231,workup!$B$266:$Q$268,2,FALSE)*BN227*(1-BQ242)+HLOOKUP(CB231,workup!$B$266:$Q$268,3,FALSE))</f>
        <v/>
      </c>
      <c r="CC236" s="259">
        <f>BN243*CC232/(HLOOKUP(CC231,workup!$B$266:$Q$268,2,FALSE)*BN227*(1-BQ242)+HLOOKUP(CC231,workup!$B$266:$Q$268,3,FALSE))</f>
        <v/>
      </c>
      <c r="CD236" s="259">
        <f>BN243*CD232/(HLOOKUP(CD231,workup!$B$266:$Q$268,2,FALSE)*BN227*(1-BQ242)+HLOOKUP(CD231,workup!$B$266:$Q$268,3,FALSE))</f>
        <v/>
      </c>
      <c r="CG236" s="25" t="n"/>
      <c r="CH236" s="24" t="n"/>
      <c r="CI236" s="268" t="inlineStr">
        <is>
          <t>mol% Out</t>
        </is>
      </c>
      <c r="CJ236" s="259">
        <f>CI243*CJ232/(HLOOKUP(CJ231,workup!$B$266:$Q$268,2,FALSE)*CI227*(1-CL242)+HLOOKUP(CJ231,workup!$B$266:$Q$268,3,FALSE))</f>
        <v/>
      </c>
      <c r="CK236" s="259">
        <f>CI243*CK232/(HLOOKUP(CK231,workup!$B$266:$Q$268,2,FALSE)*CI227*(1-CL242)+HLOOKUP(CK231,workup!$B$266:$Q$268,3,FALSE))</f>
        <v/>
      </c>
      <c r="CL236" s="259">
        <f>CI243*CL232/(HLOOKUP(CL231,workup!$B$266:$Q$268,2,FALSE)*CI227*(1-CL242)+HLOOKUP(CL231,workup!$B$266:$Q$268,3,FALSE))</f>
        <v/>
      </c>
      <c r="CM236" s="259">
        <f>CI243*CM232/(HLOOKUP(CM231,workup!$B$266:$Q$268,2,FALSE)*CI227*(1-CL242)+HLOOKUP(CM231,workup!$B$266:$Q$268,3,FALSE))</f>
        <v/>
      </c>
      <c r="CN236" s="259">
        <f>CI243*CN232/(HLOOKUP(CN231,workup!$B$266:$Q$268,2,FALSE)*CI227*(1-CL242)+HLOOKUP(CN231,workup!$B$266:$Q$268,3,FALSE))</f>
        <v/>
      </c>
      <c r="CO236" s="259">
        <f>CI243*CO232/(HLOOKUP(CO231,workup!$B$266:$Q$268,2,FALSE)*CI227*(1-CL242)+HLOOKUP(CO231,workup!$B$266:$Q$268,3,FALSE))</f>
        <v/>
      </c>
      <c r="CP236" s="259">
        <f>CI243*CP232/(HLOOKUP(CP231,workup!$B$266:$Q$268,2,FALSE)*CI227*(1-CL242)+HLOOKUP(CP231,workup!$B$266:$Q$268,3,FALSE))</f>
        <v/>
      </c>
      <c r="CQ236" s="259">
        <f>CI243*CQ232/(HLOOKUP(CQ231,workup!$B$266:$Q$268,2,FALSE)*CI227*(1-CL242)+HLOOKUP(CQ231,workup!$B$266:$Q$268,3,FALSE))</f>
        <v/>
      </c>
      <c r="CR236" s="259">
        <f>CI243*CR232/(HLOOKUP(CR231,workup!$B$266:$Q$268,2,FALSE)*CI227*(1-CL242)+HLOOKUP(CR231,workup!$B$266:$Q$268,3,FALSE))</f>
        <v/>
      </c>
      <c r="CS236" s="259">
        <f>CI243*CS232/(HLOOKUP(CS231,workup!$B$266:$Q$268,2,FALSE)*CI227*(1-CL242)+HLOOKUP(CS231,workup!$B$266:$Q$268,3,FALSE))</f>
        <v/>
      </c>
      <c r="CT236" s="259">
        <f>CI243*CT232/(HLOOKUP(CT231,workup!$B$266:$Q$268,2,FALSE)*CI227*(1-CL242)+HLOOKUP(CT231,workup!$B$266:$Q$268,3,FALSE))</f>
        <v/>
      </c>
      <c r="CU236" s="259">
        <f>CI243*CU232/(HLOOKUP(CU231,workup!$B$266:$Q$268,2,FALSE)*CI227*(1-CL242)+HLOOKUP(CU231,workup!$B$266:$Q$268,3,FALSE))</f>
        <v/>
      </c>
      <c r="CV236" s="259">
        <f>CI243*CV232/(HLOOKUP(CV231,workup!$B$266:$Q$268,2,FALSE)*CI227*(1-CL242)+HLOOKUP(CV231,workup!$B$266:$Q$268,3,FALSE))</f>
        <v/>
      </c>
      <c r="CW236" s="259">
        <f>CI243*CW232/(HLOOKUP(CW231,workup!$B$266:$Q$268,2,FALSE)*CI227*(1-CL242)+HLOOKUP(CW231,workup!$B$266:$Q$268,3,FALSE))</f>
        <v/>
      </c>
      <c r="CX236" s="259">
        <f>CI243*CX232/(HLOOKUP(CX231,workup!$B$266:$Q$268,2,FALSE)*CI227*(1-CL242)+HLOOKUP(CX231,workup!$B$266:$Q$268,3,FALSE))</f>
        <v/>
      </c>
      <c r="CY236" s="259">
        <f>CI243*CY232/(HLOOKUP(CY231,workup!$B$266:$Q$268,2,FALSE)*CI227*(1-CL242)+HLOOKUP(CY231,workup!$B$266:$Q$268,3,FALSE))</f>
        <v/>
      </c>
    </row>
    <row r="237" ht="14.45" customHeight="1" s="23">
      <c r="A237" s="25" t="n"/>
      <c r="B237" s="24" t="n"/>
      <c r="C237" s="269" t="n"/>
      <c r="D237" s="259">
        <f>C243*D233/(HLOOKUP(D231,workup!$B$266:$Q$268,2,FALSE)*C228*(1-F243)+HLOOKUP(D231,workup!$B$266:$Q$268,3,FALSE))</f>
        <v/>
      </c>
      <c r="E237" s="259">
        <f>C243*E233/(HLOOKUP(E231,workup!$B$266:$Q$268,2,FALSE)*C228*(1-F243)+HLOOKUP(E231,workup!$B$266:$Q$268,3,FALSE))</f>
        <v/>
      </c>
      <c r="F237" s="259">
        <f>C243*F233/(HLOOKUP(F231,workup!$B$266:$Q$268,2,FALSE)*C228*(1-F243)+HLOOKUP(F231,workup!$B$266:$Q$268,3,FALSE))</f>
        <v/>
      </c>
      <c r="G237" s="259">
        <f>C243*G233/(HLOOKUP(G231,workup!$B$266:$Q$268,2,FALSE)*C228*(1-F243)+HLOOKUP(G231,workup!$B$266:$Q$268,3,FALSE))</f>
        <v/>
      </c>
      <c r="H237" s="259">
        <f>C243*H233/(HLOOKUP(H231,workup!$B$266:$Q$268,2,FALSE)*C228*(1-F243)+HLOOKUP(H231,workup!$B$266:$Q$268,3,FALSE))</f>
        <v/>
      </c>
      <c r="I237" s="259">
        <f>C243*I233/(HLOOKUP(I231,workup!$B$266:$Q$268,2,FALSE)*C228*(1-F243)+HLOOKUP(I231,workup!$B$266:$Q$268,3,FALSE))</f>
        <v/>
      </c>
      <c r="J237" s="259">
        <f>C243*J233/(HLOOKUP(J231,workup!$B$266:$Q$268,2,FALSE)*C228*(1-F243)+HLOOKUP(J231,workup!$B$266:$Q$268,3,FALSE))</f>
        <v/>
      </c>
      <c r="K237" s="259">
        <f>C243*K233/(HLOOKUP(K231,workup!$B$266:$Q$268,2,FALSE)*C228*(1-F243)+HLOOKUP(K231,workup!$B$266:$Q$268,3,FALSE))</f>
        <v/>
      </c>
      <c r="L237" s="259">
        <f>C243*L233/(HLOOKUP(L231,workup!$B$266:$Q$268,2,FALSE)*C228*(1-F243)+HLOOKUP(L231,workup!$B$266:$Q$268,3,FALSE))</f>
        <v/>
      </c>
      <c r="M237" s="259">
        <f>C243*M233/(HLOOKUP(M231,workup!$B$266:$Q$268,2,FALSE)*C228*(1-F243)+HLOOKUP(M231,workup!$B$266:$Q$268,3,FALSE))</f>
        <v/>
      </c>
      <c r="N237" s="259">
        <f>C243*N233/(HLOOKUP(N231,workup!$B$266:$Q$268,2,FALSE)*C228*(1-F243)+HLOOKUP(N231,workup!$B$266:$Q$268,3,FALSE))</f>
        <v/>
      </c>
      <c r="O237" s="259">
        <f>C243*O233/(HLOOKUP(O231,workup!$B$266:$Q$268,2,FALSE)*C228*(1-F243)+HLOOKUP(O231,workup!$B$266:$Q$268,3,FALSE))</f>
        <v/>
      </c>
      <c r="P237" s="259">
        <f>C243*P233/(HLOOKUP(P231,workup!$B$266:$Q$268,2,FALSE)*C228*(1-F243)+HLOOKUP(P231,workup!$B$266:$Q$268,3,FALSE))</f>
        <v/>
      </c>
      <c r="Q237" s="259">
        <f>C243*Q233/(HLOOKUP(Q231,workup!$B$266:$Q$268,2,FALSE)*C228*(1-F243)+HLOOKUP(Q231,workup!$B$266:$Q$268,3,FALSE))</f>
        <v/>
      </c>
      <c r="R237" s="259">
        <f>C243*R233/(HLOOKUP(R231,workup!$B$266:$Q$268,2,FALSE)*C228*(1-F243)+HLOOKUP(R231,workup!$B$266:$Q$268,3,FALSE))</f>
        <v/>
      </c>
      <c r="S237" s="259">
        <f>C243*S233/(HLOOKUP(S231,workup!$B$266:$Q$268,2,FALSE)*C228*(1-F243)+HLOOKUP(S231,workup!$B$266:$Q$268,3,FALSE))</f>
        <v/>
      </c>
      <c r="T237" s="25" t="n"/>
      <c r="V237" s="25" t="n"/>
      <c r="W237" s="24" t="n"/>
      <c r="X237" s="269" t="n"/>
      <c r="Y237" s="259">
        <f>X243*Y233/(HLOOKUP(Y231,workup!$B$266:$Q$268,2,FALSE)*X228*(1-AA243)+HLOOKUP(Y231,workup!$B$266:$Q$268,3,FALSE))</f>
        <v/>
      </c>
      <c r="Z237" s="259">
        <f>X243*Z233/(HLOOKUP(Z231,workup!$B$266:$Q$268,2,FALSE)*X228*(1-AA243)+HLOOKUP(Z231,workup!$B$266:$Q$268,3,FALSE))</f>
        <v/>
      </c>
      <c r="AA237" s="259">
        <f>X243*AA233/(HLOOKUP(AA231,workup!$B$266:$Q$268,2,FALSE)*X228*(1-AA243)+HLOOKUP(AA231,workup!$B$266:$Q$268,3,FALSE))</f>
        <v/>
      </c>
      <c r="AB237" s="259">
        <f>X243*AB233/(HLOOKUP(AB231,workup!$B$266:$Q$268,2,FALSE)*X228*(1-AA243)+HLOOKUP(AB231,workup!$B$266:$Q$268,3,FALSE))</f>
        <v/>
      </c>
      <c r="AC237" s="259">
        <f>X243*AC233/(HLOOKUP(AC231,workup!$B$266:$Q$268,2,FALSE)*X228*(1-AA243)+HLOOKUP(AC231,workup!$B$266:$Q$268,3,FALSE))</f>
        <v/>
      </c>
      <c r="AD237" s="259">
        <f>X243*AD233/(HLOOKUP(AD231,workup!$B$266:$Q$268,2,FALSE)*X228*(1-AA243)+HLOOKUP(AD231,workup!$B$266:$Q$268,3,FALSE))</f>
        <v/>
      </c>
      <c r="AE237" s="259">
        <f>X243*AE233/(HLOOKUP(AE231,workup!$B$266:$Q$268,2,FALSE)*X228*(1-AA243)+HLOOKUP(AE231,workup!$B$266:$Q$268,3,FALSE))</f>
        <v/>
      </c>
      <c r="AF237" s="259">
        <f>X243*AF233/(HLOOKUP(AF231,workup!$B$266:$Q$268,2,FALSE)*X228*(1-AA243)+HLOOKUP(AF231,workup!$B$266:$Q$268,3,FALSE))</f>
        <v/>
      </c>
      <c r="AG237" s="259">
        <f>X243*AG233/(HLOOKUP(AG231,workup!$B$266:$Q$268,2,FALSE)*X228*(1-AA243)+HLOOKUP(AG231,workup!$B$266:$Q$268,3,FALSE))</f>
        <v/>
      </c>
      <c r="AH237" s="259">
        <f>X243*AH233/(HLOOKUP(AH231,workup!$B$266:$Q$268,2,FALSE)*X228*(1-AA243)+HLOOKUP(AH231,workup!$B$266:$Q$268,3,FALSE))</f>
        <v/>
      </c>
      <c r="AI237" s="259">
        <f>X243*AI233/(HLOOKUP(AI231,workup!$B$266:$Q$268,2,FALSE)*X228*(1-AA243)+HLOOKUP(AI231,workup!$B$266:$Q$268,3,FALSE))</f>
        <v/>
      </c>
      <c r="AJ237" s="259">
        <f>X243*AJ233/(HLOOKUP(AJ231,workup!$B$266:$Q$268,2,FALSE)*X228*(1-AA243)+HLOOKUP(AJ231,workup!$B$266:$Q$268,3,FALSE))</f>
        <v/>
      </c>
      <c r="AK237" s="259">
        <f>X243*AK233/(HLOOKUP(AK231,workup!$B$266:$Q$268,2,FALSE)*X228*(1-AA243)+HLOOKUP(AK231,workup!$B$266:$Q$268,3,FALSE))</f>
        <v/>
      </c>
      <c r="AL237" s="259">
        <f>X243*AL233/(HLOOKUP(AL231,workup!$B$266:$Q$268,2,FALSE)*X228*(1-AA243)+HLOOKUP(AL231,workup!$B$266:$Q$268,3,FALSE))</f>
        <v/>
      </c>
      <c r="AM237" s="259">
        <f>X243*AM233/(HLOOKUP(AM231,workup!$B$266:$Q$268,2,FALSE)*X228*(1-AA243)+HLOOKUP(AM231,workup!$B$266:$Q$268,3,FALSE))</f>
        <v/>
      </c>
      <c r="AN237" s="259">
        <f>X243*AN233/(HLOOKUP(AN231,workup!$B$266:$Q$268,2,FALSE)*X228*(1-AA243)+HLOOKUP(AN231,workup!$B$266:$Q$268,3,FALSE))</f>
        <v/>
      </c>
      <c r="AQ237" s="25" t="n"/>
      <c r="AR237" s="24" t="n"/>
      <c r="AS237" s="269" t="n"/>
      <c r="AT237" s="259">
        <f>AS243*AT233/(HLOOKUP(AT231,workup!$B$266:$Q$268,2,FALSE)*AS228*(1-AV243)+HLOOKUP(AT231,workup!$B$266:$Q$268,3,FALSE))</f>
        <v/>
      </c>
      <c r="AU237" s="259">
        <f>AS243*AU233/(HLOOKUP(AU231,workup!$B$266:$Q$268,2,FALSE)*AS228*(1-AV243)+HLOOKUP(AU231,workup!$B$266:$Q$268,3,FALSE))</f>
        <v/>
      </c>
      <c r="AV237" s="259">
        <f>AS243*AV233/(HLOOKUP(AV231,workup!$B$266:$Q$268,2,FALSE)*AS228*(1-AV243)+HLOOKUP(AV231,workup!$B$266:$Q$268,3,FALSE))</f>
        <v/>
      </c>
      <c r="AW237" s="259">
        <f>AS243*AW233/(HLOOKUP(AW231,workup!$B$266:$Q$268,2,FALSE)*AS228*(1-AV243)+HLOOKUP(AW231,workup!$B$266:$Q$268,3,FALSE))</f>
        <v/>
      </c>
      <c r="AX237" s="259">
        <f>AS243*AX233/(HLOOKUP(AX231,workup!$B$266:$Q$268,2,FALSE)*AS228*(1-AV243)+HLOOKUP(AX231,workup!$B$266:$Q$268,3,FALSE))</f>
        <v/>
      </c>
      <c r="AY237" s="259">
        <f>AS243*AY233/(HLOOKUP(AY231,workup!$B$266:$Q$268,2,FALSE)*AS228*(1-AV243)+HLOOKUP(AY231,workup!$B$266:$Q$268,3,FALSE))</f>
        <v/>
      </c>
      <c r="AZ237" s="259">
        <f>AS243*AZ233/(HLOOKUP(AZ231,workup!$B$266:$Q$268,2,FALSE)*AS228*(1-AV243)+HLOOKUP(AZ231,workup!$B$266:$Q$268,3,FALSE))</f>
        <v/>
      </c>
      <c r="BA237" s="259">
        <f>AS243*BA233/(HLOOKUP(BA231,workup!$B$266:$Q$268,2,FALSE)*AS228*(1-AV243)+HLOOKUP(BA231,workup!$B$266:$Q$268,3,FALSE))</f>
        <v/>
      </c>
      <c r="BB237" s="259">
        <f>AS243*BB233/(HLOOKUP(BB231,workup!$B$266:$Q$268,2,FALSE)*AS228*(1-AV243)+HLOOKUP(BB231,workup!$B$266:$Q$268,3,FALSE))</f>
        <v/>
      </c>
      <c r="BC237" s="259">
        <f>AS243*BC233/(HLOOKUP(BC231,workup!$B$266:$Q$268,2,FALSE)*AS228*(1-AV243)+HLOOKUP(BC231,workup!$B$266:$Q$268,3,FALSE))</f>
        <v/>
      </c>
      <c r="BD237" s="259">
        <f>AS243*BD233/(HLOOKUP(BD231,workup!$B$266:$Q$268,2,FALSE)*AS228*(1-AV243)+HLOOKUP(BD231,workup!$B$266:$Q$268,3,FALSE))</f>
        <v/>
      </c>
      <c r="BE237" s="259">
        <f>AS243*BE233/(HLOOKUP(BE231,workup!$B$266:$Q$268,2,FALSE)*AS228*(1-AV243)+HLOOKUP(BE231,workup!$B$266:$Q$268,3,FALSE))</f>
        <v/>
      </c>
      <c r="BF237" s="259">
        <f>AS243*BF233/(HLOOKUP(BF231,workup!$B$266:$Q$268,2,FALSE)*AS228*(1-AV243)+HLOOKUP(BF231,workup!$B$266:$Q$268,3,FALSE))</f>
        <v/>
      </c>
      <c r="BG237" s="259">
        <f>AS243*BG233/(HLOOKUP(BG231,workup!$B$266:$Q$268,2,FALSE)*AS228*(1-AV243)+HLOOKUP(BG231,workup!$B$266:$Q$268,3,FALSE))</f>
        <v/>
      </c>
      <c r="BH237" s="259">
        <f>AS243*BH233/(HLOOKUP(BH231,workup!$B$266:$Q$268,2,FALSE)*AS228*(1-AV243)+HLOOKUP(BH231,workup!$B$266:$Q$268,3,FALSE))</f>
        <v/>
      </c>
      <c r="BI237" s="259">
        <f>AS243*BI233/(HLOOKUP(BI231,workup!$B$266:$Q$268,2,FALSE)*AS228*(1-AV243)+HLOOKUP(BI231,workup!$B$266:$Q$268,3,FALSE))</f>
        <v/>
      </c>
      <c r="BL237" s="25" t="n"/>
      <c r="BM237" s="24" t="n"/>
      <c r="BN237" s="269" t="n"/>
      <c r="BO237" s="259">
        <f>BN243*BO233/(HLOOKUP(BO231,workup!$B$266:$Q$268,2,FALSE)*BN228*(1-BQ243)+HLOOKUP(BO231,workup!$B$266:$Q$268,3,FALSE))</f>
        <v/>
      </c>
      <c r="BP237" s="259">
        <f>BN243*BP233/(HLOOKUP(BP231,workup!$B$266:$Q$268,2,FALSE)*BN228*(1-BQ243)+HLOOKUP(BP231,workup!$B$266:$Q$268,3,FALSE))</f>
        <v/>
      </c>
      <c r="BQ237" s="259">
        <f>BN243*BQ233/(HLOOKUP(BQ231,workup!$B$266:$Q$268,2,FALSE)*BN228*(1-BQ243)+HLOOKUP(BQ231,workup!$B$266:$Q$268,3,FALSE))</f>
        <v/>
      </c>
      <c r="BR237" s="259">
        <f>BN243*BR233/(HLOOKUP(BR231,workup!$B$266:$Q$268,2,FALSE)*BN228*(1-BQ243)+HLOOKUP(BR231,workup!$B$266:$Q$268,3,FALSE))</f>
        <v/>
      </c>
      <c r="BS237" s="259">
        <f>BN243*BS233/(HLOOKUP(BS231,workup!$B$266:$Q$268,2,FALSE)*BN228*(1-BQ243)+HLOOKUP(BS231,workup!$B$266:$Q$268,3,FALSE))</f>
        <v/>
      </c>
      <c r="BT237" s="259">
        <f>BN243*BT233/(HLOOKUP(BT231,workup!$B$266:$Q$268,2,FALSE)*BN228*(1-BQ243)+HLOOKUP(BT231,workup!$B$266:$Q$268,3,FALSE))</f>
        <v/>
      </c>
      <c r="BU237" s="259">
        <f>BN243*BU233/(HLOOKUP(BU231,workup!$B$266:$Q$268,2,FALSE)*BN228*(1-BQ243)+HLOOKUP(BU231,workup!$B$266:$Q$268,3,FALSE))</f>
        <v/>
      </c>
      <c r="BV237" s="259">
        <f>BN243*BV233/(HLOOKUP(BV231,workup!$B$266:$Q$268,2,FALSE)*BN228*(1-BQ243)+HLOOKUP(BV231,workup!$B$266:$Q$268,3,FALSE))</f>
        <v/>
      </c>
      <c r="BW237" s="259">
        <f>BN243*BW233/(HLOOKUP(BW231,workup!$B$266:$Q$268,2,FALSE)*BN228*(1-BQ243)+HLOOKUP(BW231,workup!$B$266:$Q$268,3,FALSE))</f>
        <v/>
      </c>
      <c r="BX237" s="259">
        <f>BN243*BX233/(HLOOKUP(BX231,workup!$B$266:$Q$268,2,FALSE)*BN228*(1-BQ243)+HLOOKUP(BX231,workup!$B$266:$Q$268,3,FALSE))</f>
        <v/>
      </c>
      <c r="BY237" s="259">
        <f>BN243*BY233/(HLOOKUP(BY231,workup!$B$266:$Q$268,2,FALSE)*BN228*(1-BQ243)+HLOOKUP(BY231,workup!$B$266:$Q$268,3,FALSE))</f>
        <v/>
      </c>
      <c r="BZ237" s="259">
        <f>BN243*BZ233/(HLOOKUP(BZ231,workup!$B$266:$Q$268,2,FALSE)*BN228*(1-BQ243)+HLOOKUP(BZ231,workup!$B$266:$Q$268,3,FALSE))</f>
        <v/>
      </c>
      <c r="CA237" s="259">
        <f>BN243*CA233/(HLOOKUP(CA231,workup!$B$266:$Q$268,2,FALSE)*BN228*(1-BQ243)+HLOOKUP(CA231,workup!$B$266:$Q$268,3,FALSE))</f>
        <v/>
      </c>
      <c r="CB237" s="259">
        <f>BN243*CB233/(HLOOKUP(CB231,workup!$B$266:$Q$268,2,FALSE)*BN228*(1-BQ243)+HLOOKUP(CB231,workup!$B$266:$Q$268,3,FALSE))</f>
        <v/>
      </c>
      <c r="CC237" s="259">
        <f>BN243*CC233/(HLOOKUP(CC231,workup!$B$266:$Q$268,2,FALSE)*BN228*(1-BQ243)+HLOOKUP(CC231,workup!$B$266:$Q$268,3,FALSE))</f>
        <v/>
      </c>
      <c r="CD237" s="259">
        <f>BN243*CD233/(HLOOKUP(CD231,workup!$B$266:$Q$268,2,FALSE)*BN228*(1-BQ243)+HLOOKUP(CD231,workup!$B$266:$Q$268,3,FALSE))</f>
        <v/>
      </c>
      <c r="CG237" s="25" t="n"/>
      <c r="CH237" s="24" t="n"/>
      <c r="CI237" s="269" t="n"/>
      <c r="CJ237" s="259">
        <f>CI243*CJ233/(HLOOKUP(CJ231,workup!$B$266:$Q$268,2,FALSE)*CI228*(1-CL243)+HLOOKUP(CJ231,workup!$B$266:$Q$268,3,FALSE))</f>
        <v/>
      </c>
      <c r="CK237" s="259">
        <f>CI243*CK233/(HLOOKUP(CK231,workup!$B$266:$Q$268,2,FALSE)*CI228*(1-CL243)+HLOOKUP(CK231,workup!$B$266:$Q$268,3,FALSE))</f>
        <v/>
      </c>
      <c r="CL237" s="259">
        <f>CI243*CL233/(HLOOKUP(CL231,workup!$B$266:$Q$268,2,FALSE)*CI228*(1-CL243)+HLOOKUP(CL231,workup!$B$266:$Q$268,3,FALSE))</f>
        <v/>
      </c>
      <c r="CM237" s="259">
        <f>CI243*CM233/(HLOOKUP(CM231,workup!$B$266:$Q$268,2,FALSE)*CI228*(1-CL243)+HLOOKUP(CM231,workup!$B$266:$Q$268,3,FALSE))</f>
        <v/>
      </c>
      <c r="CN237" s="259">
        <f>CI243*CN233/(HLOOKUP(CN231,workup!$B$266:$Q$268,2,FALSE)*CI228*(1-CL243)+HLOOKUP(CN231,workup!$B$266:$Q$268,3,FALSE))</f>
        <v/>
      </c>
      <c r="CO237" s="259">
        <f>CI243*CO233/(HLOOKUP(CO231,workup!$B$266:$Q$268,2,FALSE)*CI228*(1-CL243)+HLOOKUP(CO231,workup!$B$266:$Q$268,3,FALSE))</f>
        <v/>
      </c>
      <c r="CP237" s="259">
        <f>CI243*CP233/(HLOOKUP(CP231,workup!$B$266:$Q$268,2,FALSE)*CI228*(1-CL243)+HLOOKUP(CP231,workup!$B$266:$Q$268,3,FALSE))</f>
        <v/>
      </c>
      <c r="CQ237" s="259">
        <f>CI243*CQ233/(HLOOKUP(CQ231,workup!$B$266:$Q$268,2,FALSE)*CI228*(1-CL243)+HLOOKUP(CQ231,workup!$B$266:$Q$268,3,FALSE))</f>
        <v/>
      </c>
      <c r="CR237" s="259">
        <f>CI243*CR233/(HLOOKUP(CR231,workup!$B$266:$Q$268,2,FALSE)*CI228*(1-CL243)+HLOOKUP(CR231,workup!$B$266:$Q$268,3,FALSE))</f>
        <v/>
      </c>
      <c r="CS237" s="259">
        <f>CI243*CS233/(HLOOKUP(CS231,workup!$B$266:$Q$268,2,FALSE)*CI228*(1-CL243)+HLOOKUP(CS231,workup!$B$266:$Q$268,3,FALSE))</f>
        <v/>
      </c>
      <c r="CT237" s="259">
        <f>CI243*CT233/(HLOOKUP(CT231,workup!$B$266:$Q$268,2,FALSE)*CI228*(1-CL243)+HLOOKUP(CT231,workup!$B$266:$Q$268,3,FALSE))</f>
        <v/>
      </c>
      <c r="CU237" s="259">
        <f>CI243*CU233/(HLOOKUP(CU231,workup!$B$266:$Q$268,2,FALSE)*CI228*(1-CL243)+HLOOKUP(CU231,workup!$B$266:$Q$268,3,FALSE))</f>
        <v/>
      </c>
      <c r="CV237" s="259">
        <f>CI243*CV233/(HLOOKUP(CV231,workup!$B$266:$Q$268,2,FALSE)*CI228*(1-CL243)+HLOOKUP(CV231,workup!$B$266:$Q$268,3,FALSE))</f>
        <v/>
      </c>
      <c r="CW237" s="259">
        <f>CI243*CW233/(HLOOKUP(CW231,workup!$B$266:$Q$268,2,FALSE)*CI228*(1-CL243)+HLOOKUP(CW231,workup!$B$266:$Q$268,3,FALSE))</f>
        <v/>
      </c>
      <c r="CX237" s="259">
        <f>CI243*CX233/(HLOOKUP(CX231,workup!$B$266:$Q$268,2,FALSE)*CI228*(1-CL243)+HLOOKUP(CX231,workup!$B$266:$Q$268,3,FALSE))</f>
        <v/>
      </c>
      <c r="CY237" s="259">
        <f>CI243*CY233/(HLOOKUP(CY231,workup!$B$266:$Q$268,2,FALSE)*CI228*(1-CL243)+HLOOKUP(CY231,workup!$B$266:$Q$268,3,FALSE))</f>
        <v/>
      </c>
    </row>
    <row r="238" ht="14.45" customHeight="1" s="23">
      <c r="A238" s="25" t="n"/>
      <c r="B238" s="24" t="n"/>
      <c r="C238" s="270" t="n"/>
      <c r="D238" s="259">
        <f>C243*D234/(HLOOKUP(D231,workup!$B$266:$Q$268,2,FALSE)*C229*(1-F244)+HLOOKUP(D231,workup!$B$266:$Q$268,3,FALSE))</f>
        <v/>
      </c>
      <c r="E238" s="259">
        <f>C243*E234/(HLOOKUP(E231,workup!$B$266:$Q$268,2,FALSE)*C229*(1-F244)+HLOOKUP(E231,workup!$B$266:$Q$268,3,FALSE))</f>
        <v/>
      </c>
      <c r="F238" s="259">
        <f>C243*F234/(HLOOKUP(F231,workup!$B$266:$Q$268,2,FALSE)*C229*(1-F244)+HLOOKUP(F231,workup!$B$266:$Q$268,3,FALSE))</f>
        <v/>
      </c>
      <c r="G238" s="259">
        <f>C243*G234/(HLOOKUP(G231,workup!$B$266:$Q$268,2,FALSE)*C229*(1-F244)+HLOOKUP(G231,workup!$B$266:$Q$268,3,FALSE))</f>
        <v/>
      </c>
      <c r="H238" s="259">
        <f>C243*H234/(HLOOKUP(H231,workup!$B$266:$Q$268,2,FALSE)*C229*(1-F244)+HLOOKUP(H231,workup!$B$266:$Q$268,3,FALSE))</f>
        <v/>
      </c>
      <c r="I238" s="259">
        <f>C243*I234/(HLOOKUP(I231,workup!$B$266:$Q$268,2,FALSE)*C229*(1-F244)+HLOOKUP(I231,workup!$B$266:$Q$268,3,FALSE))</f>
        <v/>
      </c>
      <c r="J238" s="259">
        <f>C243*J234/(HLOOKUP(J231,workup!$B$266:$Q$268,2,FALSE)*C229*(1-F244)+HLOOKUP(J231,workup!$B$266:$Q$268,3,FALSE))</f>
        <v/>
      </c>
      <c r="K238" s="259">
        <f>C243*K234/(HLOOKUP(K231,workup!$B$266:$Q$268,2,FALSE)*C229*(1-F244)+HLOOKUP(K231,workup!$B$266:$Q$268,3,FALSE))</f>
        <v/>
      </c>
      <c r="L238" s="259">
        <f>C243*L234/(HLOOKUP(L231,workup!$B$266:$Q$268,2,FALSE)*C229*(1-F244)+HLOOKUP(L231,workup!$B$266:$Q$268,3,FALSE))</f>
        <v/>
      </c>
      <c r="M238" s="259">
        <f>C243*M234/(HLOOKUP(M231,workup!$B$266:$Q$268,2,FALSE)*C229*(1-F244)+HLOOKUP(M231,workup!$B$266:$Q$268,3,FALSE))</f>
        <v/>
      </c>
      <c r="N238" s="259">
        <f>C243*N234/(HLOOKUP(N231,workup!$B$266:$Q$268,2,FALSE)*C229*(1-F244)+HLOOKUP(N231,workup!$B$266:$Q$268,3,FALSE))</f>
        <v/>
      </c>
      <c r="O238" s="259">
        <f>C243*O234/(HLOOKUP(O231,workup!$B$266:$Q$268,2,FALSE)*C229*(1-F244)+HLOOKUP(O231,workup!$B$266:$Q$268,3,FALSE))</f>
        <v/>
      </c>
      <c r="P238" s="259">
        <f>C243*P234/(HLOOKUP(P231,workup!$B$266:$Q$268,2,FALSE)*C229*(1-F244)+HLOOKUP(P231,workup!$B$266:$Q$268,3,FALSE))</f>
        <v/>
      </c>
      <c r="Q238" s="259">
        <f>C243*Q234/(HLOOKUP(Q231,workup!$B$266:$Q$268,2,FALSE)*C229*(1-F244)+HLOOKUP(Q231,workup!$B$266:$Q$268,3,FALSE))</f>
        <v/>
      </c>
      <c r="R238" s="259">
        <f>C243*R234/(HLOOKUP(R231,workup!$B$266:$Q$268,2,FALSE)*C229*(1-F244)+HLOOKUP(R231,workup!$B$266:$Q$268,3,FALSE))</f>
        <v/>
      </c>
      <c r="S238" s="259">
        <f>C243*S234/(HLOOKUP(S231,workup!$B$266:$Q$268,2,FALSE)*C229*(1-F244)+HLOOKUP(S231,workup!$B$266:$Q$268,3,FALSE))</f>
        <v/>
      </c>
      <c r="T238" s="25" t="n"/>
      <c r="V238" s="25" t="n"/>
      <c r="W238" s="24" t="n"/>
      <c r="X238" s="270" t="n"/>
      <c r="Y238" s="259">
        <f>X243*Y234/(HLOOKUP(Y231,workup!$B$266:$Q$268,2,FALSE)*X229*(1-AA244)+HLOOKUP(Y231,workup!$B$266:$Q$268,3,FALSE))</f>
        <v/>
      </c>
      <c r="Z238" s="259">
        <f>X243*Z234/(HLOOKUP(Z231,workup!$B$266:$Q$268,2,FALSE)*X229*(1-AA244)+HLOOKUP(Z231,workup!$B$266:$Q$268,3,FALSE))</f>
        <v/>
      </c>
      <c r="AA238" s="259">
        <f>X243*AA234/(HLOOKUP(AA231,workup!$B$266:$Q$268,2,FALSE)*X229*(1-AA244)+HLOOKUP(AA231,workup!$B$266:$Q$268,3,FALSE))</f>
        <v/>
      </c>
      <c r="AB238" s="259">
        <f>X243*AB234/(HLOOKUP(AB231,workup!$B$266:$Q$268,2,FALSE)*X229*(1-AA244)+HLOOKUP(AB231,workup!$B$266:$Q$268,3,FALSE))</f>
        <v/>
      </c>
      <c r="AC238" s="259">
        <f>X243*AC234/(HLOOKUP(AC231,workup!$B$266:$Q$268,2,FALSE)*X229*(1-AA244)+HLOOKUP(AC231,workup!$B$266:$Q$268,3,FALSE))</f>
        <v/>
      </c>
      <c r="AD238" s="259">
        <f>X243*AD234/(HLOOKUP(AD231,workup!$B$266:$Q$268,2,FALSE)*X229*(1-AA244)+HLOOKUP(AD231,workup!$B$266:$Q$268,3,FALSE))</f>
        <v/>
      </c>
      <c r="AE238" s="259">
        <f>X243*AE234/(HLOOKUP(AE231,workup!$B$266:$Q$268,2,FALSE)*X229*(1-AA244)+HLOOKUP(AE231,workup!$B$266:$Q$268,3,FALSE))</f>
        <v/>
      </c>
      <c r="AF238" s="259">
        <f>X243*AF234/(HLOOKUP(AF231,workup!$B$266:$Q$268,2,FALSE)*X229*(1-AA244)+HLOOKUP(AF231,workup!$B$266:$Q$268,3,FALSE))</f>
        <v/>
      </c>
      <c r="AG238" s="259">
        <f>X243*AG234/(HLOOKUP(AG231,workup!$B$266:$Q$268,2,FALSE)*X229*(1-AA244)+HLOOKUP(AG231,workup!$B$266:$Q$268,3,FALSE))</f>
        <v/>
      </c>
      <c r="AH238" s="259">
        <f>X243*AH234/(HLOOKUP(AH231,workup!$B$266:$Q$268,2,FALSE)*X229*(1-AA244)+HLOOKUP(AH231,workup!$B$266:$Q$268,3,FALSE))</f>
        <v/>
      </c>
      <c r="AI238" s="259">
        <f>X243*AI234/(HLOOKUP(AI231,workup!$B$266:$Q$268,2,FALSE)*X229*(1-AA244)+HLOOKUP(AI231,workup!$B$266:$Q$268,3,FALSE))</f>
        <v/>
      </c>
      <c r="AJ238" s="259">
        <f>X243*AJ234/(HLOOKUP(AJ231,workup!$B$266:$Q$268,2,FALSE)*X229*(1-AA244)+HLOOKUP(AJ231,workup!$B$266:$Q$268,3,FALSE))</f>
        <v/>
      </c>
      <c r="AK238" s="259">
        <f>X243*AK234/(HLOOKUP(AK231,workup!$B$266:$Q$268,2,FALSE)*X229*(1-AA244)+HLOOKUP(AK231,workup!$B$266:$Q$268,3,FALSE))</f>
        <v/>
      </c>
      <c r="AL238" s="259">
        <f>X243*AL234/(HLOOKUP(AL231,workup!$B$266:$Q$268,2,FALSE)*X229*(1-AA244)+HLOOKUP(AL231,workup!$B$266:$Q$268,3,FALSE))</f>
        <v/>
      </c>
      <c r="AM238" s="259">
        <f>X243*AM234/(HLOOKUP(AM231,workup!$B$266:$Q$268,2,FALSE)*X229*(1-AA244)+HLOOKUP(AM231,workup!$B$266:$Q$268,3,FALSE))</f>
        <v/>
      </c>
      <c r="AN238" s="259">
        <f>X243*AN234/(HLOOKUP(AN231,workup!$B$266:$Q$268,2,FALSE)*X229*(1-AA244)+HLOOKUP(AN231,workup!$B$266:$Q$268,3,FALSE))</f>
        <v/>
      </c>
      <c r="AQ238" s="25" t="n"/>
      <c r="AR238" s="24" t="n"/>
      <c r="AS238" s="270" t="n"/>
      <c r="AT238" s="259">
        <f>AS243*AT234/(HLOOKUP(AT231,workup!$B$266:$Q$268,2,FALSE)*AS229*(1-AV244)+HLOOKUP(AT231,workup!$B$266:$Q$268,3,FALSE))</f>
        <v/>
      </c>
      <c r="AU238" s="259">
        <f>AS243*AU234/(HLOOKUP(AU231,workup!$B$266:$Q$268,2,FALSE)*AS229*(1-AV244)+HLOOKUP(AU231,workup!$B$266:$Q$268,3,FALSE))</f>
        <v/>
      </c>
      <c r="AV238" s="259">
        <f>AS243*AV234/(HLOOKUP(AV231,workup!$B$266:$Q$268,2,FALSE)*AS229*(1-AV244)+HLOOKUP(AV231,workup!$B$266:$Q$268,3,FALSE))</f>
        <v/>
      </c>
      <c r="AW238" s="259">
        <f>AS243*AW234/(HLOOKUP(AW231,workup!$B$266:$Q$268,2,FALSE)*AS229*(1-AV244)+HLOOKUP(AW231,workup!$B$266:$Q$268,3,FALSE))</f>
        <v/>
      </c>
      <c r="AX238" s="259">
        <f>AS243*AX234/(HLOOKUP(AX231,workup!$B$266:$Q$268,2,FALSE)*AS229*(1-AV244)+HLOOKUP(AX231,workup!$B$266:$Q$268,3,FALSE))</f>
        <v/>
      </c>
      <c r="AY238" s="259">
        <f>AS243*AY234/(HLOOKUP(AY231,workup!$B$266:$Q$268,2,FALSE)*AS229*(1-AV244)+HLOOKUP(AY231,workup!$B$266:$Q$268,3,FALSE))</f>
        <v/>
      </c>
      <c r="AZ238" s="259">
        <f>AS243*AZ234/(HLOOKUP(AZ231,workup!$B$266:$Q$268,2,FALSE)*AS229*(1-AV244)+HLOOKUP(AZ231,workup!$B$266:$Q$268,3,FALSE))</f>
        <v/>
      </c>
      <c r="BA238" s="259">
        <f>AS243*BA234/(HLOOKUP(BA231,workup!$B$266:$Q$268,2,FALSE)*AS229*(1-AV244)+HLOOKUP(BA231,workup!$B$266:$Q$268,3,FALSE))</f>
        <v/>
      </c>
      <c r="BB238" s="259">
        <f>AS243*BB234/(HLOOKUP(BB231,workup!$B$266:$Q$268,2,FALSE)*AS229*(1-AV244)+HLOOKUP(BB231,workup!$B$266:$Q$268,3,FALSE))</f>
        <v/>
      </c>
      <c r="BC238" s="259">
        <f>AS243*BC234/(HLOOKUP(BC231,workup!$B$266:$Q$268,2,FALSE)*AS229*(1-AV244)+HLOOKUP(BC231,workup!$B$266:$Q$268,3,FALSE))</f>
        <v/>
      </c>
      <c r="BD238" s="259">
        <f>AS243*BD234/(HLOOKUP(BD231,workup!$B$266:$Q$268,2,FALSE)*AS229*(1-AV244)+HLOOKUP(BD231,workup!$B$266:$Q$268,3,FALSE))</f>
        <v/>
      </c>
      <c r="BE238" s="259">
        <f>AS243*BE234/(HLOOKUP(BE231,workup!$B$266:$Q$268,2,FALSE)*AS229*(1-AV244)+HLOOKUP(BE231,workup!$B$266:$Q$268,3,FALSE))</f>
        <v/>
      </c>
      <c r="BF238" s="259">
        <f>AS243*BF234/(HLOOKUP(BF231,workup!$B$266:$Q$268,2,FALSE)*AS229*(1-AV244)+HLOOKUP(BF231,workup!$B$266:$Q$268,3,FALSE))</f>
        <v/>
      </c>
      <c r="BG238" s="259">
        <f>AS243*BG234/(HLOOKUP(BG231,workup!$B$266:$Q$268,2,FALSE)*AS229*(1-AV244)+HLOOKUP(BG231,workup!$B$266:$Q$268,3,FALSE))</f>
        <v/>
      </c>
      <c r="BH238" s="259">
        <f>AS243*BH234/(HLOOKUP(BH231,workup!$B$266:$Q$268,2,FALSE)*AS229*(1-AV244)+HLOOKUP(BH231,workup!$B$266:$Q$268,3,FALSE))</f>
        <v/>
      </c>
      <c r="BI238" s="259">
        <f>AS243*BI234/(HLOOKUP(BI231,workup!$B$266:$Q$268,2,FALSE)*AS229*(1-AV244)+HLOOKUP(BI231,workup!$B$266:$Q$268,3,FALSE))</f>
        <v/>
      </c>
      <c r="BL238" s="25" t="n"/>
      <c r="BM238" s="24" t="n"/>
      <c r="BN238" s="270" t="n"/>
      <c r="BO238" s="259">
        <f>BN243*BO234/(HLOOKUP(BO231,workup!$B$266:$Q$268,2,FALSE)*BN229*(1-BQ244)+HLOOKUP(BO231,workup!$B$266:$Q$268,3,FALSE))</f>
        <v/>
      </c>
      <c r="BP238" s="259">
        <f>BN243*BP234/(HLOOKUP(BP231,workup!$B$266:$Q$268,2,FALSE)*BN229*(1-BQ244)+HLOOKUP(BP231,workup!$B$266:$Q$268,3,FALSE))</f>
        <v/>
      </c>
      <c r="BQ238" s="259">
        <f>BN243*BQ234/(HLOOKUP(BQ231,workup!$B$266:$Q$268,2,FALSE)*BN229*(1-BQ244)+HLOOKUP(BQ231,workup!$B$266:$Q$268,3,FALSE))</f>
        <v/>
      </c>
      <c r="BR238" s="259">
        <f>BN243*BR234/(HLOOKUP(BR231,workup!$B$266:$Q$268,2,FALSE)*BN229*(1-BQ244)+HLOOKUP(BR231,workup!$B$266:$Q$268,3,FALSE))</f>
        <v/>
      </c>
      <c r="BS238" s="259">
        <f>BN243*BS234/(HLOOKUP(BS231,workup!$B$266:$Q$268,2,FALSE)*BN229*(1-BQ244)+HLOOKUP(BS231,workup!$B$266:$Q$268,3,FALSE))</f>
        <v/>
      </c>
      <c r="BT238" s="259">
        <f>BN243*BT234/(HLOOKUP(BT231,workup!$B$266:$Q$268,2,FALSE)*BN229*(1-BQ244)+HLOOKUP(BT231,workup!$B$266:$Q$268,3,FALSE))</f>
        <v/>
      </c>
      <c r="BU238" s="259">
        <f>BN243*BU234/(HLOOKUP(BU231,workup!$B$266:$Q$268,2,FALSE)*BN229*(1-BQ244)+HLOOKUP(BU231,workup!$B$266:$Q$268,3,FALSE))</f>
        <v/>
      </c>
      <c r="BV238" s="259">
        <f>BN243*BV234/(HLOOKUP(BV231,workup!$B$266:$Q$268,2,FALSE)*BN229*(1-BQ244)+HLOOKUP(BV231,workup!$B$266:$Q$268,3,FALSE))</f>
        <v/>
      </c>
      <c r="BW238" s="259">
        <f>BN243*BW234/(HLOOKUP(BW231,workup!$B$266:$Q$268,2,FALSE)*BN229*(1-BQ244)+HLOOKUP(BW231,workup!$B$266:$Q$268,3,FALSE))</f>
        <v/>
      </c>
      <c r="BX238" s="259">
        <f>BN243*BX234/(HLOOKUP(BX231,workup!$B$266:$Q$268,2,FALSE)*BN229*(1-BQ244)+HLOOKUP(BX231,workup!$B$266:$Q$268,3,FALSE))</f>
        <v/>
      </c>
      <c r="BY238" s="259">
        <f>BN243*BY234/(HLOOKUP(BY231,workup!$B$266:$Q$268,2,FALSE)*BN229*(1-BQ244)+HLOOKUP(BY231,workup!$B$266:$Q$268,3,FALSE))</f>
        <v/>
      </c>
      <c r="BZ238" s="259">
        <f>BN243*BZ234/(HLOOKUP(BZ231,workup!$B$266:$Q$268,2,FALSE)*BN229*(1-BQ244)+HLOOKUP(BZ231,workup!$B$266:$Q$268,3,FALSE))</f>
        <v/>
      </c>
      <c r="CA238" s="259">
        <f>BN243*CA234/(HLOOKUP(CA231,workup!$B$266:$Q$268,2,FALSE)*BN229*(1-BQ244)+HLOOKUP(CA231,workup!$B$266:$Q$268,3,FALSE))</f>
        <v/>
      </c>
      <c r="CB238" s="259">
        <f>BN243*CB234/(HLOOKUP(CB231,workup!$B$266:$Q$268,2,FALSE)*BN229*(1-BQ244)+HLOOKUP(CB231,workup!$B$266:$Q$268,3,FALSE))</f>
        <v/>
      </c>
      <c r="CC238" s="259">
        <f>BN243*CC234/(HLOOKUP(CC231,workup!$B$266:$Q$268,2,FALSE)*BN229*(1-BQ244)+HLOOKUP(CC231,workup!$B$266:$Q$268,3,FALSE))</f>
        <v/>
      </c>
      <c r="CD238" s="259">
        <f>BN243*CD234/(HLOOKUP(CD231,workup!$B$266:$Q$268,2,FALSE)*BN229*(1-BQ244)+HLOOKUP(CD231,workup!$B$266:$Q$268,3,FALSE))</f>
        <v/>
      </c>
      <c r="CG238" s="25" t="n"/>
      <c r="CH238" s="24" t="n"/>
      <c r="CI238" s="270" t="n"/>
      <c r="CJ238" s="259">
        <f>CI243*CJ234/(HLOOKUP(CJ231,workup!$B$266:$Q$268,2,FALSE)*CI229*(1-CL244)+HLOOKUP(CJ231,workup!$B$266:$Q$268,3,FALSE))</f>
        <v/>
      </c>
      <c r="CK238" s="259">
        <f>CI243*CK234/(HLOOKUP(CK231,workup!$B$266:$Q$268,2,FALSE)*CI229*(1-CL244)+HLOOKUP(CK231,workup!$B$266:$Q$268,3,FALSE))</f>
        <v/>
      </c>
      <c r="CL238" s="259">
        <f>CI243*CL234/(HLOOKUP(CL231,workup!$B$266:$Q$268,2,FALSE)*CI229*(1-CL244)+HLOOKUP(CL231,workup!$B$266:$Q$268,3,FALSE))</f>
        <v/>
      </c>
      <c r="CM238" s="259">
        <f>CI243*CM234/(HLOOKUP(CM231,workup!$B$266:$Q$268,2,FALSE)*CI229*(1-CL244)+HLOOKUP(CM231,workup!$B$266:$Q$268,3,FALSE))</f>
        <v/>
      </c>
      <c r="CN238" s="259">
        <f>CI243*CN234/(HLOOKUP(CN231,workup!$B$266:$Q$268,2,FALSE)*CI229*(1-CL244)+HLOOKUP(CN231,workup!$B$266:$Q$268,3,FALSE))</f>
        <v/>
      </c>
      <c r="CO238" s="259">
        <f>CI243*CO234/(HLOOKUP(CO231,workup!$B$266:$Q$268,2,FALSE)*CI229*(1-CL244)+HLOOKUP(CO231,workup!$B$266:$Q$268,3,FALSE))</f>
        <v/>
      </c>
      <c r="CP238" s="259">
        <f>CI243*CP234/(HLOOKUP(CP231,workup!$B$266:$Q$268,2,FALSE)*CI229*(1-CL244)+HLOOKUP(CP231,workup!$B$266:$Q$268,3,FALSE))</f>
        <v/>
      </c>
      <c r="CQ238" s="259">
        <f>CI243*CQ234/(HLOOKUP(CQ231,workup!$B$266:$Q$268,2,FALSE)*CI229*(1-CL244)+HLOOKUP(CQ231,workup!$B$266:$Q$268,3,FALSE))</f>
        <v/>
      </c>
      <c r="CR238" s="259">
        <f>CI243*CR234/(HLOOKUP(CR231,workup!$B$266:$Q$268,2,FALSE)*CI229*(1-CL244)+HLOOKUP(CR231,workup!$B$266:$Q$268,3,FALSE))</f>
        <v/>
      </c>
      <c r="CS238" s="259">
        <f>CI243*CS234/(HLOOKUP(CS231,workup!$B$266:$Q$268,2,FALSE)*CI229*(1-CL244)+HLOOKUP(CS231,workup!$B$266:$Q$268,3,FALSE))</f>
        <v/>
      </c>
      <c r="CT238" s="259">
        <f>CI243*CT234/(HLOOKUP(CT231,workup!$B$266:$Q$268,2,FALSE)*CI229*(1-CL244)+HLOOKUP(CT231,workup!$B$266:$Q$268,3,FALSE))</f>
        <v/>
      </c>
      <c r="CU238" s="259">
        <f>CI243*CU234/(HLOOKUP(CU231,workup!$B$266:$Q$268,2,FALSE)*CI229*(1-CL244)+HLOOKUP(CU231,workup!$B$266:$Q$268,3,FALSE))</f>
        <v/>
      </c>
      <c r="CV238" s="259">
        <f>CI243*CV234/(HLOOKUP(CV231,workup!$B$266:$Q$268,2,FALSE)*CI229*(1-CL244)+HLOOKUP(CV231,workup!$B$266:$Q$268,3,FALSE))</f>
        <v/>
      </c>
      <c r="CW238" s="259">
        <f>CI243*CW234/(HLOOKUP(CW231,workup!$B$266:$Q$268,2,FALSE)*CI229*(1-CL244)+HLOOKUP(CW231,workup!$B$266:$Q$268,3,FALSE))</f>
        <v/>
      </c>
      <c r="CX238" s="259">
        <f>CI243*CX234/(HLOOKUP(CX231,workup!$B$266:$Q$268,2,FALSE)*CI229*(1-CL244)+HLOOKUP(CX231,workup!$B$266:$Q$268,3,FALSE))</f>
        <v/>
      </c>
      <c r="CY238" s="259">
        <f>CI243*CY234/(HLOOKUP(CY231,workup!$B$266:$Q$268,2,FALSE)*CI229*(1-CL244)+HLOOKUP(CY231,workup!$B$266:$Q$268,3,FALSE))</f>
        <v/>
      </c>
    </row>
    <row r="239" ht="14.45" customHeight="1" s="23">
      <c r="A239" s="25" t="n"/>
      <c r="B239" s="24" t="n"/>
      <c r="C239" s="67" t="inlineStr">
        <is>
          <t>Average</t>
        </is>
      </c>
      <c r="D239" s="260">
        <f>AVERAGE(D236:D238)</f>
        <v/>
      </c>
      <c r="E239" s="260">
        <f>AVERAGE(E236:E238)</f>
        <v/>
      </c>
      <c r="F239" s="260">
        <f>AVERAGE(F236:F238)</f>
        <v/>
      </c>
      <c r="G239" s="260">
        <f>AVERAGE(G236:G238)</f>
        <v/>
      </c>
      <c r="H239" s="260">
        <f>AVERAGE(H236:H238)</f>
        <v/>
      </c>
      <c r="I239" s="260">
        <f>AVERAGE(I236:I238)</f>
        <v/>
      </c>
      <c r="J239" s="260">
        <f>AVERAGE(J236:J238)</f>
        <v/>
      </c>
      <c r="K239" s="260">
        <f>AVERAGE(K236:K238)</f>
        <v/>
      </c>
      <c r="L239" s="260">
        <f>AVERAGE(L236:L238)</f>
        <v/>
      </c>
      <c r="M239" s="260">
        <f>AVERAGE(M236:M238)</f>
        <v/>
      </c>
      <c r="N239" s="260">
        <f>AVERAGE(N236:N238)</f>
        <v/>
      </c>
      <c r="O239" s="260">
        <f>AVERAGE(O236:O238)</f>
        <v/>
      </c>
      <c r="P239" s="260">
        <f>AVERAGE(P236:P238)</f>
        <v/>
      </c>
      <c r="Q239" s="260">
        <f>AVERAGE(Q236:Q238)</f>
        <v/>
      </c>
      <c r="R239" s="260">
        <f>AVERAGE(R236:R238)</f>
        <v/>
      </c>
      <c r="S239" s="261">
        <f>AVERAGE(S236:S238)</f>
        <v/>
      </c>
      <c r="T239" s="25" t="n"/>
      <c r="V239" s="25" t="n"/>
      <c r="W239" s="24" t="n"/>
      <c r="X239" s="67" t="inlineStr">
        <is>
          <t>Average</t>
        </is>
      </c>
      <c r="Y239" s="260">
        <f>AVERAGE(Y236:Y238)</f>
        <v/>
      </c>
      <c r="Z239" s="260">
        <f>AVERAGE(Z236:Z238)</f>
        <v/>
      </c>
      <c r="AA239" s="260">
        <f>AVERAGE(AA236:AA238)</f>
        <v/>
      </c>
      <c r="AB239" s="260">
        <f>AVERAGE(AB236:AB238)</f>
        <v/>
      </c>
      <c r="AC239" s="260">
        <f>AVERAGE(AC236:AC238)</f>
        <v/>
      </c>
      <c r="AD239" s="260">
        <f>AVERAGE(AD236:AD238)</f>
        <v/>
      </c>
      <c r="AE239" s="260">
        <f>AVERAGE(AE236:AE238)</f>
        <v/>
      </c>
      <c r="AF239" s="260">
        <f>AVERAGE(AF236:AF238)</f>
        <v/>
      </c>
      <c r="AG239" s="260">
        <f>AVERAGE(AG236:AG238)</f>
        <v/>
      </c>
      <c r="AH239" s="260">
        <f>AVERAGE(AH236:AH238)</f>
        <v/>
      </c>
      <c r="AI239" s="260">
        <f>AVERAGE(AI236:AI238)</f>
        <v/>
      </c>
      <c r="AJ239" s="260">
        <f>AVERAGE(AJ236:AJ238)</f>
        <v/>
      </c>
      <c r="AK239" s="260">
        <f>AVERAGE(AK236:AK238)</f>
        <v/>
      </c>
      <c r="AL239" s="260">
        <f>AVERAGE(AL236:AL238)</f>
        <v/>
      </c>
      <c r="AM239" s="260">
        <f>AVERAGE(AM236:AM238)</f>
        <v/>
      </c>
      <c r="AN239" s="261">
        <f>AVERAGE(AN236:AN238)</f>
        <v/>
      </c>
      <c r="AQ239" s="25" t="n"/>
      <c r="AR239" s="24" t="n"/>
      <c r="AS239" s="67" t="inlineStr">
        <is>
          <t>Average</t>
        </is>
      </c>
      <c r="AT239" s="260">
        <f>AVERAGE(AT236:AT238)</f>
        <v/>
      </c>
      <c r="AU239" s="260">
        <f>AVERAGE(AU236:AU238)</f>
        <v/>
      </c>
      <c r="AV239" s="260">
        <f>AVERAGE(AV236:AV238)</f>
        <v/>
      </c>
      <c r="AW239" s="260">
        <f>AVERAGE(AW236:AW238)</f>
        <v/>
      </c>
      <c r="AX239" s="260">
        <f>AVERAGE(AX236:AX238)</f>
        <v/>
      </c>
      <c r="AY239" s="260">
        <f>AVERAGE(AY236:AY238)</f>
        <v/>
      </c>
      <c r="AZ239" s="260">
        <f>AVERAGE(AZ236:AZ238)</f>
        <v/>
      </c>
      <c r="BA239" s="260">
        <f>AVERAGE(BA236:BA238)</f>
        <v/>
      </c>
      <c r="BB239" s="260">
        <f>AVERAGE(BB236:BB238)</f>
        <v/>
      </c>
      <c r="BC239" s="260">
        <f>AVERAGE(BC236:BC238)</f>
        <v/>
      </c>
      <c r="BD239" s="260">
        <f>AVERAGE(BD236:BD238)</f>
        <v/>
      </c>
      <c r="BE239" s="260">
        <f>AVERAGE(BE236:BE238)</f>
        <v/>
      </c>
      <c r="BF239" s="260">
        <f>AVERAGE(BF236:BF238)</f>
        <v/>
      </c>
      <c r="BG239" s="260">
        <f>AVERAGE(BG236:BG238)</f>
        <v/>
      </c>
      <c r="BH239" s="260">
        <f>AVERAGE(BH236:BH238)</f>
        <v/>
      </c>
      <c r="BI239" s="261">
        <f>AVERAGE(BI236:BI238)</f>
        <v/>
      </c>
      <c r="BL239" s="25" t="n"/>
      <c r="BM239" s="24" t="n"/>
      <c r="BN239" s="67" t="inlineStr">
        <is>
          <t>Average</t>
        </is>
      </c>
      <c r="BO239" s="260">
        <f>AVERAGE(BO236:BO238)</f>
        <v/>
      </c>
      <c r="BP239" s="260">
        <f>AVERAGE(BP236:BP238)</f>
        <v/>
      </c>
      <c r="BQ239" s="260">
        <f>AVERAGE(BQ236:BQ238)</f>
        <v/>
      </c>
      <c r="BR239" s="260">
        <f>AVERAGE(BR236:BR238)</f>
        <v/>
      </c>
      <c r="BS239" s="260">
        <f>AVERAGE(BS236:BS238)</f>
        <v/>
      </c>
      <c r="BT239" s="260">
        <f>AVERAGE(BT236:BT238)</f>
        <v/>
      </c>
      <c r="BU239" s="260">
        <f>AVERAGE(BU236:BU238)</f>
        <v/>
      </c>
      <c r="BV239" s="260">
        <f>AVERAGE(BV236:BV238)</f>
        <v/>
      </c>
      <c r="BW239" s="260">
        <f>AVERAGE(BW236:BW238)</f>
        <v/>
      </c>
      <c r="BX239" s="260">
        <f>AVERAGE(BX236:BX238)</f>
        <v/>
      </c>
      <c r="BY239" s="260">
        <f>AVERAGE(BY236:BY238)</f>
        <v/>
      </c>
      <c r="BZ239" s="260">
        <f>AVERAGE(BZ236:BZ238)</f>
        <v/>
      </c>
      <c r="CA239" s="260">
        <f>AVERAGE(CA236:CA238)</f>
        <v/>
      </c>
      <c r="CB239" s="260">
        <f>AVERAGE(CB236:CB238)</f>
        <v/>
      </c>
      <c r="CC239" s="260">
        <f>AVERAGE(CC236:CC238)</f>
        <v/>
      </c>
      <c r="CD239" s="261">
        <f>AVERAGE(CD236:CD238)</f>
        <v/>
      </c>
      <c r="CG239" s="25" t="n"/>
      <c r="CH239" s="24" t="n"/>
      <c r="CI239" s="67" t="inlineStr">
        <is>
          <t>Average</t>
        </is>
      </c>
      <c r="CJ239" s="260">
        <f>AVERAGE(CJ236:CJ238)</f>
        <v/>
      </c>
      <c r="CK239" s="260">
        <f>AVERAGE(CK236:CK238)</f>
        <v/>
      </c>
      <c r="CL239" s="260">
        <f>AVERAGE(CL236:CL238)</f>
        <v/>
      </c>
      <c r="CM239" s="260">
        <f>AVERAGE(CM236:CM238)</f>
        <v/>
      </c>
      <c r="CN239" s="260">
        <f>AVERAGE(CN236:CN238)</f>
        <v/>
      </c>
      <c r="CO239" s="260">
        <f>AVERAGE(CO236:CO238)</f>
        <v/>
      </c>
      <c r="CP239" s="260">
        <f>AVERAGE(CP236:CP238)</f>
        <v/>
      </c>
      <c r="CQ239" s="260">
        <f>AVERAGE(CQ236:CQ238)</f>
        <v/>
      </c>
      <c r="CR239" s="260">
        <f>AVERAGE(CR236:CR238)</f>
        <v/>
      </c>
      <c r="CS239" s="260">
        <f>AVERAGE(CS236:CS238)</f>
        <v/>
      </c>
      <c r="CT239" s="260">
        <f>AVERAGE(CT236:CT238)</f>
        <v/>
      </c>
      <c r="CU239" s="260">
        <f>AVERAGE(CU236:CU238)</f>
        <v/>
      </c>
      <c r="CV239" s="260">
        <f>AVERAGE(CV236:CV238)</f>
        <v/>
      </c>
      <c r="CW239" s="260">
        <f>AVERAGE(CW236:CW238)</f>
        <v/>
      </c>
      <c r="CX239" s="260">
        <f>AVERAGE(CX236:CX238)</f>
        <v/>
      </c>
      <c r="CY239" s="261">
        <f>AVERAGE(CY236:CY238)</f>
        <v/>
      </c>
    </row>
    <row r="240" ht="14.45" customHeight="1" s="23">
      <c r="A240" s="25" t="n"/>
      <c r="B240" s="24" t="n"/>
      <c r="C240" s="68" t="inlineStr">
        <is>
          <t>Statistics</t>
        </is>
      </c>
      <c r="D240" s="35" t="inlineStr">
        <is>
          <t>Contact Time</t>
        </is>
      </c>
      <c r="E240" s="262" t="n"/>
      <c r="F240" s="35" t="inlineStr">
        <is>
          <t>Conversion %</t>
        </is>
      </c>
      <c r="G240" s="263" t="n"/>
      <c r="H240" s="262" t="n"/>
      <c r="I240" s="35" t="inlineStr">
        <is>
          <t>Selectivity %</t>
        </is>
      </c>
      <c r="J240" s="263" t="n"/>
      <c r="K240" s="263" t="n"/>
      <c r="L240" s="263" t="n"/>
      <c r="M240" s="263" t="n"/>
      <c r="N240" s="262" t="n"/>
      <c r="O240" s="35" t="inlineStr">
        <is>
          <t>Rate</t>
        </is>
      </c>
      <c r="P240" s="262" t="n"/>
      <c r="Q240" s="13" t="inlineStr">
        <is>
          <t>Carbon Balance</t>
        </is>
      </c>
      <c r="R240" s="263" t="n"/>
      <c r="S240" s="264" t="n"/>
      <c r="T240" s="25" t="n"/>
      <c r="V240" s="25" t="n"/>
      <c r="W240" s="24" t="n"/>
      <c r="X240" s="68" t="inlineStr">
        <is>
          <t>Statistics</t>
        </is>
      </c>
      <c r="Y240" s="35" t="inlineStr">
        <is>
          <t>Contact Time</t>
        </is>
      </c>
      <c r="Z240" s="262" t="n"/>
      <c r="AA240" s="35" t="inlineStr">
        <is>
          <t>Conversion %</t>
        </is>
      </c>
      <c r="AB240" s="263" t="n"/>
      <c r="AC240" s="262" t="n"/>
      <c r="AD240" s="35" t="inlineStr">
        <is>
          <t>Selectivity %</t>
        </is>
      </c>
      <c r="AE240" s="263" t="n"/>
      <c r="AF240" s="263" t="n"/>
      <c r="AG240" s="263" t="n"/>
      <c r="AH240" s="263" t="n"/>
      <c r="AI240" s="262" t="n"/>
      <c r="AJ240" s="35" t="inlineStr">
        <is>
          <t>Rate</t>
        </is>
      </c>
      <c r="AK240" s="262" t="n"/>
      <c r="AL240" s="13" t="inlineStr">
        <is>
          <t>Carbon Balance</t>
        </is>
      </c>
      <c r="AM240" s="263" t="n"/>
      <c r="AN240" s="264" t="n"/>
      <c r="AQ240" s="25" t="n"/>
      <c r="AR240" s="24" t="n"/>
      <c r="AS240" s="68" t="inlineStr">
        <is>
          <t>Statistics</t>
        </is>
      </c>
      <c r="AT240" s="35" t="inlineStr">
        <is>
          <t>Contact Time</t>
        </is>
      </c>
      <c r="AU240" s="262" t="n"/>
      <c r="AV240" s="35" t="inlineStr">
        <is>
          <t>Conversion %</t>
        </is>
      </c>
      <c r="AW240" s="263" t="n"/>
      <c r="AX240" s="262" t="n"/>
      <c r="AY240" s="35" t="inlineStr">
        <is>
          <t>Selectivity %</t>
        </is>
      </c>
      <c r="AZ240" s="263" t="n"/>
      <c r="BA240" s="263" t="n"/>
      <c r="BB240" s="263" t="n"/>
      <c r="BC240" s="263" t="n"/>
      <c r="BD240" s="262" t="n"/>
      <c r="BE240" s="35" t="inlineStr">
        <is>
          <t>Rate</t>
        </is>
      </c>
      <c r="BF240" s="262" t="n"/>
      <c r="BG240" s="13" t="inlineStr">
        <is>
          <t>Carbon Balance</t>
        </is>
      </c>
      <c r="BH240" s="263" t="n"/>
      <c r="BI240" s="264" t="n"/>
      <c r="BL240" s="25" t="n"/>
      <c r="BM240" s="24" t="n"/>
      <c r="BN240" s="171" t="inlineStr">
        <is>
          <t>Statistics</t>
        </is>
      </c>
      <c r="BO240" s="35" t="inlineStr">
        <is>
          <t>Contact Time</t>
        </is>
      </c>
      <c r="BP240" s="262" t="n"/>
      <c r="BQ240" s="35" t="inlineStr">
        <is>
          <t>Conversion %</t>
        </is>
      </c>
      <c r="BR240" s="263" t="n"/>
      <c r="BS240" s="262" t="n"/>
      <c r="BT240" s="193" t="inlineStr">
        <is>
          <t>Selectivity %</t>
        </is>
      </c>
      <c r="BU240" s="263" t="n"/>
      <c r="BV240" s="263" t="n"/>
      <c r="BW240" s="263" t="n"/>
      <c r="BX240" s="263" t="n"/>
      <c r="BY240" s="263" t="n"/>
      <c r="BZ240" s="35" t="inlineStr">
        <is>
          <t>Rate</t>
        </is>
      </c>
      <c r="CA240" s="262" t="n"/>
      <c r="CB240" s="13" t="inlineStr">
        <is>
          <t>Carbon Balance</t>
        </is>
      </c>
      <c r="CC240" s="263" t="n"/>
      <c r="CD240" s="264" t="n"/>
      <c r="CG240" s="25" t="n"/>
      <c r="CH240" s="24" t="n"/>
      <c r="CI240" s="171" t="inlineStr">
        <is>
          <t>Statistics</t>
        </is>
      </c>
      <c r="CJ240" s="35" t="inlineStr">
        <is>
          <t>Contact Time</t>
        </is>
      </c>
      <c r="CK240" s="262" t="n"/>
      <c r="CL240" s="35" t="inlineStr">
        <is>
          <t>Conversion %</t>
        </is>
      </c>
      <c r="CM240" s="263" t="n"/>
      <c r="CN240" s="262" t="n"/>
      <c r="CO240" s="193" t="inlineStr">
        <is>
          <t>Selectivity %</t>
        </is>
      </c>
      <c r="CP240" s="263" t="n"/>
      <c r="CQ240" s="263" t="n"/>
      <c r="CR240" s="263" t="n"/>
      <c r="CS240" s="263" t="n"/>
      <c r="CT240" s="263" t="n"/>
      <c r="CU240" s="35" t="inlineStr">
        <is>
          <t>Rate</t>
        </is>
      </c>
      <c r="CV240" s="262" t="n"/>
      <c r="CW240" s="13" t="inlineStr">
        <is>
          <t>Carbon Balance</t>
        </is>
      </c>
      <c r="CX240" s="263" t="n"/>
      <c r="CY240" s="264" t="n"/>
    </row>
    <row r="241" ht="14.45" customHeight="1" s="23">
      <c r="A241" s="25" t="n"/>
      <c r="B241" s="24" t="n"/>
      <c r="C241" s="69" t="n"/>
      <c r="D241" s="35" t="inlineStr">
        <is>
          <t>Rate COx</t>
        </is>
      </c>
      <c r="E241" s="35" t="inlineStr">
        <is>
          <t>Space Time (min) @ 298K, 1.07bar</t>
        </is>
      </c>
      <c r="F241" s="35" t="inlineStr">
        <is>
          <t>C3H8 Reactant</t>
        </is>
      </c>
      <c r="G241" s="35" t="inlineStr">
        <is>
          <t>C3H8 Product</t>
        </is>
      </c>
      <c r="H241" s="35" t="inlineStr">
        <is>
          <t>O2</t>
        </is>
      </c>
      <c r="I241" s="35" t="inlineStr">
        <is>
          <t>Total Olefin</t>
        </is>
      </c>
      <c r="J241" s="35" t="inlineStr">
        <is>
          <t>Propylene</t>
        </is>
      </c>
      <c r="K241" s="35" t="inlineStr">
        <is>
          <t>Ethylene</t>
        </is>
      </c>
      <c r="L241" s="35" t="inlineStr">
        <is>
          <t>CO</t>
        </is>
      </c>
      <c r="M241" s="35" t="inlineStr">
        <is>
          <t>CO2</t>
        </is>
      </c>
      <c r="N241" s="35" t="inlineStr">
        <is>
          <t>COx</t>
        </is>
      </c>
      <c r="O241" s="35" t="inlineStr">
        <is>
          <t>Rate Propylene (L-standard/hr/L)</t>
        </is>
      </c>
      <c r="P241" s="35" t="inlineStr">
        <is>
          <t>Rate Ethylene (L-standard/hr/L)</t>
        </is>
      </c>
      <c r="Q241" s="35" t="inlineStr">
        <is>
          <t>C In</t>
        </is>
      </c>
      <c r="R241" s="35" t="inlineStr">
        <is>
          <t>C Out</t>
        </is>
      </c>
      <c r="S241" s="13" t="inlineStr">
        <is>
          <t>C Bal</t>
        </is>
      </c>
      <c r="T241" s="25" t="n"/>
      <c r="V241" s="25" t="n"/>
      <c r="W241" s="24" t="n"/>
      <c r="X241" s="69" t="n"/>
      <c r="Y241" s="35" t="n"/>
      <c r="Z241" s="35" t="inlineStr">
        <is>
          <t>Space Time (min) @ 298K, 1.07bar</t>
        </is>
      </c>
      <c r="AA241" s="35" t="inlineStr">
        <is>
          <t>C3H8 Reactant</t>
        </is>
      </c>
      <c r="AB241" s="35" t="inlineStr">
        <is>
          <t>C3H8 Product</t>
        </is>
      </c>
      <c r="AC241" s="35" t="inlineStr">
        <is>
          <t>O2</t>
        </is>
      </c>
      <c r="AD241" s="35" t="inlineStr">
        <is>
          <t>Total Olefin</t>
        </is>
      </c>
      <c r="AE241" s="35" t="inlineStr">
        <is>
          <t>Propylene</t>
        </is>
      </c>
      <c r="AF241" s="35" t="inlineStr">
        <is>
          <t>Ethylene</t>
        </is>
      </c>
      <c r="AG241" s="35" t="inlineStr">
        <is>
          <t>CO</t>
        </is>
      </c>
      <c r="AH241" s="35" t="inlineStr">
        <is>
          <t>CO2</t>
        </is>
      </c>
      <c r="AI241" s="35" t="inlineStr">
        <is>
          <t>COx</t>
        </is>
      </c>
      <c r="AJ241" s="35" t="inlineStr">
        <is>
          <t>Rate Propylene (L-standard/hr/L)</t>
        </is>
      </c>
      <c r="AK241" s="35" t="inlineStr">
        <is>
          <t>Rate Ethylene (L-standard/hr/L)</t>
        </is>
      </c>
      <c r="AL241" s="35" t="inlineStr">
        <is>
          <t>C In</t>
        </is>
      </c>
      <c r="AM241" s="35" t="inlineStr">
        <is>
          <t>C Out</t>
        </is>
      </c>
      <c r="AN241" s="13" t="inlineStr">
        <is>
          <t>C Bal</t>
        </is>
      </c>
      <c r="AQ241" s="25" t="n"/>
      <c r="AR241" s="24" t="n"/>
      <c r="AS241" s="69" t="n"/>
      <c r="AT241" s="35" t="n"/>
      <c r="AU241" s="35" t="inlineStr">
        <is>
          <t>Space Time (min) @ 298K, 1.07bar</t>
        </is>
      </c>
      <c r="AV241" s="35" t="inlineStr">
        <is>
          <t>C3H8 Reactant</t>
        </is>
      </c>
      <c r="AW241" s="35" t="inlineStr">
        <is>
          <t>C3H8 Product</t>
        </is>
      </c>
      <c r="AX241" s="35" t="inlineStr">
        <is>
          <t>O2</t>
        </is>
      </c>
      <c r="AY241" s="35" t="inlineStr">
        <is>
          <t>Total Olefin</t>
        </is>
      </c>
      <c r="AZ241" s="35" t="inlineStr">
        <is>
          <t>Propylene</t>
        </is>
      </c>
      <c r="BA241" s="35" t="inlineStr">
        <is>
          <t>Ethylene</t>
        </is>
      </c>
      <c r="BB241" s="35" t="inlineStr">
        <is>
          <t>CO</t>
        </is>
      </c>
      <c r="BC241" s="35" t="inlineStr">
        <is>
          <t>CO2</t>
        </is>
      </c>
      <c r="BD241" s="35" t="inlineStr">
        <is>
          <t>COx</t>
        </is>
      </c>
      <c r="BE241" s="35" t="inlineStr">
        <is>
          <t>Rate Propylene (L-standard/hr/L)</t>
        </is>
      </c>
      <c r="BF241" s="35" t="inlineStr">
        <is>
          <t>Rate Ethylene (L-standard/hr/L)</t>
        </is>
      </c>
      <c r="BG241" s="35" t="inlineStr">
        <is>
          <t>C In</t>
        </is>
      </c>
      <c r="BH241" s="35" t="inlineStr">
        <is>
          <t>C Out</t>
        </is>
      </c>
      <c r="BI241" s="13" t="inlineStr">
        <is>
          <t>C Bal</t>
        </is>
      </c>
      <c r="BL241" s="25" t="n"/>
      <c r="BM241" s="24" t="n"/>
      <c r="BN241" s="172" t="n"/>
      <c r="BO241" s="35" t="n"/>
      <c r="BP241" s="35" t="inlineStr">
        <is>
          <t>Space Time (min) @ 298K, 1.07 bar</t>
        </is>
      </c>
      <c r="BQ241" s="35" t="inlineStr">
        <is>
          <t>C3H8 Reactant</t>
        </is>
      </c>
      <c r="BR241" s="35" t="inlineStr">
        <is>
          <t>C3H8 Product</t>
        </is>
      </c>
      <c r="BS241" s="35" t="inlineStr">
        <is>
          <t>O2</t>
        </is>
      </c>
      <c r="BT241" s="35" t="inlineStr">
        <is>
          <t>Total Olefin</t>
        </is>
      </c>
      <c r="BU241" s="35" t="inlineStr">
        <is>
          <t>Propylene</t>
        </is>
      </c>
      <c r="BV241" s="35" t="inlineStr">
        <is>
          <t>Ethylene</t>
        </is>
      </c>
      <c r="BW241" s="35" t="inlineStr">
        <is>
          <t>CO</t>
        </is>
      </c>
      <c r="BX241" s="35" t="inlineStr">
        <is>
          <t>CO2</t>
        </is>
      </c>
      <c r="BY241" s="35" t="inlineStr">
        <is>
          <t>COx</t>
        </is>
      </c>
      <c r="BZ241" s="35" t="inlineStr">
        <is>
          <t>Rate Propylene (L-standard/hr/L)</t>
        </is>
      </c>
      <c r="CA241" s="35" t="inlineStr">
        <is>
          <t>Rate Ethylene (L-standard/hr/L)</t>
        </is>
      </c>
      <c r="CB241" s="35" t="inlineStr">
        <is>
          <t>C In</t>
        </is>
      </c>
      <c r="CC241" s="35" t="inlineStr">
        <is>
          <t>C Out</t>
        </is>
      </c>
      <c r="CD241" s="13" t="inlineStr">
        <is>
          <t>C Bal</t>
        </is>
      </c>
      <c r="CG241" s="25" t="n"/>
      <c r="CH241" s="24" t="n"/>
      <c r="CI241" s="172" t="n"/>
      <c r="CJ241" s="35" t="n"/>
      <c r="CK241" s="35" t="inlineStr">
        <is>
          <t>Space Time (min) @ 298K, 1.07 bar</t>
        </is>
      </c>
      <c r="CL241" s="35" t="inlineStr">
        <is>
          <t>C3H8 Reactant</t>
        </is>
      </c>
      <c r="CM241" s="35" t="inlineStr">
        <is>
          <t>C3H8 Product</t>
        </is>
      </c>
      <c r="CN241" s="35" t="inlineStr">
        <is>
          <t>O2</t>
        </is>
      </c>
      <c r="CO241" s="35" t="inlineStr">
        <is>
          <t>Total Olefin</t>
        </is>
      </c>
      <c r="CP241" s="35" t="inlineStr">
        <is>
          <t>Propylene</t>
        </is>
      </c>
      <c r="CQ241" s="35" t="inlineStr">
        <is>
          <t>Ethylene</t>
        </is>
      </c>
      <c r="CR241" s="35" t="inlineStr">
        <is>
          <t>CO</t>
        </is>
      </c>
      <c r="CS241" s="35" t="inlineStr">
        <is>
          <t>CO2</t>
        </is>
      </c>
      <c r="CT241" s="35" t="inlineStr">
        <is>
          <t>COx</t>
        </is>
      </c>
      <c r="CU241" s="35" t="inlineStr">
        <is>
          <t>Rate Propylene (L-standard/hr/L)</t>
        </is>
      </c>
      <c r="CV241" s="35" t="inlineStr">
        <is>
          <t>Rate Ethylene (L-standard/hr/L)</t>
        </is>
      </c>
      <c r="CW241" s="35" t="inlineStr">
        <is>
          <t>C In</t>
        </is>
      </c>
      <c r="CX241" s="35" t="inlineStr">
        <is>
          <t>C Out</t>
        </is>
      </c>
      <c r="CY241" s="13" t="inlineStr">
        <is>
          <t>C Bal</t>
        </is>
      </c>
    </row>
    <row r="242" ht="14.45" customHeight="1" s="23">
      <c r="A242" s="25" t="n"/>
      <c r="B242" s="24" t="n"/>
      <c r="C242" s="70" t="inlineStr">
        <is>
          <t>N2 Factor</t>
        </is>
      </c>
      <c r="D242" s="176">
        <f>((G236+H236)*G227/1000) *60 /(H227/1000)</f>
        <v/>
      </c>
      <c r="E242" s="10">
        <f>(G227*(298/273)*(1/1.07)/H227)^-1</f>
        <v/>
      </c>
      <c r="F242" s="9">
        <f>(K227-K232*C243)/K227</f>
        <v/>
      </c>
      <c r="G242" s="9">
        <f>(F236+G236+H236+2*I236+2*J236+3*L236+4*M236+4*N236+4*O236+4*P236+4*Q236+4*R236+4*S236)/(F236+G236+H236+2*I236+2*J236+3*L236+4*M236+4*N236+4*O236+4*P236+4*Q236+4*R236+4*S236+3*K236)</f>
        <v/>
      </c>
      <c r="H242" s="9">
        <f>(O227-D236)/O227</f>
        <v/>
      </c>
      <c r="I242" s="9">
        <f>(2*J236+3*L236)/(F236+G236+H236+2*I236+2*J236+3*L236+4*M236+4*N236+4*O236+4*P236+4*Q236+4*R236+4*S236)</f>
        <v/>
      </c>
      <c r="J242" s="9">
        <f>3*L236/(F236+G236+H236+2*I236+2*J236+3*L236+4*M236+4*N236+4*O236+4*P236+4*Q236+4*R236+4*S236)</f>
        <v/>
      </c>
      <c r="K242" s="9">
        <f>2*J236/(F236+G236+H236+2*I236+2*J236+3*L236+4*M236+4*N236+4*O236+4*P236+4*Q236+4*R236+4*S236)</f>
        <v/>
      </c>
      <c r="L242" s="9">
        <f>G236/(F236+G236+H236+2*I236+2*J236+3*L236+4*M236+4*N236+4*O236+4*P236+4*Q236+4*R236+4*S236)</f>
        <v/>
      </c>
      <c r="M242" s="9">
        <f>H236/(F236+G236+H236+2*I236+2*J236+3*L236+4*M236+4*N236+4*O236+4*P236+4*Q236+4*R236+4*S236)</f>
        <v/>
      </c>
      <c r="N242" s="9">
        <f>(G236+H236)/(F236+G236+H236+2*I236+2*J236+3*L236+4*M236+4*N236+4*O236+4*P236+4*Q236+4*R236+4*S236)</f>
        <v/>
      </c>
      <c r="O242" s="162">
        <f>(L236*G227/1000) *60 /(H227/1000)</f>
        <v/>
      </c>
      <c r="P242" s="162">
        <f>(J236*G227/1000) *60 / (H227/1000)</f>
        <v/>
      </c>
      <c r="Q242" s="265">
        <f>3*Q227</f>
        <v/>
      </c>
      <c r="R242" s="265">
        <f>(F236+G236+H236+2*I236+2*J236+3*L236+3*K236+4*M236+4*N236+4*O236+4*P236+4*Q236+4*R236+4*S236)</f>
        <v/>
      </c>
      <c r="S242" s="14">
        <f>(Q242-R242)/R242</f>
        <v/>
      </c>
      <c r="T242" s="25" t="n"/>
      <c r="V242" s="25" t="n"/>
      <c r="W242" s="24" t="n"/>
      <c r="X242" s="70" t="inlineStr">
        <is>
          <t>N2 Factor</t>
        </is>
      </c>
      <c r="Y242" s="176" t="n"/>
      <c r="Z242" s="10">
        <f>(AB227*(298/273)*(1/1.07)/AC227)^-1</f>
        <v/>
      </c>
      <c r="AA242" s="9">
        <f>(AF227-AF232*X243)/AF227</f>
        <v/>
      </c>
      <c r="AB242" s="9">
        <f>(AA236+AB236+AC236+2*AD236+2*AE236+3*AG236+4*AH236+4*AI236+4*AJ236+4*AK236+4*AL236+4*AM236+4*AN236)/(AA236+AB236+AC236+2*AD236+2*AE236+3*AG236+4*AH236+4*AI236+4*AJ236+4*AK236+4*AL236+4*AM236+4*AN236+3*AF236)</f>
        <v/>
      </c>
      <c r="AC242" s="9">
        <f>(AJ227-Y236)/AJ227</f>
        <v/>
      </c>
      <c r="AD242" s="9">
        <f>(2*AE236+3*AG236)/(AA236+AB236+AC236+2*AD236+2*AE236+3*AG236+4*AH236+4*AI236+4*AJ236+4*AK236+4*AL236+4*AM236+4*AN236)</f>
        <v/>
      </c>
      <c r="AE242" s="9">
        <f>3*AG236/(AA236+AB236+AC236+2*AD236+2*AE236+3*AG236+4*AH236+4*AI236+4*AJ236+4*AK236+4*AL236+4*AM236+4*AN236)</f>
        <v/>
      </c>
      <c r="AF242" s="9">
        <f>2*AE236/(AA236+AB236+AC236+2*AD236+2*AE236+3*AG236+4*AH236+4*AI236+4*AJ236+4*AK236+4*AL236+4*AM236+4*AN236)</f>
        <v/>
      </c>
      <c r="AG242" s="9">
        <f>AB236/(AA236+AB236+AC236+2*AD236+2*AE236+3*AG236+4*AH236+4*AI236+4*AJ236+4*AK236+4*AL236+4*AM236+4*AN236)</f>
        <v/>
      </c>
      <c r="AH242" s="9">
        <f>AC236/(AA236+AB236+AC236+2*AD236+2*AE236+3*AG236+4*AH236+4*AI236+4*AJ236+4*AK236+4*AL236+4*AM236+4*AN236)</f>
        <v/>
      </c>
      <c r="AI242" s="9">
        <f>(AB236+AC236)/(AA236+AB236+AC236+2*AD236+2*AE236+3*AG236+4*AH236+4*AI236+4*AJ236+4*AK236+4*AL236+4*AM236+4*AN236)</f>
        <v/>
      </c>
      <c r="AJ242" s="162">
        <f>(AG236*AB227/1000) *60 /(AC227/1000)</f>
        <v/>
      </c>
      <c r="AK242" s="162">
        <f>(AE236*AB227/1000) *60 / (AC227/1000)</f>
        <v/>
      </c>
      <c r="AL242" s="265">
        <f>3*AL227</f>
        <v/>
      </c>
      <c r="AM242" s="265">
        <f>(AA236+AB236+AC236+2*AD236+2*AE236+3*AG236+3*AF236+4*AH236+4*AI236+4*AJ236+4*AK236+4*AL236+4*AM236+4*AN236)</f>
        <v/>
      </c>
      <c r="AN242" s="14">
        <f>(AL242-AM242)/AM242</f>
        <v/>
      </c>
      <c r="AQ242" s="25" t="n"/>
      <c r="AR242" s="24" t="n"/>
      <c r="AS242" s="70" t="inlineStr">
        <is>
          <t>N2 Factor</t>
        </is>
      </c>
      <c r="AT242" s="176" t="n"/>
      <c r="AU242" s="10">
        <f>(AW227*(298/273)*(1/1.07)/AX227)^-1</f>
        <v/>
      </c>
      <c r="AV242" s="9">
        <f>(BA227-BA232*AS243)/BA227</f>
        <v/>
      </c>
      <c r="AW242" s="9">
        <f>(AV236+AW236+AX236+2*AY236+2*AZ236+3*BB236+4*BC236+4*BD236+4*BE236+4*BF236+4*BG236+4*BH236+4*BI236)/(AV236+AW236+AX236+2*AY236+2*AZ236+3*BB236+4*BC236+4*BD236+4*BE236+4*BF236+4*BG236+4*BH236+4*BI236+3*BA236)</f>
        <v/>
      </c>
      <c r="AX242" s="9">
        <f>(BE227-AT236)/BE227</f>
        <v/>
      </c>
      <c r="AY242" s="9">
        <f>(2*AZ236+3*BB236)/(AV236+AW236+AX236+2*AY236+2*AZ236+3*BB236+4*BC236+4*BD236+4*BE236+4*BF236+4*BG236+4*BH236+4*BI236)</f>
        <v/>
      </c>
      <c r="AZ242" s="9">
        <f>3*BB236/(AV236+AW236+AX236+2*AY236+2*AZ236+3*BB236+4*BC236+4*BD236+4*BE236+4*BF236+4*BG236+4*BH236+4*BI236)</f>
        <v/>
      </c>
      <c r="BA242" s="9">
        <f>2*AZ236/(AV236+AW236+AX236+2*AY236+2*AZ236+3*BB236+4*BC236+4*BD236+4*BE236+4*BF236+4*BG236+4*BH236+4*BI236)</f>
        <v/>
      </c>
      <c r="BB242" s="9">
        <f>AW236/(AV236+AW236+AX236+2*AY236+2*AZ236+3*BB236+4*BC236+4*BD236+4*BE236+4*BF236+4*BG236+4*BH236+4*BI236)</f>
        <v/>
      </c>
      <c r="BC242" s="9">
        <f>AX236/(AV236+AW236+AX236+2*AY236+2*AZ236+3*BB236+4*BC236+4*BD236+4*BE236+4*BF236+4*BG236+4*BH236+4*BI236)</f>
        <v/>
      </c>
      <c r="BD242" s="9">
        <f>(AW236+AX236)/(AV236+AW236+AX236+2*AY236+2*AZ236+3*BB236+4*BC236+4*BD236+4*BE236+4*BF236+4*BG236+4*BH236+4*BI236)</f>
        <v/>
      </c>
      <c r="BE242" s="162">
        <f>(BB236*AW227/1000) *60 /(AX227/1000)</f>
        <v/>
      </c>
      <c r="BF242" s="162">
        <f>(AZ236*AW227/1000) *60 / (AX227/1000)</f>
        <v/>
      </c>
      <c r="BG242" s="265">
        <f>3*BG227</f>
        <v/>
      </c>
      <c r="BH242" s="265">
        <f>(AV236+AW236+AX236+2*AY236+2*AZ236+3*BB236+3*BA236+4*BC236+4*BD236+4*BE236+4*BF236+4*BG236+4*BH236+4*BI236)</f>
        <v/>
      </c>
      <c r="BI242" s="14">
        <f>(BG242-BH242)/BH242</f>
        <v/>
      </c>
      <c r="BL242" s="25" t="n"/>
      <c r="BM242" s="24" t="n"/>
      <c r="BN242" s="177" t="inlineStr">
        <is>
          <t>N2 Factor</t>
        </is>
      </c>
      <c r="BO242" s="176" t="n"/>
      <c r="BP242" s="10">
        <f>(BR227*(298/273)*(1/1.07)/BS227)^-1</f>
        <v/>
      </c>
      <c r="BQ242" s="9">
        <f>(BV227-BV232*BN243)/BV227</f>
        <v/>
      </c>
      <c r="BR242" s="9">
        <f>(BQ236+BR236+BS236+2*BT236+2*BU236+3*BW236+4*BX236+4*BY236+4*BZ236+4*CA236+4*CB236+4*CC236+4*CD236)/(BQ236+BR236+BS236+2*BT236+2*BU236+3*BW236+4*BX236+4*BY236+4*BZ236+4*CA236+4*CB236+4*CC236+4*CD236+3*BV236)</f>
        <v/>
      </c>
      <c r="BS242" s="9">
        <f>(BZ227-BO236)/BZ227</f>
        <v/>
      </c>
      <c r="BT242" s="9">
        <f>(2*BU236+3*BW236)/(BQ236+BR236+BS236+2*BT236+2*BU236+3*BW236+4*BX236+4*BY236+4*BZ236+4*CA236+4*CB236+4*CC236+4*CD236)</f>
        <v/>
      </c>
      <c r="BU242" s="9">
        <f>3*BW236/(BQ236+BR236+BS236+2*BT236+2*BU236+3*BW236+4*BX236+4*BY236+4*BZ236+4*CA236+4*CB236+4*CC236+4*CD236)</f>
        <v/>
      </c>
      <c r="BV242" s="9">
        <f>2*BU236/(BQ236+BR236+BS236+2*BT236+2*BU236+3*BW236+4*BX236+4*BY236+4*BZ236+4*CA236+4*CB236+4*CC236+4*CD236)</f>
        <v/>
      </c>
      <c r="BW242" s="9">
        <f>BR236/(BQ236+BR236+BS236+2*BT236+2*BU236+3*BW236+4*BX236+4*BY236+4*BZ236+4*CA236+4*CB236+4*CC236+4*CD236)</f>
        <v/>
      </c>
      <c r="BX242" s="9">
        <f>BS236/(BQ236+BR236+BS236+2*BT236+2*BU236+3*BW236+4*BX236+4*BY236+4*BZ236+4*CA236+4*CB236+4*CC236+4*CD236)</f>
        <v/>
      </c>
      <c r="BY242" s="9">
        <f>(BR236+BS236)/(BQ236+BR236+BS236+2*BT236+2*BU236+3*BW236+4*BX236+4*BY236+4*BZ236+4*CA236+4*CB236+4*CC236+4*CD236)</f>
        <v/>
      </c>
      <c r="BZ242" s="162">
        <f>(BW236*BR227/1000) *60 /(BS227/1000)</f>
        <v/>
      </c>
      <c r="CA242" s="162">
        <f>(BU236*BR227/1000) *60 / (BS227/1000)</f>
        <v/>
      </c>
      <c r="CB242" s="265">
        <f>3*CB227</f>
        <v/>
      </c>
      <c r="CC242" s="265">
        <f>(BQ236+BR236+BS236+2*BT236+2*BU236+3*BW236+3*BV236+4*BX236+4*BY236+4*BZ236+4*CA236+4*CB236+4*CC236+4*CD236)</f>
        <v/>
      </c>
      <c r="CD242" s="14">
        <f>(CB242-CC242)/CC242</f>
        <v/>
      </c>
      <c r="CG242" s="25" t="n"/>
      <c r="CH242" s="24" t="n"/>
      <c r="CI242" s="177" t="inlineStr">
        <is>
          <t>N2 Factor</t>
        </is>
      </c>
      <c r="CJ242" s="176" t="n"/>
      <c r="CK242" s="10">
        <f>(CM227*(298/273)*(1/1.07)/CN227)^-1</f>
        <v/>
      </c>
      <c r="CL242" s="9">
        <f>(CQ227-CQ232*CI243)/CQ227</f>
        <v/>
      </c>
      <c r="CM242" s="9">
        <f>(CL236+CM236+CN236+2*CO236+2*CP236+3*CR236+4*CS236+4*CT236+4*CU236+4*CV236+4*CW236+4*CX236+4*CY236)/(CL236+CM236+CN236+2*CO236+2*CP236+3*CR236+4*CS236+4*CT236+4*CU236+4*CV236+4*CW236+4*CX236+4*CY236+3*CQ236)</f>
        <v/>
      </c>
      <c r="CN242" s="9">
        <f>(CU227-CJ236)/CU227</f>
        <v/>
      </c>
      <c r="CO242" s="9">
        <f>(2*CP236+3*CR236)/(CL236+CM236+CN236+2*CO236+2*CP236+3*CR236+4*CS236+4*CT236+4*CU236+4*CV236+4*CW236+4*CX236+4*CY236)</f>
        <v/>
      </c>
      <c r="CP242" s="9">
        <f>3*CR236/(CL236+CM236+CN236+2*CO236+2*CP236+3*CR236+4*CS236+4*CT236+4*CU236+4*CV236+4*CW236+4*CX236+4*CY236)</f>
        <v/>
      </c>
      <c r="CQ242" s="9">
        <f>2*CP236/(CL236+CM236+CN236+2*CO236+2*CP236+3*CR236+4*CS236+4*CT236+4*CU236+4*CV236+4*CW236+4*CX236+4*CY236)</f>
        <v/>
      </c>
      <c r="CR242" s="9">
        <f>CM236/(CL236+CM236+CN236+2*CO236+2*CP236+3*CR236+4*CS236+4*CT236+4*CU236+4*CV236+4*CW236+4*CX236+4*CY236)</f>
        <v/>
      </c>
      <c r="CS242" s="9">
        <f>CN236/(CL236+CM236+CN236+2*CO236+2*CP236+3*CR236+4*CS236+4*CT236+4*CU236+4*CV236+4*CW236+4*CX236+4*CY236)</f>
        <v/>
      </c>
      <c r="CT242" s="9">
        <f>(CM236+CN236)/(CL236+CM236+CN236+2*CO236+2*CP236+3*CR236+4*CS236+4*CT236+4*CU236+4*CV236+4*CW236+4*CX236+4*CY236)</f>
        <v/>
      </c>
      <c r="CU242" s="162">
        <f>(CR236*CM227/1000) *60 /(CN227/1000)</f>
        <v/>
      </c>
      <c r="CV242" s="162">
        <f>(CP236*CM227/1000) *60 / (CN227/1000)</f>
        <v/>
      </c>
      <c r="CW242" s="265">
        <f>3*CW227</f>
        <v/>
      </c>
      <c r="CX242" s="265">
        <f>(CL236+CM236+CN236+2*CO236+2*CP236+3*CR236+3*CQ236+4*CS236+4*CT236+4*CU236+4*CV236+4*CW236+4*CX236+4*CY236)</f>
        <v/>
      </c>
      <c r="CY242" s="14">
        <f>(CW242-CX242)/CX242</f>
        <v/>
      </c>
    </row>
    <row r="243" ht="14.45" customHeight="1" s="23">
      <c r="A243" s="25" t="n"/>
      <c r="B243" s="24" t="n"/>
      <c r="C243" s="175">
        <f>J230/E235</f>
        <v/>
      </c>
      <c r="D243" s="176">
        <f>((G237+H237)*G228/1000) *60 /(H228/1000)</f>
        <v/>
      </c>
      <c r="E243" s="10">
        <f>(G228*(298/273)*(1/1.07)/H228)^-1</f>
        <v/>
      </c>
      <c r="F243" s="9">
        <f>(K228-K233*C243)/K228</f>
        <v/>
      </c>
      <c r="G243" s="9">
        <f>(F237+G237+H237+2*I237+2*J237+3*L237+4*M237+4*N237+4*O237+4*P237+4*Q237+4*R237+4*S237)/(F237+G237+H237+2*I237+2*J237+3*L237+4*M237+4*N237+4*O237+4*P237+4*Q237+4*R237+4*S237+3*K237)</f>
        <v/>
      </c>
      <c r="H243" s="9">
        <f>(O228-D237)/O228</f>
        <v/>
      </c>
      <c r="I243" s="9">
        <f>(2*J237+3*L237)/(F237+G237+H237+2*I237+2*J237+3*L237+4*M237+4*N237+4*O237+4*P237+4*Q237+4*R237+4*S237)</f>
        <v/>
      </c>
      <c r="J243" s="9">
        <f>3*L237/(F237+G237+H237+2*I237+2*J237+3*L237+4*M237+4*N237+4*O237+4*P237+4*Q237+4*R237+4*S237)</f>
        <v/>
      </c>
      <c r="K243" s="9">
        <f>2*J237/(F237+G237+H237+2*I237+2*J237+3*L237+4*M237+4*N237+4*O237+4*P237+4*Q237+4*R237+4*S237)</f>
        <v/>
      </c>
      <c r="L243" s="9">
        <f>G237/(F237+G237+H237+2*I237+2*J237+3*L237+4*M237+4*N237+4*O237+4*P237+4*Q237+4*R237+4*S237)</f>
        <v/>
      </c>
      <c r="M243" s="9">
        <f>H237/(F237+G237+H237+2*I237+2*J237+3*L237+4*M237+4*N237+4*O237+4*P237+4*Q237+4*R237+4*S237)</f>
        <v/>
      </c>
      <c r="N243" s="9">
        <f>(G237+H237)/(F237+G237+H237+2*I237+2*J237+3*L237+4*M237+4*N237+4*O237+4*P237+4*Q237+4*R237+4*S237)</f>
        <v/>
      </c>
      <c r="O243" s="162">
        <f>(L237*G228/1000) *60 /(H228/1000)</f>
        <v/>
      </c>
      <c r="P243" s="162">
        <f>(J237*G228/1000) *60 / (H228/1000)</f>
        <v/>
      </c>
      <c r="Q243" s="265">
        <f>3*Q228</f>
        <v/>
      </c>
      <c r="R243" s="265">
        <f>(F237+G237+H237+2*I237+2*J237+3*L237+3*K237+4*M237+4*N237+4*O237+4*P237+4*Q237+4*R237+4*S237)</f>
        <v/>
      </c>
      <c r="S243" s="14">
        <f>(Q243-R243)/R243</f>
        <v/>
      </c>
      <c r="T243" s="25" t="n"/>
      <c r="V243" s="25" t="n"/>
      <c r="W243" s="24" t="n"/>
      <c r="X243" s="175">
        <f>AE230/Z235</f>
        <v/>
      </c>
      <c r="Y243" s="10" t="n"/>
      <c r="Z243" s="10">
        <f>(AB228*(298/273)*(1/1.07)/AC228)^-1</f>
        <v/>
      </c>
      <c r="AA243" s="9">
        <f>(AF228-AF233*X243)/AF228</f>
        <v/>
      </c>
      <c r="AB243" s="9">
        <f>(AA237+AB237+AC237+2*AD237+2*AE237+3*AG237+4*AH237+4*AI237+4*AJ237+4*AK237+4*AL237+4*AM237+4*AN237)/(AA237+AB237+AC237+2*AD237+2*AE237+3*AG237+4*AH237+4*AI237+4*AJ237+4*AK237+4*AL237+4*AM237+4*AN237+3*AF237)</f>
        <v/>
      </c>
      <c r="AC243" s="9">
        <f>(AJ228-Y237)/AJ228</f>
        <v/>
      </c>
      <c r="AD243" s="9">
        <f>(2*AE237+3*AG237)/(AA237+AB237+AC237+2*AD237+2*AE237+3*AG237+4*AH237+4*AI237+4*AJ237+4*AK237+4*AL237+4*AM237+4*AN237)</f>
        <v/>
      </c>
      <c r="AE243" s="9">
        <f>3*AG237/(AA237+AB237+AC237+2*AD237+2*AE237+3*AG237+4*AH237+4*AI237+4*AJ237+4*AK237+4*AL237+4*AM237+4*AN237)</f>
        <v/>
      </c>
      <c r="AF243" s="9">
        <f>2*AE237/(AA237+AB237+AC237+2*AD237+2*AE237+3*AG237+4*AH237+4*AI237+4*AJ237+4*AK237+4*AL237+4*AM237+4*AN237)</f>
        <v/>
      </c>
      <c r="AG243" s="9">
        <f>AB237/(AA237+AB237+AC237+2*AD237+2*AE237+3*AG237+4*AH237+4*AI237+4*AJ237+4*AK237+4*AL237+4*AM237+4*AN237)</f>
        <v/>
      </c>
      <c r="AH243" s="9">
        <f>AC237/(AA237+AB237+AC237+2*AD237+2*AE237+3*AG237+4*AH237+4*AI237+4*AJ237+4*AK237+4*AL237+4*AM237+4*AN237)</f>
        <v/>
      </c>
      <c r="AI243" s="9">
        <f>(AB237+AC237)/(AA237+AB237+AC237+2*AD237+2*AE237+3*AG237+4*AH237+4*AI237+4*AJ237+4*AK237+4*AL237+4*AM237+4*AN237)</f>
        <v/>
      </c>
      <c r="AJ243" s="162">
        <f>(AG237*AB228/1000) *60 /(AC228/1000)</f>
        <v/>
      </c>
      <c r="AK243" s="162">
        <f>(AE237*AB228/1000) *60 / (AC228/1000)</f>
        <v/>
      </c>
      <c r="AL243" s="265">
        <f>3*AL228</f>
        <v/>
      </c>
      <c r="AM243" s="265">
        <f>(AA237+AB237+AC237+2*AD237+2*AE237+3*AG237+3*AF237+4*AH237+4*AI237+4*AJ237+4*AK237+4*AL237+4*AM237+4*AN237)</f>
        <v/>
      </c>
      <c r="AN243" s="14">
        <f>(AL243-AM243)/AM243</f>
        <v/>
      </c>
      <c r="AQ243" s="25" t="n"/>
      <c r="AR243" s="24" t="n"/>
      <c r="AS243" s="175">
        <f>AZ230/AU235</f>
        <v/>
      </c>
      <c r="AT243" s="10" t="n"/>
      <c r="AU243" s="10">
        <f>(AW228*(298/273)*(1/1.07)/AX228)^-1</f>
        <v/>
      </c>
      <c r="AV243" s="9">
        <f>(BA228-BA233*AS243)/BA228</f>
        <v/>
      </c>
      <c r="AW243" s="9">
        <f>(AV237+AW237+AX237+2*AY237+2*AZ237+3*BB237+4*BC237+4*BD237+4*BE237+4*BF237+4*BG237+4*BH237+4*BI237)/(AV237+AW237+AX237+2*AY237+2*AZ237+3*BB237+4*BC237+4*BD237+4*BE237+4*BF237+4*BG237+4*BH237+4*BI237+3*BA237)</f>
        <v/>
      </c>
      <c r="AX243" s="9">
        <f>(BE228-AT237)/BE228</f>
        <v/>
      </c>
      <c r="AY243" s="9">
        <f>(2*AZ237+3*BB237)/(AV237+AW237+AX237+2*AY237+2*AZ237+3*BB237+4*BC237+4*BD237+4*BE237+4*BF237+4*BG237+4*BH237+4*BI237)</f>
        <v/>
      </c>
      <c r="AZ243" s="9">
        <f>3*BB237/(AV237+AW237+AX237+2*AY237+2*AZ237+3*BB237+4*BC237+4*BD237+4*BE237+4*BF237+4*BG237+4*BH237+4*BI237)</f>
        <v/>
      </c>
      <c r="BA243" s="9">
        <f>2*AZ237/(AV237+AW237+AX237+2*AY237+2*AZ237+3*BB237+4*BC237+4*BD237+4*BE237+4*BF237+4*BG237+4*BH237+4*BI237)</f>
        <v/>
      </c>
      <c r="BB243" s="9">
        <f>AW237/(AV237+AW237+AX237+2*AY237+2*AZ237+3*BB237+4*BC237+4*BD237+4*BE237+4*BF237+4*BG237+4*BH237+4*BI237)</f>
        <v/>
      </c>
      <c r="BC243" s="9">
        <f>AX237/(AV237+AW237+AX237+2*AY237+2*AZ237+3*BB237+4*BC237+4*BD237+4*BE237+4*BF237+4*BG237+4*BH237+4*BI237)</f>
        <v/>
      </c>
      <c r="BD243" s="9">
        <f>(AW237+AX237)/(AV237+AW237+AX237+2*AY237+2*AZ237+3*BB237+4*BC237+4*BD237+4*BE237+4*BF237+4*BG237+4*BH237+4*BI237)</f>
        <v/>
      </c>
      <c r="BE243" s="162">
        <f>(BB237*AW228/1000) *60 /(AX228/1000)</f>
        <v/>
      </c>
      <c r="BF243" s="162">
        <f>(AZ237*AW228/1000) *60 / (AX228/1000)</f>
        <v/>
      </c>
      <c r="BG243" s="265">
        <f>3*BG228</f>
        <v/>
      </c>
      <c r="BH243" s="265">
        <f>(AV237+AW237+AX237+2*AY237+2*AZ237+3*BB237+3*BA237+4*BC237+4*BD237+4*BE237+4*BF237+4*BG237+4*BH237+4*BI237)</f>
        <v/>
      </c>
      <c r="BI243" s="14">
        <f>(BG243-BH243)/BH243</f>
        <v/>
      </c>
      <c r="BL243" s="25" t="n"/>
      <c r="BM243" s="24" t="n"/>
      <c r="BN243" s="175">
        <f>BU230/BP235</f>
        <v/>
      </c>
      <c r="BO243" s="10" t="n"/>
      <c r="BP243" s="10">
        <f>(BR228*(298/273)*(1/1.07)/BS228)^-1</f>
        <v/>
      </c>
      <c r="BQ243" s="9">
        <f>(BV228-BV233*BN243)/BV228</f>
        <v/>
      </c>
      <c r="BR243" s="9">
        <f>(BQ237+BR237+BS237+2*BT237+2*BU237+3*BW237+4*BX237+4*BY237+4*BZ237+4*CA237+4*CB237+4*CC237+4*CD237)/(BQ237+BR237+BS237+2*BT237+2*BU237+3*BW237+4*BX237+4*BY237+4*BZ237+4*CA237+4*CB237+4*CC237+4*CD237+3*BV237)</f>
        <v/>
      </c>
      <c r="BS243" s="9">
        <f>(BZ228-BO237)/BZ228</f>
        <v/>
      </c>
      <c r="BT243" s="9">
        <f>(2*BU237+3*BW237)/(BQ237+BR237+BS237+2*BT237+2*BU237+3*BW237+4*BX237+4*BY237+4*BZ237+4*CA237+4*CB237+4*CC237+4*CD237)</f>
        <v/>
      </c>
      <c r="BU243" s="9">
        <f>3*BW237/(BQ237+BR237+BS237+2*BT237+2*BU237+3*BW237+4*BX237+4*BY237+4*BZ237+4*CA237+4*CB237+4*CC237+4*CD237)</f>
        <v/>
      </c>
      <c r="BV243" s="9">
        <f>2*BU237/(BQ237+BR237+BS237+2*BT237+2*BU237+3*BW237+4*BX237+4*BY237+4*BZ237+4*CA237+4*CB237+4*CC237+4*CD237)</f>
        <v/>
      </c>
      <c r="BW243" s="9">
        <f>BR237/(BQ237+BR237+BS237+2*BT237+2*BU237+3*BW237+4*BX237+4*BY237+4*BZ237+4*CA237+4*CB237+4*CC237+4*CD237)</f>
        <v/>
      </c>
      <c r="BX243" s="9">
        <f>BS237/(BQ237+BR237+BS237+2*BT237+2*BU237+3*BW237+4*BX237+4*BY237+4*BZ237+4*CA237+4*CB237+4*CC237+4*CD237)</f>
        <v/>
      </c>
      <c r="BY243" s="9">
        <f>(BR237+BS237)/(BQ237+BR237+BS237+2*BT237+2*BU237+3*BW237+4*BX237+4*BY237+4*BZ237+4*CA237+4*CB237+4*CC237+4*CD237)</f>
        <v/>
      </c>
      <c r="BZ243" s="162">
        <f>(BW237*BR228/1000) *60 /(BS228/1000)</f>
        <v/>
      </c>
      <c r="CA243" s="162">
        <f>(BU237*BR228/1000) *60 / (BS228/1000)</f>
        <v/>
      </c>
      <c r="CB243" s="265">
        <f>3*CB228</f>
        <v/>
      </c>
      <c r="CC243" s="265">
        <f>(BQ237+BR237+BS237+2*BT237+2*BU237+3*BW237+3*BV237+4*BX237+4*BY237+4*BZ237+4*CA237+4*CB237+4*CC237+4*CD237)</f>
        <v/>
      </c>
      <c r="CD243" s="14">
        <f>(CB243-CC243)/CC243</f>
        <v/>
      </c>
      <c r="CG243" s="25" t="n"/>
      <c r="CH243" s="24" t="n"/>
      <c r="CI243" s="175">
        <f>CP230/CK235</f>
        <v/>
      </c>
      <c r="CJ243" s="10" t="n"/>
      <c r="CK243" s="10">
        <f>(CM228*(298/273)*(1/1.07)/CN228)^-1</f>
        <v/>
      </c>
      <c r="CL243" s="9">
        <f>(CQ228-CQ233*CI243)/CQ228</f>
        <v/>
      </c>
      <c r="CM243" s="9">
        <f>(CL237+CM237+CN237+2*CO237+2*CP237+3*CR237+4*CS237+4*CT237+4*CU237+4*CV237+4*CW237+4*CX237+4*CY237)/(CL237+CM237+CN237+2*CO237+2*CP237+3*CR237+4*CS237+4*CT237+4*CU237+4*CV237+4*CW237+4*CX237+4*CY237+3*CQ237)</f>
        <v/>
      </c>
      <c r="CN243" s="9">
        <f>(CU228-CJ237)/CU228</f>
        <v/>
      </c>
      <c r="CO243" s="9">
        <f>(2*CP237+3*CR237)/(CL237+CM237+CN237+2*CO237+2*CP237+3*CR237+4*CS237+4*CT237+4*CU237+4*CV237+4*CW237+4*CX237+4*CY237)</f>
        <v/>
      </c>
      <c r="CP243" s="9">
        <f>3*CR237/(CL237+CM237+CN237+2*CO237+2*CP237+3*CR237+4*CS237+4*CT237+4*CU237+4*CV237+4*CW237+4*CX237+4*CY237)</f>
        <v/>
      </c>
      <c r="CQ243" s="9">
        <f>2*CP237/(CL237+CM237+CN237+2*CO237+2*CP237+3*CR237+4*CS237+4*CT237+4*CU237+4*CV237+4*CW237+4*CX237+4*CY237)</f>
        <v/>
      </c>
      <c r="CR243" s="9">
        <f>CM237/(CL237+CM237+CN237+2*CO237+2*CP237+3*CR237+4*CS237+4*CT237+4*CU237+4*CV237+4*CW237+4*CX237+4*CY237)</f>
        <v/>
      </c>
      <c r="CS243" s="9">
        <f>CN237/(CL237+CM237+CN237+2*CO237+2*CP237+3*CR237+4*CS237+4*CT237+4*CU237+4*CV237+4*CW237+4*CX237+4*CY237)</f>
        <v/>
      </c>
      <c r="CT243" s="9">
        <f>(CM237+CN237)/(CL237+CM237+CN237+2*CO237+2*CP237+3*CR237+4*CS237+4*CT237+4*CU237+4*CV237+4*CW237+4*CX237+4*CY237)</f>
        <v/>
      </c>
      <c r="CU243" s="162">
        <f>(CR237*CM228/1000) *60 /(CN228/1000)</f>
        <v/>
      </c>
      <c r="CV243" s="162">
        <f>(CP237*CM228/1000) *60 / (CN228/1000)</f>
        <v/>
      </c>
      <c r="CW243" s="265">
        <f>3*CW228</f>
        <v/>
      </c>
      <c r="CX243" s="265">
        <f>(CL237+CM237+CN237+2*CO237+2*CP237+3*CR237+3*CQ237+4*CS237+4*CT237+4*CU237+4*CV237+4*CW237+4*CX237+4*CY237)</f>
        <v/>
      </c>
      <c r="CY243" s="14">
        <f>(CW243-CX243)/CX243</f>
        <v/>
      </c>
    </row>
    <row r="244" ht="14.45" customHeight="1" s="23">
      <c r="A244" s="25" t="n"/>
      <c r="B244" s="24" t="n"/>
      <c r="C244" s="69" t="n"/>
      <c r="D244" s="176">
        <f>((G238+H238)*G229/1000) *60 /(H229/1000)</f>
        <v/>
      </c>
      <c r="E244" s="10">
        <f>(G229*(298/273)*(1/1.07)/H229)^-1</f>
        <v/>
      </c>
      <c r="F244" s="9">
        <f>(K229-K234*C243)/K229</f>
        <v/>
      </c>
      <c r="G244" s="9">
        <f>(F238+G238+H238+2*I238+2*J238+3*L238+4*M238+4*N238+4*O238+4*P238+4*Q238+4*R238+4*S238)/(F238+G238+H238+2*I238+2*J238+3*L238+4*M238+4*N238+4*O238+4*P238+4*Q238+4*R238+4*S238+3*K238)</f>
        <v/>
      </c>
      <c r="H244" s="9">
        <f>(O229-D238)/O229</f>
        <v/>
      </c>
      <c r="I244" s="9">
        <f>(2*J238+3*L238)/(F238+G238+H238+2*I238+2*J238+3*L238+4*M238+4*N238+4*O238+4*P238+4*Q238+4*R238+4*S238)</f>
        <v/>
      </c>
      <c r="J244" s="9">
        <f>3*L238/(F238+G238+H238+2*I238+2*J238+3*L238+4*M238+4*N238+4*O238+4*P238+4*Q238+4*R238+4*S238)</f>
        <v/>
      </c>
      <c r="K244" s="9">
        <f>2*J238/(F238+G238+H238+2*I238+2*J238+3*L238+4*M238+4*N238+4*O238+4*P238+4*Q238+4*R238+4*S238)</f>
        <v/>
      </c>
      <c r="L244" s="9">
        <f>G238/(F238+G238+H238+2*I238+2*J238+3*L238+4*M238+4*N238+4*O238+4*P238+4*Q238+4*R238+4*S238)</f>
        <v/>
      </c>
      <c r="M244" s="9">
        <f>H238/(F238+G238+H238+2*I238+2*J238+3*L238+4*M238+4*N238+4*O238+4*P238+4*Q238+4*R238+4*S238)</f>
        <v/>
      </c>
      <c r="N244" s="9">
        <f>(G238+H238)/(F238+G238+H238+2*I238+2*J238+3*L238+4*M238+4*N238+4*O238+4*P238+4*Q238+4*R238+4*S238)</f>
        <v/>
      </c>
      <c r="O244" s="162">
        <f>(L238*G229/1000) *60 /(H229/1000)</f>
        <v/>
      </c>
      <c r="P244" s="162">
        <f>(J238*G229/1000) *60 / (H229/1000)</f>
        <v/>
      </c>
      <c r="Q244" s="265">
        <f>3*Q229</f>
        <v/>
      </c>
      <c r="R244" s="265">
        <f>(F238+G238+H238+2*I238+2*J238+3*L238+3*K238+4*M238+4*N238+4*O238+4*P238+4*Q238+4*R238+4*S238)</f>
        <v/>
      </c>
      <c r="S244" s="14">
        <f>(Q244-R244)/R244</f>
        <v/>
      </c>
      <c r="T244" s="25" t="n"/>
      <c r="V244" s="25" t="n"/>
      <c r="W244" s="24" t="n"/>
      <c r="X244" s="69" t="n"/>
      <c r="Y244" s="10" t="n"/>
      <c r="Z244" s="10">
        <f>(AB229*(298/273)*(1/1.07)/AC229)^-1</f>
        <v/>
      </c>
      <c r="AA244" s="9">
        <f>(AF229-AF234*X243)/AF229</f>
        <v/>
      </c>
      <c r="AB244" s="9">
        <f>(AA238+AB238+AC238+2*AD238+2*AE238+3*AG238+4*AH238+4*AI238+4*AJ238+4*AK238+4*AL238+4*AM238+4*AN238)/(AA238+AB238+AC238+2*AD238+2*AE238+3*AG238+4*AH238+4*AI238+4*AJ238+4*AK238+4*AL238+4*AM238+4*AN238+3*AF238)</f>
        <v/>
      </c>
      <c r="AC244" s="9">
        <f>(AJ229-Y238)/AJ229</f>
        <v/>
      </c>
      <c r="AD244" s="9">
        <f>(2*AE238+3*AG238)/(AA238+AB238+AC238+2*AD238+2*AE238+3*AG238+4*AH238+4*AI238+4*AJ238+4*AK238+4*AL238+4*AM238+4*AN238)</f>
        <v/>
      </c>
      <c r="AE244" s="9">
        <f>3*AG238/(AA238+AB238+AC238+2*AD238+2*AE238+3*AG238+4*AH238+4*AI238+4*AJ238+4*AK238+4*AL238+4*AM238+4*AN238)</f>
        <v/>
      </c>
      <c r="AF244" s="9">
        <f>2*AE238/(AA238+AB238+AC238+2*AD238+2*AE238+3*AG238+4*AH238+4*AI238+4*AJ238+4*AK238+4*AL238+4*AM238+4*AN238)</f>
        <v/>
      </c>
      <c r="AG244" s="9">
        <f>AB238/(AA238+AB238+AC238+2*AD238+2*AE238+3*AG238+4*AH238+4*AI238+4*AJ238+4*AK238+4*AL238+4*AM238+4*AN238)</f>
        <v/>
      </c>
      <c r="AH244" s="9">
        <f>AC238/(AA238+AB238+AC238+2*AD238+2*AE238+3*AG238+4*AH238+4*AI238+4*AJ238+4*AK238+4*AL238+4*AM238+4*AN238)</f>
        <v/>
      </c>
      <c r="AI244" s="9">
        <f>(AB238+AC238)/(AA238+AB238+AC238+2*AD238+2*AE238+3*AG238+4*AH238+4*AI238+4*AJ238+4*AK238+4*AL238+4*AM238+4*AN238)</f>
        <v/>
      </c>
      <c r="AJ244" s="162">
        <f>(AG238*AB229/1000) *60 /(AC229/1000)</f>
        <v/>
      </c>
      <c r="AK244" s="162">
        <f>(AE238*AB229/1000) *60 / (AC229/1000)</f>
        <v/>
      </c>
      <c r="AL244" s="265">
        <f>3*AL229</f>
        <v/>
      </c>
      <c r="AM244" s="265">
        <f>(AA238+AB238+AC238+2*AD238+2*AE238+3*AG238+3*AF238+4*AH238+4*AI238+4*AJ238+4*AK238+4*AL238+4*AM238+4*AN238)</f>
        <v/>
      </c>
      <c r="AN244" s="14">
        <f>(AL244-AM244)/AM244</f>
        <v/>
      </c>
      <c r="AQ244" s="25" t="n"/>
      <c r="AR244" s="24" t="n"/>
      <c r="AS244" s="69" t="n"/>
      <c r="AT244" s="10" t="n"/>
      <c r="AU244" s="10">
        <f>(AW229*(298/273)*(1/1.07)/AX229)^-1</f>
        <v/>
      </c>
      <c r="AV244" s="9">
        <f>(BA229-BA234*AS243)/BA229</f>
        <v/>
      </c>
      <c r="AW244" s="9">
        <f>(AV238+AW238+AX238+2*AY238+2*AZ238+3*BB238+4*BC238+4*BD238+4*BE238+4*BF238+4*BG238+4*BH238+4*BI238)/(AV238+AW238+AX238+2*AY238+2*AZ238+3*BB238+4*BC238+4*BD238+4*BE238+4*BF238+4*BG238+4*BH238+4*BI238+3*BA238)</f>
        <v/>
      </c>
      <c r="AX244" s="9">
        <f>(BE229-AT238)/BE229</f>
        <v/>
      </c>
      <c r="AY244" s="9">
        <f>(2*AZ238+3*BB238)/(AV238+AW238+AX238+2*AY238+2*AZ238+3*BB238+4*BC238+4*BD238+4*BE238+4*BF238+4*BG238+4*BH238+4*BI238)</f>
        <v/>
      </c>
      <c r="AZ244" s="9">
        <f>3*BB238/(AV238+AW238+AX238+2*AY238+2*AZ238+3*BB238+4*BC238+4*BD238+4*BE238+4*BF238+4*BG238+4*BH238+4*BI238)</f>
        <v/>
      </c>
      <c r="BA244" s="9">
        <f>2*AZ238/(AV238+AW238+AX238+2*AY238+2*AZ238+3*BB238+4*BC238+4*BD238+4*BE238+4*BF238+4*BG238+4*BH238+4*BI238)</f>
        <v/>
      </c>
      <c r="BB244" s="9">
        <f>AW238/(AV238+AW238+AX238+2*AY238+2*AZ238+3*BB238+4*BC238+4*BD238+4*BE238+4*BF238+4*BG238+4*BH238+4*BI238)</f>
        <v/>
      </c>
      <c r="BC244" s="9">
        <f>AX238/(AV238+AW238+AX238+2*AY238+2*AZ238+3*BB238+4*BC238+4*BD238+4*BE238+4*BF238+4*BG238+4*BH238+4*BI238)</f>
        <v/>
      </c>
      <c r="BD244" s="9">
        <f>(AW238+AX238)/(AV238+AW238+AX238+2*AY238+2*AZ238+3*BB238+4*BC238+4*BD238+4*BE238+4*BF238+4*BG238+4*BH238+4*BI238)</f>
        <v/>
      </c>
      <c r="BE244" s="162">
        <f>(BB238*AW229/1000) *60 /(AX229/1000)</f>
        <v/>
      </c>
      <c r="BF244" s="162">
        <f>(AZ238*AW229/1000) *60 / (AX229/1000)</f>
        <v/>
      </c>
      <c r="BG244" s="265">
        <f>3*BG229</f>
        <v/>
      </c>
      <c r="BH244" s="265">
        <f>(AV238+AW238+AX238+2*AY238+2*AZ238+3*BB238+3*BA238+4*BC238+4*BD238+4*BE238+4*BF238+4*BG238+4*BH238+4*BI238)</f>
        <v/>
      </c>
      <c r="BI244" s="14">
        <f>(BG244-BH244)/BH244</f>
        <v/>
      </c>
      <c r="BL244" s="25" t="n"/>
      <c r="BM244" s="24" t="n"/>
      <c r="BN244" s="173" t="n"/>
      <c r="BO244" s="10" t="n"/>
      <c r="BP244" s="10">
        <f>(BR229*(298/273)*(1/1.07)/BS229)^-1</f>
        <v/>
      </c>
      <c r="BQ244" s="9">
        <f>(BV229-BV234*BN243)/BV229</f>
        <v/>
      </c>
      <c r="BR244" s="9">
        <f>(BQ238+BR238+BS238+2*BT238+2*BU238+3*BW238+4*BX238+4*BY238+4*BZ238+4*CA238+4*CB238+4*CC238+4*CD238)/(BQ238+BR238+BS238+2*BT238+2*BU238+3*BW238+4*BX238+4*BY238+4*BZ238+4*CA238+4*CB238+4*CC238+4*CD238+3*BV238)</f>
        <v/>
      </c>
      <c r="BS244" s="9">
        <f>(BZ229-BO238)/BZ229</f>
        <v/>
      </c>
      <c r="BT244" s="9">
        <f>(2*BU238+3*BW238)/(BQ238+BR238+BS238+2*BT238+2*BU238+3*BW238+4*BX238+4*BY238+4*BZ238+4*CA238+4*CB238+4*CC238+4*CD238)</f>
        <v/>
      </c>
      <c r="BU244" s="9">
        <f>3*BW238/(BQ238+BR238+BS238+2*BT238+2*BU238+3*BW238+4*BX238+4*BY238+4*BZ238+4*CA238+4*CB238+4*CC238+4*CD238)</f>
        <v/>
      </c>
      <c r="BV244" s="9">
        <f>2*BU238/(BQ238+BR238+BS238+2*BT238+2*BU238+3*BW238+4*BX238+4*BY238+4*BZ238+4*CA238+4*CB238+4*CC238+4*CD238)</f>
        <v/>
      </c>
      <c r="BW244" s="9">
        <f>BR238/(BQ238+BR238+BS238+2*BT238+2*BU238+3*BW238+4*BX238+4*BY238+4*BZ238+4*CA238+4*CB238+4*CC238+4*CD238)</f>
        <v/>
      </c>
      <c r="BX244" s="9">
        <f>BS238/(BQ238+BR238+BS238+2*BT238+2*BU238+3*BW238+4*BX238+4*BY238+4*BZ238+4*CA238+4*CB238+4*CC238+4*CD238)</f>
        <v/>
      </c>
      <c r="BY244" s="9">
        <f>(BR238+BS238)/(BQ238+BR238+BS238+2*BT238+2*BU238+3*BW238+4*BX238+4*BY238+4*BZ238+4*CA238+4*CB238+4*CC238+4*CD238)</f>
        <v/>
      </c>
      <c r="BZ244" s="162">
        <f>(BW238*BR229/1000) *60 /(BS229/1000)</f>
        <v/>
      </c>
      <c r="CA244" s="162">
        <f>(BU238*BR229/1000) *60 / (BS229/1000)</f>
        <v/>
      </c>
      <c r="CB244" s="265">
        <f>3*CB229</f>
        <v/>
      </c>
      <c r="CC244" s="265">
        <f>(BQ238+BR238+BS238+2*BT238+2*BU238+3*BW238+3*BV238+4*BX238+4*BY238+4*BZ238+4*CA238+4*CB238+4*CC238+4*CD238)</f>
        <v/>
      </c>
      <c r="CD244" s="14">
        <f>(CB244-CC244)/CC244</f>
        <v/>
      </c>
      <c r="CG244" s="25" t="n"/>
      <c r="CH244" s="24" t="n"/>
      <c r="CI244" s="173" t="n"/>
      <c r="CJ244" s="10" t="n"/>
      <c r="CK244" s="10">
        <f>(CM229*(298/273)*(1/1.07)/CN229)^-1</f>
        <v/>
      </c>
      <c r="CL244" s="9">
        <f>(CQ229-CQ234*CI243)/CQ229</f>
        <v/>
      </c>
      <c r="CM244" s="9">
        <f>(CL238+CM238+CN238+2*CO238+2*CP238+3*CR238+4*CS238+4*CT238+4*CU238+4*CV238+4*CW238+4*CX238+4*CY238)/(CL238+CM238+CN238+2*CO238+2*CP238+3*CR238+4*CS238+4*CT238+4*CU238+4*CV238+4*CW238+4*CX238+4*CY238+3*CQ238)</f>
        <v/>
      </c>
      <c r="CN244" s="9">
        <f>(CU229-CJ238)/CU229</f>
        <v/>
      </c>
      <c r="CO244" s="9">
        <f>(2*CP238+3*CR238)/(CL238+CM238+CN238+2*CO238+2*CP238+3*CR238+4*CS238+4*CT238+4*CU238+4*CV238+4*CW238+4*CX238+4*CY238)</f>
        <v/>
      </c>
      <c r="CP244" s="9">
        <f>3*CR238/(CL238+CM238+CN238+2*CO238+2*CP238+3*CR238+4*CS238+4*CT238+4*CU238+4*CV238+4*CW238+4*CX238+4*CY238)</f>
        <v/>
      </c>
      <c r="CQ244" s="9">
        <f>2*CP238/(CL238+CM238+CN238+2*CO238+2*CP238+3*CR238+4*CS238+4*CT238+4*CU238+4*CV238+4*CW238+4*CX238+4*CY238)</f>
        <v/>
      </c>
      <c r="CR244" s="9">
        <f>CM238/(CL238+CM238+CN238+2*CO238+2*CP238+3*CR238+4*CS238+4*CT238+4*CU238+4*CV238+4*CW238+4*CX238+4*CY238)</f>
        <v/>
      </c>
      <c r="CS244" s="9">
        <f>CN238/(CL238+CM238+CN238+2*CO238+2*CP238+3*CR238+4*CS238+4*CT238+4*CU238+4*CV238+4*CW238+4*CX238+4*CY238)</f>
        <v/>
      </c>
      <c r="CT244" s="9">
        <f>(CM238+CN238)/(CL238+CM238+CN238+2*CO238+2*CP238+3*CR238+4*CS238+4*CT238+4*CU238+4*CV238+4*CW238+4*CX238+4*CY238)</f>
        <v/>
      </c>
      <c r="CU244" s="162">
        <f>(CR238*CM229/1000) *60 /(CN229/1000)</f>
        <v/>
      </c>
      <c r="CV244" s="162">
        <f>(CP238*CM229/1000) *60 / (CN229/1000)</f>
        <v/>
      </c>
      <c r="CW244" s="265">
        <f>3*CW229</f>
        <v/>
      </c>
      <c r="CX244" s="265">
        <f>(CL238+CM238+CN238+2*CO238+2*CP238+3*CR238+3*CQ238+4*CS238+4*CT238+4*CU238+4*CV238+4*CW238+4*CX238+4*CY238)</f>
        <v/>
      </c>
      <c r="CY244" s="14">
        <f>(CW244-CX244)/CX244</f>
        <v/>
      </c>
    </row>
    <row r="245" ht="15" customHeight="1" s="23" thickBot="1">
      <c r="A245" s="25" t="n"/>
      <c r="B245" s="24" t="n"/>
      <c r="C245" s="70" t="inlineStr">
        <is>
          <t>Average</t>
        </is>
      </c>
      <c r="D245" s="72">
        <f>AVERAGE(D242:D244)</f>
        <v/>
      </c>
      <c r="E245" s="72">
        <f>AVERAGE(E242:E244)</f>
        <v/>
      </c>
      <c r="F245" s="73">
        <f>AVERAGE(F242:F244)</f>
        <v/>
      </c>
      <c r="G245" s="73">
        <f>AVERAGE(G242:G244)</f>
        <v/>
      </c>
      <c r="H245" s="73">
        <f>AVERAGE(H242:H244)</f>
        <v/>
      </c>
      <c r="I245" s="73">
        <f>AVERAGE(I242:I244)</f>
        <v/>
      </c>
      <c r="J245" s="73">
        <f>AVERAGE(J242:J244)</f>
        <v/>
      </c>
      <c r="K245" s="73">
        <f>AVERAGE(K242:K244)</f>
        <v/>
      </c>
      <c r="L245" s="73">
        <f>AVERAGE(L242:L244)</f>
        <v/>
      </c>
      <c r="M245" s="73">
        <f>AVERAGE(M242:M244)</f>
        <v/>
      </c>
      <c r="N245" s="73">
        <f>AVERAGE(N242:N244)</f>
        <v/>
      </c>
      <c r="O245" s="163">
        <f>AVERAGE(O242:O244)</f>
        <v/>
      </c>
      <c r="P245" s="163">
        <f>AVERAGE(P242:P244)</f>
        <v/>
      </c>
      <c r="Q245" s="72">
        <f>AVERAGE(Q242:Q244)</f>
        <v/>
      </c>
      <c r="R245" s="72">
        <f>AVERAGE(R242:R244)</f>
        <v/>
      </c>
      <c r="S245" s="74">
        <f>AVERAGE(S242:S244)</f>
        <v/>
      </c>
      <c r="T245" s="25" t="n"/>
      <c r="V245" s="25" t="n"/>
      <c r="W245" s="24" t="n"/>
      <c r="X245" s="70" t="inlineStr">
        <is>
          <t>Average</t>
        </is>
      </c>
      <c r="Y245" s="72" t="n"/>
      <c r="Z245" s="72">
        <f>AVERAGE(Z242:Z244)</f>
        <v/>
      </c>
      <c r="AA245" s="73">
        <f>AVERAGE(AA242:AA244)</f>
        <v/>
      </c>
      <c r="AB245" s="73">
        <f>AVERAGE(AB242:AB244)</f>
        <v/>
      </c>
      <c r="AC245" s="73">
        <f>AVERAGE(AC242:AC244)</f>
        <v/>
      </c>
      <c r="AD245" s="73">
        <f>AVERAGE(AD242:AD244)</f>
        <v/>
      </c>
      <c r="AE245" s="73">
        <f>AVERAGE(AE242:AE244)</f>
        <v/>
      </c>
      <c r="AF245" s="73">
        <f>AVERAGE(AF242:AF244)</f>
        <v/>
      </c>
      <c r="AG245" s="73">
        <f>AVERAGE(AG242:AG244)</f>
        <v/>
      </c>
      <c r="AH245" s="73">
        <f>AVERAGE(AH242:AH244)</f>
        <v/>
      </c>
      <c r="AI245" s="73">
        <f>AVERAGE(AI242:AI244)</f>
        <v/>
      </c>
      <c r="AJ245" s="163">
        <f>AVERAGE(AJ242:AJ244)</f>
        <v/>
      </c>
      <c r="AK245" s="163">
        <f>AVERAGE(AK242:AK244)</f>
        <v/>
      </c>
      <c r="AL245" s="72">
        <f>AVERAGE(AL242:AL244)</f>
        <v/>
      </c>
      <c r="AM245" s="72">
        <f>AVERAGE(AM242:AM244)</f>
        <v/>
      </c>
      <c r="AN245" s="74">
        <f>AVERAGE(AN242:AN244)</f>
        <v/>
      </c>
      <c r="AQ245" s="25" t="n"/>
      <c r="AR245" s="24" t="n"/>
      <c r="AS245" s="70" t="inlineStr">
        <is>
          <t>Average</t>
        </is>
      </c>
      <c r="AT245" s="72" t="n"/>
      <c r="AU245" s="72">
        <f>AVERAGE(AU242:AU244)</f>
        <v/>
      </c>
      <c r="AV245" s="73">
        <f>AVERAGE(AV242:AV244)</f>
        <v/>
      </c>
      <c r="AW245" s="73">
        <f>AVERAGE(AW242:AW244)</f>
        <v/>
      </c>
      <c r="AX245" s="73">
        <f>AVERAGE(AX242:AX244)</f>
        <v/>
      </c>
      <c r="AY245" s="73">
        <f>AVERAGE(AY242:AY244)</f>
        <v/>
      </c>
      <c r="AZ245" s="73">
        <f>AVERAGE(AZ242:AZ244)</f>
        <v/>
      </c>
      <c r="BA245" s="73">
        <f>AVERAGE(BA242:BA244)</f>
        <v/>
      </c>
      <c r="BB245" s="73">
        <f>AVERAGE(BB242:BB244)</f>
        <v/>
      </c>
      <c r="BC245" s="73">
        <f>AVERAGE(BC242:BC244)</f>
        <v/>
      </c>
      <c r="BD245" s="73">
        <f>AVERAGE(BD242:BD244)</f>
        <v/>
      </c>
      <c r="BE245" s="163">
        <f>AVERAGE(BE242:BE244)</f>
        <v/>
      </c>
      <c r="BF245" s="163">
        <f>AVERAGE(BF242:BF244)</f>
        <v/>
      </c>
      <c r="BG245" s="72">
        <f>AVERAGE(BG242:BG244)</f>
        <v/>
      </c>
      <c r="BH245" s="72">
        <f>AVERAGE(BH242:BH244)</f>
        <v/>
      </c>
      <c r="BI245" s="74">
        <f>AVERAGE(BI242:BI244)</f>
        <v/>
      </c>
      <c r="BL245" s="25" t="n"/>
      <c r="BM245" s="24" t="n"/>
      <c r="BN245" s="174" t="inlineStr">
        <is>
          <t>Average</t>
        </is>
      </c>
      <c r="BO245" s="72" t="n"/>
      <c r="BP245" s="72">
        <f>AVERAGE(BP242:BP244)</f>
        <v/>
      </c>
      <c r="BQ245" s="73">
        <f>AVERAGE(BQ242:BQ244)</f>
        <v/>
      </c>
      <c r="BR245" s="73">
        <f>AVERAGE(BR242:BR244)</f>
        <v/>
      </c>
      <c r="BS245" s="73">
        <f>AVERAGE(BS242:BS244)</f>
        <v/>
      </c>
      <c r="BT245" s="73">
        <f>AVERAGE(BT242:BT244)</f>
        <v/>
      </c>
      <c r="BU245" s="73">
        <f>AVERAGE(BU242:BU244)</f>
        <v/>
      </c>
      <c r="BV245" s="73">
        <f>AVERAGE(BV242:BV244)</f>
        <v/>
      </c>
      <c r="BW245" s="73">
        <f>AVERAGE(BW242:BW244)</f>
        <v/>
      </c>
      <c r="BX245" s="73">
        <f>AVERAGE(BX242:BX244)</f>
        <v/>
      </c>
      <c r="BY245" s="73">
        <f>AVERAGE(BY242:BY244)</f>
        <v/>
      </c>
      <c r="BZ245" s="163">
        <f>AVERAGE(BZ242:BZ244)</f>
        <v/>
      </c>
      <c r="CA245" s="163">
        <f>AVERAGE(CA242:CA244)</f>
        <v/>
      </c>
      <c r="CB245" s="72">
        <f>AVERAGE(CB242:CB244)</f>
        <v/>
      </c>
      <c r="CC245" s="72">
        <f>AVERAGE(CC242:CC244)</f>
        <v/>
      </c>
      <c r="CD245" s="74">
        <f>AVERAGE(CD242:CD244)</f>
        <v/>
      </c>
      <c r="CG245" s="25" t="n"/>
      <c r="CH245" s="24" t="n"/>
      <c r="CI245" s="174" t="inlineStr">
        <is>
          <t>Average</t>
        </is>
      </c>
      <c r="CJ245" s="72" t="n"/>
      <c r="CK245" s="72">
        <f>AVERAGE(CK242:CK244)</f>
        <v/>
      </c>
      <c r="CL245" s="73">
        <f>AVERAGE(CL242:CL244)</f>
        <v/>
      </c>
      <c r="CM245" s="73">
        <f>AVERAGE(CM242:CM244)</f>
        <v/>
      </c>
      <c r="CN245" s="73">
        <f>AVERAGE(CN242:CN244)</f>
        <v/>
      </c>
      <c r="CO245" s="73">
        <f>AVERAGE(CO242:CO244)</f>
        <v/>
      </c>
      <c r="CP245" s="73">
        <f>AVERAGE(CP242:CP244)</f>
        <v/>
      </c>
      <c r="CQ245" s="73">
        <f>AVERAGE(CQ242:CQ244)</f>
        <v/>
      </c>
      <c r="CR245" s="73">
        <f>AVERAGE(CR242:CR244)</f>
        <v/>
      </c>
      <c r="CS245" s="73">
        <f>AVERAGE(CS242:CS244)</f>
        <v/>
      </c>
      <c r="CT245" s="73">
        <f>AVERAGE(CT242:CT244)</f>
        <v/>
      </c>
      <c r="CU245" s="163">
        <f>AVERAGE(CU242:CU244)</f>
        <v/>
      </c>
      <c r="CV245" s="163">
        <f>AVERAGE(CV242:CV244)</f>
        <v/>
      </c>
      <c r="CW245" s="72">
        <f>AVERAGE(CW242:CW244)</f>
        <v/>
      </c>
      <c r="CX245" s="72">
        <f>AVERAGE(CX242:CX244)</f>
        <v/>
      </c>
      <c r="CY245" s="74">
        <f>AVERAGE(CY242:CY244)</f>
        <v/>
      </c>
    </row>
    <row r="246">
      <c r="A246" s="78" t="n"/>
      <c r="B246" s="88" t="inlineStr">
        <is>
          <t>Date/Time</t>
        </is>
      </c>
      <c r="C246" s="88" t="inlineStr">
        <is>
          <t>GC File Name</t>
        </is>
      </c>
      <c r="D246" s="88" t="inlineStr">
        <is>
          <t>oxygen</t>
        </is>
      </c>
      <c r="E246" s="88" t="inlineStr">
        <is>
          <t>nitrogen</t>
        </is>
      </c>
      <c r="F246" s="88" t="inlineStr">
        <is>
          <t>methane</t>
        </is>
      </c>
      <c r="G246" s="88" t="inlineStr">
        <is>
          <t>carbon monoxide</t>
        </is>
      </c>
      <c r="H246" s="88" t="inlineStr">
        <is>
          <t>carbon dioxide</t>
        </is>
      </c>
      <c r="I246" s="88" t="inlineStr">
        <is>
          <t>ethane</t>
        </is>
      </c>
      <c r="J246" s="88" t="inlineStr">
        <is>
          <t>ethylene</t>
        </is>
      </c>
      <c r="K246" s="88" t="inlineStr">
        <is>
          <t>propane</t>
        </is>
      </c>
      <c r="L246" s="88" t="inlineStr">
        <is>
          <t>propylene</t>
        </is>
      </c>
      <c r="M246" s="88" t="inlineStr">
        <is>
          <t>isobutane</t>
        </is>
      </c>
      <c r="N246" s="88" t="inlineStr">
        <is>
          <t>n-butane</t>
        </is>
      </c>
      <c r="O246" s="88" t="inlineStr">
        <is>
          <t>trans-2-butene</t>
        </is>
      </c>
      <c r="P246" s="88" t="inlineStr">
        <is>
          <t>1-butene</t>
        </is>
      </c>
      <c r="Q246" s="88" t="inlineStr">
        <is>
          <t>isobutene</t>
        </is>
      </c>
      <c r="R246" s="88" t="inlineStr">
        <is>
          <t>cis-2-butene</t>
        </is>
      </c>
      <c r="S246" s="89" t="inlineStr">
        <is>
          <t>1,3-butadiene</t>
        </is>
      </c>
      <c r="T246" s="25" t="n"/>
      <c r="V246" s="78" t="n"/>
      <c r="W246" s="88" t="inlineStr">
        <is>
          <t>Date/Time</t>
        </is>
      </c>
      <c r="X246" s="88" t="inlineStr">
        <is>
          <t>GC File Name</t>
        </is>
      </c>
      <c r="Y246" s="88" t="inlineStr">
        <is>
          <t>oxygen</t>
        </is>
      </c>
      <c r="Z246" s="88" t="inlineStr">
        <is>
          <t>nitrogen</t>
        </is>
      </c>
      <c r="AA246" s="88" t="inlineStr">
        <is>
          <t>methane</t>
        </is>
      </c>
      <c r="AB246" s="88" t="inlineStr">
        <is>
          <t>carbon monoxide</t>
        </is>
      </c>
      <c r="AC246" s="88" t="inlineStr">
        <is>
          <t>carbon dioxide</t>
        </is>
      </c>
      <c r="AD246" s="88" t="inlineStr">
        <is>
          <t>ethane</t>
        </is>
      </c>
      <c r="AE246" s="88" t="inlineStr">
        <is>
          <t>ethylene</t>
        </is>
      </c>
      <c r="AF246" s="88" t="inlineStr">
        <is>
          <t>propane</t>
        </is>
      </c>
      <c r="AG246" s="88" t="inlineStr">
        <is>
          <t>propylene</t>
        </is>
      </c>
      <c r="AH246" s="88" t="inlineStr">
        <is>
          <t>isobutane</t>
        </is>
      </c>
      <c r="AI246" s="88" t="inlineStr">
        <is>
          <t>n-butane</t>
        </is>
      </c>
      <c r="AJ246" s="88" t="inlineStr">
        <is>
          <t>trans-2-butene</t>
        </is>
      </c>
      <c r="AK246" s="88" t="inlineStr">
        <is>
          <t>1-butene</t>
        </is>
      </c>
      <c r="AL246" s="88" t="inlineStr">
        <is>
          <t>isobutene</t>
        </is>
      </c>
      <c r="AM246" s="88" t="inlineStr">
        <is>
          <t>cis-2-butene</t>
        </is>
      </c>
      <c r="AN246" s="89" t="inlineStr">
        <is>
          <t>1,3-butadiene</t>
        </is>
      </c>
      <c r="AQ246" s="78" t="n"/>
      <c r="AR246" s="88" t="inlineStr">
        <is>
          <t>Date/Time</t>
        </is>
      </c>
      <c r="AS246" s="88" t="inlineStr">
        <is>
          <t>GC File Name</t>
        </is>
      </c>
      <c r="AT246" s="88" t="inlineStr">
        <is>
          <t>oxygen</t>
        </is>
      </c>
      <c r="AU246" s="88" t="inlineStr">
        <is>
          <t>nitrogen</t>
        </is>
      </c>
      <c r="AV246" s="88" t="inlineStr">
        <is>
          <t>methane</t>
        </is>
      </c>
      <c r="AW246" s="88" t="inlineStr">
        <is>
          <t>carbon monoxide</t>
        </is>
      </c>
      <c r="AX246" s="88" t="inlineStr">
        <is>
          <t>carbon dioxide</t>
        </is>
      </c>
      <c r="AY246" s="88" t="inlineStr">
        <is>
          <t>ethane</t>
        </is>
      </c>
      <c r="AZ246" s="88" t="inlineStr">
        <is>
          <t>ethylene</t>
        </is>
      </c>
      <c r="BA246" s="88" t="inlineStr">
        <is>
          <t>propane</t>
        </is>
      </c>
      <c r="BB246" s="88" t="inlineStr">
        <is>
          <t>propylene</t>
        </is>
      </c>
      <c r="BC246" s="88" t="inlineStr">
        <is>
          <t>isobutane</t>
        </is>
      </c>
      <c r="BD246" s="88" t="inlineStr">
        <is>
          <t>n-butane</t>
        </is>
      </c>
      <c r="BE246" s="88" t="inlineStr">
        <is>
          <t>trans-2-butene</t>
        </is>
      </c>
      <c r="BF246" s="88" t="inlineStr">
        <is>
          <t>1-butene</t>
        </is>
      </c>
      <c r="BG246" s="88" t="inlineStr">
        <is>
          <t>isobutene</t>
        </is>
      </c>
      <c r="BH246" s="88" t="inlineStr">
        <is>
          <t>cis-2-butene</t>
        </is>
      </c>
      <c r="BI246" s="89" t="inlineStr">
        <is>
          <t>1,3-butadiene</t>
        </is>
      </c>
      <c r="BL246" s="78" t="n"/>
      <c r="BM246" s="88" t="inlineStr">
        <is>
          <t>Date/Time</t>
        </is>
      </c>
      <c r="BN246" s="88" t="inlineStr">
        <is>
          <t>GC File Name</t>
        </is>
      </c>
      <c r="BO246" s="88" t="inlineStr">
        <is>
          <t>oxygen</t>
        </is>
      </c>
      <c r="BP246" s="88" t="inlineStr">
        <is>
          <t>nitrogen</t>
        </is>
      </c>
      <c r="BQ246" s="88" t="inlineStr">
        <is>
          <t>methane</t>
        </is>
      </c>
      <c r="BR246" s="88" t="inlineStr">
        <is>
          <t>carbon monoxide</t>
        </is>
      </c>
      <c r="BS246" s="88" t="inlineStr">
        <is>
          <t>carbon dioxide</t>
        </is>
      </c>
      <c r="BT246" s="88" t="inlineStr">
        <is>
          <t>ethane</t>
        </is>
      </c>
      <c r="BU246" s="88" t="inlineStr">
        <is>
          <t>ethylene</t>
        </is>
      </c>
      <c r="BV246" s="88" t="inlineStr">
        <is>
          <t>propane</t>
        </is>
      </c>
      <c r="BW246" s="88" t="inlineStr">
        <is>
          <t>propylene</t>
        </is>
      </c>
      <c r="BX246" s="88" t="inlineStr">
        <is>
          <t>isobutane</t>
        </is>
      </c>
      <c r="BY246" s="88" t="inlineStr">
        <is>
          <t>n-butane</t>
        </is>
      </c>
      <c r="BZ246" s="88" t="inlineStr">
        <is>
          <t>trans-2-butene</t>
        </is>
      </c>
      <c r="CA246" s="88" t="inlineStr">
        <is>
          <t>1-butene</t>
        </is>
      </c>
      <c r="CB246" s="88" t="inlineStr">
        <is>
          <t>isobutene</t>
        </is>
      </c>
      <c r="CC246" s="88" t="inlineStr">
        <is>
          <t>cis-2-butene</t>
        </is>
      </c>
      <c r="CD246" s="89" t="inlineStr">
        <is>
          <t>1,3-butadiene</t>
        </is>
      </c>
      <c r="CG246" s="78" t="n"/>
      <c r="CH246" s="88" t="inlineStr">
        <is>
          <t>Date/Time</t>
        </is>
      </c>
      <c r="CI246" s="88" t="inlineStr">
        <is>
          <t>GC File Name</t>
        </is>
      </c>
      <c r="CJ246" s="88" t="inlineStr">
        <is>
          <t>oxygen</t>
        </is>
      </c>
      <c r="CK246" s="88" t="inlineStr">
        <is>
          <t>nitrogen</t>
        </is>
      </c>
      <c r="CL246" s="88" t="inlineStr">
        <is>
          <t>methane</t>
        </is>
      </c>
      <c r="CM246" s="88" t="inlineStr">
        <is>
          <t>carbon monoxide</t>
        </is>
      </c>
      <c r="CN246" s="88" t="inlineStr">
        <is>
          <t>carbon dioxide</t>
        </is>
      </c>
      <c r="CO246" s="88" t="inlineStr">
        <is>
          <t>ethane</t>
        </is>
      </c>
      <c r="CP246" s="88" t="inlineStr">
        <is>
          <t>ethylene</t>
        </is>
      </c>
      <c r="CQ246" s="88" t="inlineStr">
        <is>
          <t>propane</t>
        </is>
      </c>
      <c r="CR246" s="88" t="inlineStr">
        <is>
          <t>propylene</t>
        </is>
      </c>
      <c r="CS246" s="88" t="inlineStr">
        <is>
          <t>isobutane</t>
        </is>
      </c>
      <c r="CT246" s="88" t="inlineStr">
        <is>
          <t>n-butane</t>
        </is>
      </c>
      <c r="CU246" s="88" t="inlineStr">
        <is>
          <t>trans-2-butene</t>
        </is>
      </c>
      <c r="CV246" s="88" t="inlineStr">
        <is>
          <t>1-butene</t>
        </is>
      </c>
      <c r="CW246" s="88" t="inlineStr">
        <is>
          <t>isobutene</t>
        </is>
      </c>
      <c r="CX246" s="88" t="inlineStr">
        <is>
          <t>cis-2-butene</t>
        </is>
      </c>
      <c r="CY246" s="89" t="inlineStr">
        <is>
          <t>1,3-butadiene</t>
        </is>
      </c>
    </row>
    <row r="247">
      <c r="A247" s="79" t="inlineStr">
        <is>
          <t>bp</t>
        </is>
      </c>
      <c r="B247" s="98">
        <f>'Data In'!G26</f>
        <v/>
      </c>
      <c r="C247" s="96">
        <f>'Data In'!H26</f>
        <v/>
      </c>
      <c r="D247" s="96">
        <f>'Data In'!I26</f>
        <v/>
      </c>
      <c r="E247" s="96">
        <f>'Data In'!J26</f>
        <v/>
      </c>
      <c r="F247" s="96">
        <f>'Data In'!K26</f>
        <v/>
      </c>
      <c r="G247" s="96">
        <f>'Data In'!L26</f>
        <v/>
      </c>
      <c r="H247" s="96">
        <f>'Data In'!M26</f>
        <v/>
      </c>
      <c r="I247" s="96">
        <f>'Data In'!N26</f>
        <v/>
      </c>
      <c r="J247" s="96">
        <f>'Data In'!O26</f>
        <v/>
      </c>
      <c r="K247" s="96">
        <f>'Data In'!P26</f>
        <v/>
      </c>
      <c r="L247" s="96">
        <f>'Data In'!Q26</f>
        <v/>
      </c>
      <c r="M247" s="96">
        <f>'Data In'!R26</f>
        <v/>
      </c>
      <c r="N247" s="96">
        <f>'Data In'!S26</f>
        <v/>
      </c>
      <c r="O247" s="96">
        <f>'Data In'!T26</f>
        <v/>
      </c>
      <c r="P247" s="96">
        <f>'Data In'!U26</f>
        <v/>
      </c>
      <c r="Q247" s="96">
        <f>'Data In'!V26</f>
        <v/>
      </c>
      <c r="R247" s="96">
        <f>'Data In'!W26</f>
        <v/>
      </c>
      <c r="S247" s="96">
        <f>'Data In'!X26</f>
        <v/>
      </c>
      <c r="V247" s="79" t="inlineStr">
        <is>
          <t>bp</t>
        </is>
      </c>
      <c r="W247" s="98">
        <f>B247</f>
        <v/>
      </c>
      <c r="X247" s="96">
        <f>C247</f>
        <v/>
      </c>
      <c r="Y247" s="96">
        <f>D247</f>
        <v/>
      </c>
      <c r="Z247" s="96">
        <f>E247</f>
        <v/>
      </c>
      <c r="AA247" s="96">
        <f>F247</f>
        <v/>
      </c>
      <c r="AB247" s="96">
        <f>G247</f>
        <v/>
      </c>
      <c r="AC247" s="96">
        <f>H247</f>
        <v/>
      </c>
      <c r="AD247" s="96">
        <f>I247</f>
        <v/>
      </c>
      <c r="AE247" s="96">
        <f>J247</f>
        <v/>
      </c>
      <c r="AF247" s="96">
        <f>K247</f>
        <v/>
      </c>
      <c r="AG247" s="96">
        <f>L247</f>
        <v/>
      </c>
      <c r="AH247" s="96">
        <f>M247</f>
        <v/>
      </c>
      <c r="AI247" s="96">
        <f>N247</f>
        <v/>
      </c>
      <c r="AJ247" s="96">
        <f>O247</f>
        <v/>
      </c>
      <c r="AK247" s="96">
        <f>P247</f>
        <v/>
      </c>
      <c r="AL247" s="96">
        <f>Q247</f>
        <v/>
      </c>
      <c r="AM247" s="96">
        <f>R247</f>
        <v/>
      </c>
      <c r="AN247" s="97">
        <f>S247</f>
        <v/>
      </c>
      <c r="AQ247" s="79" t="inlineStr">
        <is>
          <t>bp</t>
        </is>
      </c>
      <c r="AR247" s="98">
        <f>W247</f>
        <v/>
      </c>
      <c r="AS247" s="96">
        <f>X247</f>
        <v/>
      </c>
      <c r="AT247" s="96">
        <f>Y247</f>
        <v/>
      </c>
      <c r="AU247" s="96">
        <f>Z247</f>
        <v/>
      </c>
      <c r="AV247" s="96">
        <f>AA247</f>
        <v/>
      </c>
      <c r="AW247" s="96">
        <f>AB247</f>
        <v/>
      </c>
      <c r="AX247" s="96">
        <f>AC247</f>
        <v/>
      </c>
      <c r="AY247" s="96">
        <f>AD247</f>
        <v/>
      </c>
      <c r="AZ247" s="96">
        <f>AE247</f>
        <v/>
      </c>
      <c r="BA247" s="96">
        <f>AF247</f>
        <v/>
      </c>
      <c r="BB247" s="96">
        <f>AG247</f>
        <v/>
      </c>
      <c r="BC247" s="96">
        <f>AH247</f>
        <v/>
      </c>
      <c r="BD247" s="96">
        <f>AI247</f>
        <v/>
      </c>
      <c r="BE247" s="96">
        <f>AJ247</f>
        <v/>
      </c>
      <c r="BF247" s="96">
        <f>AK247</f>
        <v/>
      </c>
      <c r="BG247" s="96">
        <f>AL247</f>
        <v/>
      </c>
      <c r="BH247" s="96">
        <f>AM247</f>
        <v/>
      </c>
      <c r="BI247" s="97">
        <f>AN247</f>
        <v/>
      </c>
      <c r="BL247" s="79" t="inlineStr">
        <is>
          <t>bp</t>
        </is>
      </c>
      <c r="BM247" s="98">
        <f>AR247</f>
        <v/>
      </c>
      <c r="BN247" s="96">
        <f>AS247</f>
        <v/>
      </c>
      <c r="BO247" s="96">
        <f>AT247</f>
        <v/>
      </c>
      <c r="BP247" s="96">
        <f>AU247</f>
        <v/>
      </c>
      <c r="BQ247" s="96">
        <f>AV247</f>
        <v/>
      </c>
      <c r="BR247" s="96">
        <f>AW247</f>
        <v/>
      </c>
      <c r="BS247" s="96">
        <f>AX247</f>
        <v/>
      </c>
      <c r="BT247" s="96">
        <f>AY247</f>
        <v/>
      </c>
      <c r="BU247" s="96">
        <f>AZ247</f>
        <v/>
      </c>
      <c r="BV247" s="96">
        <f>BA247</f>
        <v/>
      </c>
      <c r="BW247" s="96">
        <f>BB247</f>
        <v/>
      </c>
      <c r="BX247" s="96">
        <f>BC247</f>
        <v/>
      </c>
      <c r="BY247" s="96">
        <f>BD247</f>
        <v/>
      </c>
      <c r="BZ247" s="96">
        <f>BE247</f>
        <v/>
      </c>
      <c r="CA247" s="96">
        <f>BF247</f>
        <v/>
      </c>
      <c r="CB247" s="96">
        <f>BG247</f>
        <v/>
      </c>
      <c r="CC247" s="96">
        <f>BH247</f>
        <v/>
      </c>
      <c r="CD247" s="97">
        <f>BI247</f>
        <v/>
      </c>
      <c r="CG247" s="79" t="inlineStr">
        <is>
          <t>bp</t>
        </is>
      </c>
      <c r="CH247" s="98">
        <f>BM247</f>
        <v/>
      </c>
      <c r="CI247" s="96">
        <f>BN247</f>
        <v/>
      </c>
      <c r="CJ247" s="96">
        <f>BO247</f>
        <v/>
      </c>
      <c r="CK247" s="96">
        <f>BP247</f>
        <v/>
      </c>
      <c r="CL247" s="96">
        <f>BQ247</f>
        <v/>
      </c>
      <c r="CM247" s="96">
        <f>BR247</f>
        <v/>
      </c>
      <c r="CN247" s="96">
        <f>BS247</f>
        <v/>
      </c>
      <c r="CO247" s="96">
        <f>BT247</f>
        <v/>
      </c>
      <c r="CP247" s="96">
        <f>BU247</f>
        <v/>
      </c>
      <c r="CQ247" s="96">
        <f>BV247</f>
        <v/>
      </c>
      <c r="CR247" s="96">
        <f>BW247</f>
        <v/>
      </c>
      <c r="CS247" s="96">
        <f>BX247</f>
        <v/>
      </c>
      <c r="CT247" s="96">
        <f>BY247</f>
        <v/>
      </c>
      <c r="CU247" s="96">
        <f>BZ247</f>
        <v/>
      </c>
      <c r="CV247" s="96">
        <f>CA247</f>
        <v/>
      </c>
      <c r="CW247" s="96">
        <f>CB247</f>
        <v/>
      </c>
      <c r="CX247" s="96">
        <f>CC247</f>
        <v/>
      </c>
      <c r="CY247" s="97">
        <f>CD247</f>
        <v/>
      </c>
    </row>
    <row r="248">
      <c r="A248" s="79" t="n"/>
      <c r="B248" s="98">
        <f>'Data In'!G27</f>
        <v/>
      </c>
      <c r="C248" s="96">
        <f>'Data In'!H27</f>
        <v/>
      </c>
      <c r="D248" s="96">
        <f>'Data In'!I27</f>
        <v/>
      </c>
      <c r="E248" s="96">
        <f>'Data In'!J27</f>
        <v/>
      </c>
      <c r="F248" s="96">
        <f>'Data In'!K27</f>
        <v/>
      </c>
      <c r="G248" s="96">
        <f>'Data In'!L27</f>
        <v/>
      </c>
      <c r="H248" s="96">
        <f>'Data In'!M27</f>
        <v/>
      </c>
      <c r="I248" s="96">
        <f>'Data In'!N27</f>
        <v/>
      </c>
      <c r="J248" s="96">
        <f>'Data In'!O27</f>
        <v/>
      </c>
      <c r="K248" s="96">
        <f>'Data In'!P27</f>
        <v/>
      </c>
      <c r="L248" s="96">
        <f>'Data In'!Q27</f>
        <v/>
      </c>
      <c r="M248" s="96">
        <f>'Data In'!R27</f>
        <v/>
      </c>
      <c r="N248" s="96">
        <f>'Data In'!S27</f>
        <v/>
      </c>
      <c r="O248" s="96">
        <f>'Data In'!T27</f>
        <v/>
      </c>
      <c r="P248" s="96">
        <f>'Data In'!U27</f>
        <v/>
      </c>
      <c r="Q248" s="96">
        <f>'Data In'!V27</f>
        <v/>
      </c>
      <c r="R248" s="96">
        <f>'Data In'!W27</f>
        <v/>
      </c>
      <c r="S248" s="96">
        <f>'Data In'!X27</f>
        <v/>
      </c>
      <c r="V248" s="79" t="n"/>
      <c r="W248" s="98">
        <f>B248</f>
        <v/>
      </c>
      <c r="X248" s="96">
        <f>C248</f>
        <v/>
      </c>
      <c r="Y248" s="96">
        <f>D248</f>
        <v/>
      </c>
      <c r="Z248" s="96">
        <f>E248</f>
        <v/>
      </c>
      <c r="AA248" s="96">
        <f>F248</f>
        <v/>
      </c>
      <c r="AB248" s="96">
        <f>G248</f>
        <v/>
      </c>
      <c r="AC248" s="96">
        <f>H248</f>
        <v/>
      </c>
      <c r="AD248" s="96">
        <f>I248</f>
        <v/>
      </c>
      <c r="AE248" s="96">
        <f>J248</f>
        <v/>
      </c>
      <c r="AF248" s="96">
        <f>K248</f>
        <v/>
      </c>
      <c r="AG248" s="96">
        <f>L248</f>
        <v/>
      </c>
      <c r="AH248" s="96">
        <f>M248</f>
        <v/>
      </c>
      <c r="AI248" s="96">
        <f>N248</f>
        <v/>
      </c>
      <c r="AJ248" s="96">
        <f>O248</f>
        <v/>
      </c>
      <c r="AK248" s="96">
        <f>P248</f>
        <v/>
      </c>
      <c r="AL248" s="96">
        <f>Q248</f>
        <v/>
      </c>
      <c r="AM248" s="96">
        <f>R248</f>
        <v/>
      </c>
      <c r="AN248" s="97">
        <f>S248</f>
        <v/>
      </c>
      <c r="AQ248" s="79" t="n"/>
      <c r="AR248" s="98">
        <f>W248</f>
        <v/>
      </c>
      <c r="AS248" s="96">
        <f>X248</f>
        <v/>
      </c>
      <c r="AT248" s="96">
        <f>Y248</f>
        <v/>
      </c>
      <c r="AU248" s="96">
        <f>Z248</f>
        <v/>
      </c>
      <c r="AV248" s="96">
        <f>AA248</f>
        <v/>
      </c>
      <c r="AW248" s="96">
        <f>AB248</f>
        <v/>
      </c>
      <c r="AX248" s="96">
        <f>AC248</f>
        <v/>
      </c>
      <c r="AY248" s="96">
        <f>AD248</f>
        <v/>
      </c>
      <c r="AZ248" s="96">
        <f>AE248</f>
        <v/>
      </c>
      <c r="BA248" s="96">
        <f>AF248</f>
        <v/>
      </c>
      <c r="BB248" s="96">
        <f>AG248</f>
        <v/>
      </c>
      <c r="BC248" s="96">
        <f>AH248</f>
        <v/>
      </c>
      <c r="BD248" s="96">
        <f>AI248</f>
        <v/>
      </c>
      <c r="BE248" s="96">
        <f>AJ248</f>
        <v/>
      </c>
      <c r="BF248" s="96">
        <f>AK248</f>
        <v/>
      </c>
      <c r="BG248" s="96">
        <f>AL248</f>
        <v/>
      </c>
      <c r="BH248" s="96">
        <f>AM248</f>
        <v/>
      </c>
      <c r="BI248" s="97">
        <f>AN248</f>
        <v/>
      </c>
      <c r="BL248" s="79" t="n"/>
      <c r="BM248" s="98">
        <f>AR248</f>
        <v/>
      </c>
      <c r="BN248" s="96">
        <f>AS248</f>
        <v/>
      </c>
      <c r="BO248" s="96">
        <f>AT248</f>
        <v/>
      </c>
      <c r="BP248" s="96">
        <f>AU248</f>
        <v/>
      </c>
      <c r="BQ248" s="96">
        <f>AV248</f>
        <v/>
      </c>
      <c r="BR248" s="96">
        <f>AW248</f>
        <v/>
      </c>
      <c r="BS248" s="96">
        <f>AX248</f>
        <v/>
      </c>
      <c r="BT248" s="96">
        <f>AY248</f>
        <v/>
      </c>
      <c r="BU248" s="96">
        <f>AZ248</f>
        <v/>
      </c>
      <c r="BV248" s="96">
        <f>BA248</f>
        <v/>
      </c>
      <c r="BW248" s="96">
        <f>BB248</f>
        <v/>
      </c>
      <c r="BX248" s="96">
        <f>BC248</f>
        <v/>
      </c>
      <c r="BY248" s="96">
        <f>BD248</f>
        <v/>
      </c>
      <c r="BZ248" s="96">
        <f>BE248</f>
        <v/>
      </c>
      <c r="CA248" s="96">
        <f>BF248</f>
        <v/>
      </c>
      <c r="CB248" s="96">
        <f>BG248</f>
        <v/>
      </c>
      <c r="CC248" s="96">
        <f>BH248</f>
        <v/>
      </c>
      <c r="CD248" s="97">
        <f>BI248</f>
        <v/>
      </c>
      <c r="CG248" s="79" t="n"/>
      <c r="CH248" s="98">
        <f>BM248</f>
        <v/>
      </c>
      <c r="CI248" s="96">
        <f>BN248</f>
        <v/>
      </c>
      <c r="CJ248" s="96">
        <f>BO248</f>
        <v/>
      </c>
      <c r="CK248" s="96">
        <f>BP248</f>
        <v/>
      </c>
      <c r="CL248" s="96">
        <f>BQ248</f>
        <v/>
      </c>
      <c r="CM248" s="96">
        <f>BR248</f>
        <v/>
      </c>
      <c r="CN248" s="96">
        <f>BS248</f>
        <v/>
      </c>
      <c r="CO248" s="96">
        <f>BT248</f>
        <v/>
      </c>
      <c r="CP248" s="96">
        <f>BU248</f>
        <v/>
      </c>
      <c r="CQ248" s="96">
        <f>BV248</f>
        <v/>
      </c>
      <c r="CR248" s="96">
        <f>BW248</f>
        <v/>
      </c>
      <c r="CS248" s="96">
        <f>BX248</f>
        <v/>
      </c>
      <c r="CT248" s="96">
        <f>BY248</f>
        <v/>
      </c>
      <c r="CU248" s="96">
        <f>BZ248</f>
        <v/>
      </c>
      <c r="CV248" s="96">
        <f>CA248</f>
        <v/>
      </c>
      <c r="CW248" s="96">
        <f>CB248</f>
        <v/>
      </c>
      <c r="CX248" s="96">
        <f>CC248</f>
        <v/>
      </c>
      <c r="CY248" s="97">
        <f>CD248</f>
        <v/>
      </c>
    </row>
    <row r="249">
      <c r="A249" s="79" t="n"/>
      <c r="B249" s="98">
        <f>'Data In'!G28</f>
        <v/>
      </c>
      <c r="C249" s="96">
        <f>'Data In'!H28</f>
        <v/>
      </c>
      <c r="D249" s="96">
        <f>'Data In'!I28</f>
        <v/>
      </c>
      <c r="E249" s="96">
        <f>'Data In'!J28</f>
        <v/>
      </c>
      <c r="F249" s="96">
        <f>'Data In'!K28</f>
        <v/>
      </c>
      <c r="G249" s="96">
        <f>'Data In'!L28</f>
        <v/>
      </c>
      <c r="H249" s="96">
        <f>'Data In'!M28</f>
        <v/>
      </c>
      <c r="I249" s="96">
        <f>'Data In'!N28</f>
        <v/>
      </c>
      <c r="J249" s="96">
        <f>'Data In'!O28</f>
        <v/>
      </c>
      <c r="K249" s="96">
        <f>'Data In'!P28</f>
        <v/>
      </c>
      <c r="L249" s="96">
        <f>'Data In'!Q28</f>
        <v/>
      </c>
      <c r="M249" s="96">
        <f>'Data In'!R28</f>
        <v/>
      </c>
      <c r="N249" s="96">
        <f>'Data In'!S28</f>
        <v/>
      </c>
      <c r="O249" s="96">
        <f>'Data In'!T28</f>
        <v/>
      </c>
      <c r="P249" s="96">
        <f>'Data In'!U28</f>
        <v/>
      </c>
      <c r="Q249" s="96">
        <f>'Data In'!V28</f>
        <v/>
      </c>
      <c r="R249" s="96">
        <f>'Data In'!W28</f>
        <v/>
      </c>
      <c r="S249" s="96">
        <f>'Data In'!X28</f>
        <v/>
      </c>
      <c r="V249" s="79" t="n"/>
      <c r="W249" s="98">
        <f>B249</f>
        <v/>
      </c>
      <c r="X249" s="96">
        <f>C249</f>
        <v/>
      </c>
      <c r="Y249" s="96">
        <f>D249</f>
        <v/>
      </c>
      <c r="Z249" s="96">
        <f>E249</f>
        <v/>
      </c>
      <c r="AA249" s="96">
        <f>F249</f>
        <v/>
      </c>
      <c r="AB249" s="96">
        <f>G249</f>
        <v/>
      </c>
      <c r="AC249" s="96">
        <f>H249</f>
        <v/>
      </c>
      <c r="AD249" s="96">
        <f>I249</f>
        <v/>
      </c>
      <c r="AE249" s="96">
        <f>J249</f>
        <v/>
      </c>
      <c r="AF249" s="96">
        <f>K249</f>
        <v/>
      </c>
      <c r="AG249" s="96">
        <f>L249</f>
        <v/>
      </c>
      <c r="AH249" s="96">
        <f>M249</f>
        <v/>
      </c>
      <c r="AI249" s="96">
        <f>N249</f>
        <v/>
      </c>
      <c r="AJ249" s="96">
        <f>O249</f>
        <v/>
      </c>
      <c r="AK249" s="96">
        <f>P249</f>
        <v/>
      </c>
      <c r="AL249" s="96">
        <f>Q249</f>
        <v/>
      </c>
      <c r="AM249" s="96">
        <f>R249</f>
        <v/>
      </c>
      <c r="AN249" s="97">
        <f>S249</f>
        <v/>
      </c>
      <c r="AQ249" s="79" t="n"/>
      <c r="AR249" s="98">
        <f>W249</f>
        <v/>
      </c>
      <c r="AS249" s="96">
        <f>X249</f>
        <v/>
      </c>
      <c r="AT249" s="96">
        <f>Y249</f>
        <v/>
      </c>
      <c r="AU249" s="96">
        <f>Z249</f>
        <v/>
      </c>
      <c r="AV249" s="96">
        <f>AA249</f>
        <v/>
      </c>
      <c r="AW249" s="96">
        <f>AB249</f>
        <v/>
      </c>
      <c r="AX249" s="96">
        <f>AC249</f>
        <v/>
      </c>
      <c r="AY249" s="96">
        <f>AD249</f>
        <v/>
      </c>
      <c r="AZ249" s="96">
        <f>AE249</f>
        <v/>
      </c>
      <c r="BA249" s="96">
        <f>AF249</f>
        <v/>
      </c>
      <c r="BB249" s="96">
        <f>AG249</f>
        <v/>
      </c>
      <c r="BC249" s="96">
        <f>AH249</f>
        <v/>
      </c>
      <c r="BD249" s="96">
        <f>AI249</f>
        <v/>
      </c>
      <c r="BE249" s="96">
        <f>AJ249</f>
        <v/>
      </c>
      <c r="BF249" s="96">
        <f>AK249</f>
        <v/>
      </c>
      <c r="BG249" s="96">
        <f>AL249</f>
        <v/>
      </c>
      <c r="BH249" s="96">
        <f>AM249</f>
        <v/>
      </c>
      <c r="BI249" s="97">
        <f>AN249</f>
        <v/>
      </c>
      <c r="BL249" s="79" t="n"/>
      <c r="BM249" s="98">
        <f>AR249</f>
        <v/>
      </c>
      <c r="BN249" s="96">
        <f>AS249</f>
        <v/>
      </c>
      <c r="BO249" s="96">
        <f>AT249</f>
        <v/>
      </c>
      <c r="BP249" s="96">
        <f>AU249</f>
        <v/>
      </c>
      <c r="BQ249" s="96">
        <f>AV249</f>
        <v/>
      </c>
      <c r="BR249" s="96">
        <f>AW249</f>
        <v/>
      </c>
      <c r="BS249" s="96">
        <f>AX249</f>
        <v/>
      </c>
      <c r="BT249" s="96">
        <f>AY249</f>
        <v/>
      </c>
      <c r="BU249" s="96">
        <f>AZ249</f>
        <v/>
      </c>
      <c r="BV249" s="96">
        <f>BA249</f>
        <v/>
      </c>
      <c r="BW249" s="96">
        <f>BB249</f>
        <v/>
      </c>
      <c r="BX249" s="96">
        <f>BC249</f>
        <v/>
      </c>
      <c r="BY249" s="96">
        <f>BD249</f>
        <v/>
      </c>
      <c r="BZ249" s="96">
        <f>BE249</f>
        <v/>
      </c>
      <c r="CA249" s="96">
        <f>BF249</f>
        <v/>
      </c>
      <c r="CB249" s="96">
        <f>BG249</f>
        <v/>
      </c>
      <c r="CC249" s="96">
        <f>BH249</f>
        <v/>
      </c>
      <c r="CD249" s="97">
        <f>BI249</f>
        <v/>
      </c>
      <c r="CG249" s="79" t="n"/>
      <c r="CH249" s="98">
        <f>BM249</f>
        <v/>
      </c>
      <c r="CI249" s="96">
        <f>BN249</f>
        <v/>
      </c>
      <c r="CJ249" s="96">
        <f>BO249</f>
        <v/>
      </c>
      <c r="CK249" s="96">
        <f>BP249</f>
        <v/>
      </c>
      <c r="CL249" s="96">
        <f>BQ249</f>
        <v/>
      </c>
      <c r="CM249" s="96">
        <f>BR249</f>
        <v/>
      </c>
      <c r="CN249" s="96">
        <f>BS249</f>
        <v/>
      </c>
      <c r="CO249" s="96">
        <f>BT249</f>
        <v/>
      </c>
      <c r="CP249" s="96">
        <f>BU249</f>
        <v/>
      </c>
      <c r="CQ249" s="96">
        <f>BV249</f>
        <v/>
      </c>
      <c r="CR249" s="96">
        <f>BW249</f>
        <v/>
      </c>
      <c r="CS249" s="96">
        <f>BX249</f>
        <v/>
      </c>
      <c r="CT249" s="96">
        <f>BY249</f>
        <v/>
      </c>
      <c r="CU249" s="96">
        <f>BZ249</f>
        <v/>
      </c>
      <c r="CV249" s="96">
        <f>CA249</f>
        <v/>
      </c>
      <c r="CW249" s="96">
        <f>CB249</f>
        <v/>
      </c>
      <c r="CX249" s="96">
        <f>CC249</f>
        <v/>
      </c>
      <c r="CY249" s="97">
        <f>CD249</f>
        <v/>
      </c>
    </row>
    <row r="250">
      <c r="A250" s="79" t="n"/>
      <c r="B250" s="91" t="n"/>
      <c r="C250" s="91" t="n"/>
      <c r="D250" s="91" t="n"/>
      <c r="E250" s="91" t="n"/>
      <c r="F250" s="91" t="n"/>
      <c r="G250" s="91" t="n"/>
      <c r="H250" s="91" t="n"/>
      <c r="I250" s="91" t="n"/>
      <c r="J250" s="91" t="n"/>
      <c r="K250" s="91" t="n"/>
      <c r="L250" s="91" t="n"/>
      <c r="M250" s="91" t="n"/>
      <c r="N250" s="91" t="n"/>
      <c r="O250" s="91" t="n"/>
      <c r="P250" s="91" t="n"/>
      <c r="Q250" s="91" t="n"/>
      <c r="R250" s="91" t="n"/>
      <c r="S250" s="92" t="n"/>
      <c r="V250" s="79" t="n"/>
      <c r="W250" s="91" t="n"/>
      <c r="X250" s="91" t="n"/>
      <c r="Y250" s="91" t="n"/>
      <c r="Z250" s="91" t="n"/>
      <c r="AA250" s="91" t="n"/>
      <c r="AB250" s="91" t="n"/>
      <c r="AC250" s="91" t="n"/>
      <c r="AD250" s="91" t="n"/>
      <c r="AE250" s="91" t="n"/>
      <c r="AF250" s="91" t="n"/>
      <c r="AG250" s="91" t="n"/>
      <c r="AH250" s="91" t="n"/>
      <c r="AI250" s="91" t="n"/>
      <c r="AJ250" s="91" t="n"/>
      <c r="AK250" s="91" t="n"/>
      <c r="AL250" s="91" t="n"/>
      <c r="AM250" s="91" t="n"/>
      <c r="AN250" s="92" t="n"/>
      <c r="AQ250" s="79" t="n"/>
      <c r="AR250" s="91" t="n"/>
      <c r="AS250" s="91" t="n"/>
      <c r="AT250" s="91" t="n"/>
      <c r="AU250" s="91" t="n"/>
      <c r="AV250" s="91" t="n"/>
      <c r="AW250" s="91" t="n"/>
      <c r="AX250" s="91" t="n"/>
      <c r="AY250" s="91" t="n"/>
      <c r="AZ250" s="91" t="n"/>
      <c r="BA250" s="91" t="n"/>
      <c r="BB250" s="91" t="n"/>
      <c r="BC250" s="91" t="n"/>
      <c r="BD250" s="91" t="n"/>
      <c r="BE250" s="91" t="n"/>
      <c r="BF250" s="91" t="n"/>
      <c r="BG250" s="91" t="n"/>
      <c r="BH250" s="91" t="n"/>
      <c r="BI250" s="92" t="n"/>
      <c r="BL250" s="79" t="n"/>
      <c r="BM250" s="91" t="n"/>
      <c r="BN250" s="91" t="n"/>
      <c r="BO250" s="91" t="n"/>
      <c r="BP250" s="91" t="n"/>
      <c r="BQ250" s="91" t="n"/>
      <c r="BR250" s="91" t="n"/>
      <c r="BS250" s="91" t="n"/>
      <c r="BT250" s="91" t="n"/>
      <c r="BU250" s="91" t="n"/>
      <c r="BV250" s="91" t="n"/>
      <c r="BW250" s="91" t="n"/>
      <c r="BX250" s="91" t="n"/>
      <c r="BY250" s="91" t="n"/>
      <c r="BZ250" s="91" t="n"/>
      <c r="CA250" s="91" t="n"/>
      <c r="CB250" s="91" t="n"/>
      <c r="CC250" s="91" t="n"/>
      <c r="CD250" s="92" t="n"/>
      <c r="CG250" s="79" t="n"/>
      <c r="CH250" s="91" t="n"/>
      <c r="CI250" s="91" t="n"/>
      <c r="CJ250" s="91" t="n"/>
      <c r="CK250" s="91" t="n"/>
      <c r="CL250" s="91" t="n"/>
      <c r="CM250" s="91" t="n"/>
      <c r="CN250" s="91" t="n"/>
      <c r="CO250" s="91" t="n"/>
      <c r="CP250" s="91" t="n"/>
      <c r="CQ250" s="91" t="n"/>
      <c r="CR250" s="91" t="n"/>
      <c r="CS250" s="91" t="n"/>
      <c r="CT250" s="91" t="n"/>
      <c r="CU250" s="91" t="n"/>
      <c r="CV250" s="91" t="n"/>
      <c r="CW250" s="91" t="n"/>
      <c r="CX250" s="91" t="n"/>
      <c r="CY250" s="92" t="n"/>
    </row>
    <row r="251">
      <c r="A251" s="79" t="inlineStr">
        <is>
          <t>rxn data</t>
        </is>
      </c>
      <c r="B251" s="98">
        <f>'Data In'!G57</f>
        <v/>
      </c>
      <c r="C251" s="96">
        <f>'Data In'!H57</f>
        <v/>
      </c>
      <c r="D251" s="96">
        <f>'Data In'!I57</f>
        <v/>
      </c>
      <c r="E251" s="96">
        <f>'Data In'!J57</f>
        <v/>
      </c>
      <c r="F251" s="96">
        <f>'Data In'!K57</f>
        <v/>
      </c>
      <c r="G251" s="96">
        <f>'Data In'!L57</f>
        <v/>
      </c>
      <c r="H251" s="96">
        <f>'Data In'!M57</f>
        <v/>
      </c>
      <c r="I251" s="96">
        <f>'Data In'!N57</f>
        <v/>
      </c>
      <c r="J251" s="96">
        <f>'Data In'!O57</f>
        <v/>
      </c>
      <c r="K251" s="96">
        <f>'Data In'!P57</f>
        <v/>
      </c>
      <c r="L251" s="96">
        <f>'Data In'!Q57</f>
        <v/>
      </c>
      <c r="M251" s="96">
        <f>'Data In'!R57</f>
        <v/>
      </c>
      <c r="N251" s="96">
        <f>'Data In'!S57</f>
        <v/>
      </c>
      <c r="O251" s="96">
        <f>'Data In'!T57</f>
        <v/>
      </c>
      <c r="P251" s="96">
        <f>'Data In'!U57</f>
        <v/>
      </c>
      <c r="Q251" s="96">
        <f>'Data In'!V57</f>
        <v/>
      </c>
      <c r="R251" s="96">
        <f>'Data In'!W57</f>
        <v/>
      </c>
      <c r="S251" s="96">
        <f>'Data In'!X57</f>
        <v/>
      </c>
      <c r="V251" s="79" t="inlineStr">
        <is>
          <t>rxn data</t>
        </is>
      </c>
      <c r="W251" s="98">
        <f>'Data In'!G86</f>
        <v/>
      </c>
      <c r="X251" s="96">
        <f>'Data In'!H86</f>
        <v/>
      </c>
      <c r="Y251" s="96">
        <f>'Data In'!I86</f>
        <v/>
      </c>
      <c r="Z251" s="96">
        <f>'Data In'!J86</f>
        <v/>
      </c>
      <c r="AA251" s="96">
        <f>'Data In'!K86</f>
        <v/>
      </c>
      <c r="AB251" s="96">
        <f>'Data In'!L86</f>
        <v/>
      </c>
      <c r="AC251" s="96">
        <f>'Data In'!M86</f>
        <v/>
      </c>
      <c r="AD251" s="96">
        <f>'Data In'!N86</f>
        <v/>
      </c>
      <c r="AE251" s="96">
        <f>'Data In'!O86</f>
        <v/>
      </c>
      <c r="AF251" s="96">
        <f>'Data In'!P86</f>
        <v/>
      </c>
      <c r="AG251" s="96">
        <f>'Data In'!Q86</f>
        <v/>
      </c>
      <c r="AH251" s="96">
        <f>'Data In'!R86</f>
        <v/>
      </c>
      <c r="AI251" s="96">
        <f>'Data In'!S86</f>
        <v/>
      </c>
      <c r="AJ251" s="96">
        <f>'Data In'!T86</f>
        <v/>
      </c>
      <c r="AK251" s="96">
        <f>'Data In'!U86</f>
        <v/>
      </c>
      <c r="AL251" s="96">
        <f>'Data In'!V86</f>
        <v/>
      </c>
      <c r="AM251" s="96">
        <f>'Data In'!W86</f>
        <v/>
      </c>
      <c r="AN251" s="96">
        <f>'Data In'!X86</f>
        <v/>
      </c>
      <c r="AQ251" s="79" t="inlineStr">
        <is>
          <t>rxn data</t>
        </is>
      </c>
      <c r="AR251" s="98">
        <f>'Data In'!G115</f>
        <v/>
      </c>
      <c r="AS251" s="96">
        <f>'Data In'!H115</f>
        <v/>
      </c>
      <c r="AT251" s="96">
        <f>'Data In'!I115</f>
        <v/>
      </c>
      <c r="AU251" s="96">
        <f>'Data In'!J115</f>
        <v/>
      </c>
      <c r="AV251" s="96">
        <f>'Data In'!K115</f>
        <v/>
      </c>
      <c r="AW251" s="96">
        <f>'Data In'!L115</f>
        <v/>
      </c>
      <c r="AX251" s="96">
        <f>'Data In'!M115</f>
        <v/>
      </c>
      <c r="AY251" s="96">
        <f>'Data In'!N115</f>
        <v/>
      </c>
      <c r="AZ251" s="96">
        <f>'Data In'!O115</f>
        <v/>
      </c>
      <c r="BA251" s="96">
        <f>'Data In'!P115</f>
        <v/>
      </c>
      <c r="BB251" s="96">
        <f>'Data In'!Q115</f>
        <v/>
      </c>
      <c r="BC251" s="96">
        <f>'Data In'!R115</f>
        <v/>
      </c>
      <c r="BD251" s="96">
        <f>'Data In'!S115</f>
        <v/>
      </c>
      <c r="BE251" s="96">
        <f>'Data In'!T115</f>
        <v/>
      </c>
      <c r="BF251" s="96">
        <f>'Data In'!U115</f>
        <v/>
      </c>
      <c r="BG251" s="96">
        <f>'Data In'!V115</f>
        <v/>
      </c>
      <c r="BH251" s="96">
        <f>'Data In'!W115</f>
        <v/>
      </c>
      <c r="BI251" s="96">
        <f>'Data In'!X115</f>
        <v/>
      </c>
      <c r="BL251" s="79" t="inlineStr">
        <is>
          <t>rxn data</t>
        </is>
      </c>
      <c r="BM251" s="98">
        <f>'Data In'!G144</f>
        <v/>
      </c>
      <c r="BN251" s="96">
        <f>'Data In'!H144</f>
        <v/>
      </c>
      <c r="BO251" s="96">
        <f>'Data In'!I144</f>
        <v/>
      </c>
      <c r="BP251" s="96">
        <f>'Data In'!J144</f>
        <v/>
      </c>
      <c r="BQ251" s="96">
        <f>'Data In'!K144</f>
        <v/>
      </c>
      <c r="BR251" s="96">
        <f>'Data In'!L144</f>
        <v/>
      </c>
      <c r="BS251" s="96">
        <f>'Data In'!M144</f>
        <v/>
      </c>
      <c r="BT251" s="96">
        <f>'Data In'!N144</f>
        <v/>
      </c>
      <c r="BU251" s="96">
        <f>'Data In'!O144</f>
        <v/>
      </c>
      <c r="BV251" s="96">
        <f>'Data In'!P144</f>
        <v/>
      </c>
      <c r="BW251" s="96">
        <f>'Data In'!Q144</f>
        <v/>
      </c>
      <c r="BX251" s="96">
        <f>'Data In'!R144</f>
        <v/>
      </c>
      <c r="BY251" s="96">
        <f>'Data In'!S144</f>
        <v/>
      </c>
      <c r="BZ251" s="96">
        <f>'Data In'!T144</f>
        <v/>
      </c>
      <c r="CA251" s="96">
        <f>'Data In'!U144</f>
        <v/>
      </c>
      <c r="CB251" s="96">
        <f>'Data In'!V144</f>
        <v/>
      </c>
      <c r="CC251" s="96">
        <f>'Data In'!W144</f>
        <v/>
      </c>
      <c r="CD251" s="96">
        <f>'Data In'!X144</f>
        <v/>
      </c>
      <c r="CG251" s="79" t="inlineStr">
        <is>
          <t>rxn data</t>
        </is>
      </c>
      <c r="CH251" s="98">
        <f>'Data In'!G173</f>
        <v/>
      </c>
      <c r="CI251" s="96">
        <f>'Data In'!H173</f>
        <v/>
      </c>
      <c r="CJ251" s="96">
        <f>'Data In'!I173</f>
        <v/>
      </c>
      <c r="CK251" s="96">
        <f>'Data In'!J173</f>
        <v/>
      </c>
      <c r="CL251" s="96">
        <f>'Data In'!K173</f>
        <v/>
      </c>
      <c r="CM251" s="96">
        <f>'Data In'!L173</f>
        <v/>
      </c>
      <c r="CN251" s="96">
        <f>'Data In'!M173</f>
        <v/>
      </c>
      <c r="CO251" s="96">
        <f>'Data In'!N173</f>
        <v/>
      </c>
      <c r="CP251" s="96">
        <f>'Data In'!O173</f>
        <v/>
      </c>
      <c r="CQ251" s="96">
        <f>'Data In'!P173</f>
        <v/>
      </c>
      <c r="CR251" s="96">
        <f>'Data In'!Q173</f>
        <v/>
      </c>
      <c r="CS251" s="96">
        <f>'Data In'!R173</f>
        <v/>
      </c>
      <c r="CT251" s="96">
        <f>'Data In'!S173</f>
        <v/>
      </c>
      <c r="CU251" s="96">
        <f>'Data In'!T173</f>
        <v/>
      </c>
      <c r="CV251" s="96">
        <f>'Data In'!U173</f>
        <v/>
      </c>
      <c r="CW251" s="96">
        <f>'Data In'!V173</f>
        <v/>
      </c>
      <c r="CX251" s="96">
        <f>'Data In'!W173</f>
        <v/>
      </c>
      <c r="CY251" s="96">
        <f>'Data In'!X173</f>
        <v/>
      </c>
    </row>
    <row r="252">
      <c r="A252" s="79" t="n"/>
      <c r="B252" s="98">
        <f>'Data In'!G58</f>
        <v/>
      </c>
      <c r="C252" s="96">
        <f>'Data In'!H58</f>
        <v/>
      </c>
      <c r="D252" s="96">
        <f>'Data In'!I58</f>
        <v/>
      </c>
      <c r="E252" s="96">
        <f>'Data In'!J58</f>
        <v/>
      </c>
      <c r="F252" s="96">
        <f>'Data In'!K58</f>
        <v/>
      </c>
      <c r="G252" s="96">
        <f>'Data In'!L58</f>
        <v/>
      </c>
      <c r="H252" s="96">
        <f>'Data In'!M58</f>
        <v/>
      </c>
      <c r="I252" s="96">
        <f>'Data In'!N58</f>
        <v/>
      </c>
      <c r="J252" s="96">
        <f>'Data In'!O58</f>
        <v/>
      </c>
      <c r="K252" s="96">
        <f>'Data In'!P58</f>
        <v/>
      </c>
      <c r="L252" s="96">
        <f>'Data In'!Q58</f>
        <v/>
      </c>
      <c r="M252" s="96">
        <f>'Data In'!R58</f>
        <v/>
      </c>
      <c r="N252" s="96">
        <f>'Data In'!S58</f>
        <v/>
      </c>
      <c r="O252" s="96">
        <f>'Data In'!T58</f>
        <v/>
      </c>
      <c r="P252" s="96">
        <f>'Data In'!U58</f>
        <v/>
      </c>
      <c r="Q252" s="96">
        <f>'Data In'!V58</f>
        <v/>
      </c>
      <c r="R252" s="96">
        <f>'Data In'!W58</f>
        <v/>
      </c>
      <c r="S252" s="96">
        <f>'Data In'!X58</f>
        <v/>
      </c>
      <c r="V252" s="79" t="n"/>
      <c r="W252" s="98">
        <f>'Data In'!G87</f>
        <v/>
      </c>
      <c r="X252" s="96">
        <f>'Data In'!H87</f>
        <v/>
      </c>
      <c r="Y252" s="96">
        <f>'Data In'!I87</f>
        <v/>
      </c>
      <c r="Z252" s="96">
        <f>'Data In'!J87</f>
        <v/>
      </c>
      <c r="AA252" s="96">
        <f>'Data In'!K87</f>
        <v/>
      </c>
      <c r="AB252" s="96">
        <f>'Data In'!L87</f>
        <v/>
      </c>
      <c r="AC252" s="96">
        <f>'Data In'!M87</f>
        <v/>
      </c>
      <c r="AD252" s="96">
        <f>'Data In'!N87</f>
        <v/>
      </c>
      <c r="AE252" s="96">
        <f>'Data In'!O87</f>
        <v/>
      </c>
      <c r="AF252" s="96">
        <f>'Data In'!P87</f>
        <v/>
      </c>
      <c r="AG252" s="96">
        <f>'Data In'!Q87</f>
        <v/>
      </c>
      <c r="AH252" s="96">
        <f>'Data In'!R87</f>
        <v/>
      </c>
      <c r="AI252" s="96">
        <f>'Data In'!S87</f>
        <v/>
      </c>
      <c r="AJ252" s="96">
        <f>'Data In'!T87</f>
        <v/>
      </c>
      <c r="AK252" s="96">
        <f>'Data In'!U87</f>
        <v/>
      </c>
      <c r="AL252" s="96">
        <f>'Data In'!V87</f>
        <v/>
      </c>
      <c r="AM252" s="96">
        <f>'Data In'!W87</f>
        <v/>
      </c>
      <c r="AN252" s="96">
        <f>'Data In'!X87</f>
        <v/>
      </c>
      <c r="AQ252" s="79" t="n"/>
      <c r="AR252" s="98">
        <f>'Data In'!G116</f>
        <v/>
      </c>
      <c r="AS252" s="96">
        <f>'Data In'!H116</f>
        <v/>
      </c>
      <c r="AT252" s="96">
        <f>'Data In'!I116</f>
        <v/>
      </c>
      <c r="AU252" s="96">
        <f>'Data In'!J116</f>
        <v/>
      </c>
      <c r="AV252" s="96">
        <f>'Data In'!K116</f>
        <v/>
      </c>
      <c r="AW252" s="96">
        <f>'Data In'!L116</f>
        <v/>
      </c>
      <c r="AX252" s="96">
        <f>'Data In'!M116</f>
        <v/>
      </c>
      <c r="AY252" s="96">
        <f>'Data In'!N116</f>
        <v/>
      </c>
      <c r="AZ252" s="96">
        <f>'Data In'!O116</f>
        <v/>
      </c>
      <c r="BA252" s="96">
        <f>'Data In'!P116</f>
        <v/>
      </c>
      <c r="BB252" s="96">
        <f>'Data In'!Q116</f>
        <v/>
      </c>
      <c r="BC252" s="96">
        <f>'Data In'!R116</f>
        <v/>
      </c>
      <c r="BD252" s="96">
        <f>'Data In'!S116</f>
        <v/>
      </c>
      <c r="BE252" s="96">
        <f>'Data In'!T116</f>
        <v/>
      </c>
      <c r="BF252" s="96">
        <f>'Data In'!U116</f>
        <v/>
      </c>
      <c r="BG252" s="96">
        <f>'Data In'!V116</f>
        <v/>
      </c>
      <c r="BH252" s="96">
        <f>'Data In'!W116</f>
        <v/>
      </c>
      <c r="BI252" s="96">
        <f>'Data In'!X116</f>
        <v/>
      </c>
      <c r="BL252" s="79" t="n"/>
      <c r="BM252" s="98">
        <f>'Data In'!G145</f>
        <v/>
      </c>
      <c r="BN252" s="96">
        <f>'Data In'!H145</f>
        <v/>
      </c>
      <c r="BO252" s="96">
        <f>'Data In'!I145</f>
        <v/>
      </c>
      <c r="BP252" s="96">
        <f>'Data In'!J145</f>
        <v/>
      </c>
      <c r="BQ252" s="96">
        <f>'Data In'!K145</f>
        <v/>
      </c>
      <c r="BR252" s="96">
        <f>'Data In'!L145</f>
        <v/>
      </c>
      <c r="BS252" s="96">
        <f>'Data In'!M145</f>
        <v/>
      </c>
      <c r="BT252" s="96">
        <f>'Data In'!N145</f>
        <v/>
      </c>
      <c r="BU252" s="96">
        <f>'Data In'!O145</f>
        <v/>
      </c>
      <c r="BV252" s="96">
        <f>'Data In'!P145</f>
        <v/>
      </c>
      <c r="BW252" s="96">
        <f>'Data In'!Q145</f>
        <v/>
      </c>
      <c r="BX252" s="96">
        <f>'Data In'!R145</f>
        <v/>
      </c>
      <c r="BY252" s="96">
        <f>'Data In'!S145</f>
        <v/>
      </c>
      <c r="BZ252" s="96">
        <f>'Data In'!T145</f>
        <v/>
      </c>
      <c r="CA252" s="96">
        <f>'Data In'!U145</f>
        <v/>
      </c>
      <c r="CB252" s="96">
        <f>'Data In'!V145</f>
        <v/>
      </c>
      <c r="CC252" s="96">
        <f>'Data In'!W145</f>
        <v/>
      </c>
      <c r="CD252" s="96">
        <f>'Data In'!X145</f>
        <v/>
      </c>
      <c r="CG252" s="79" t="n"/>
      <c r="CH252" s="98">
        <f>'Data In'!G174</f>
        <v/>
      </c>
      <c r="CI252" s="96">
        <f>'Data In'!H174</f>
        <v/>
      </c>
      <c r="CJ252" s="96">
        <f>'Data In'!I174</f>
        <v/>
      </c>
      <c r="CK252" s="96">
        <f>'Data In'!J174</f>
        <v/>
      </c>
      <c r="CL252" s="96">
        <f>'Data In'!K174</f>
        <v/>
      </c>
      <c r="CM252" s="96">
        <f>'Data In'!L174</f>
        <v/>
      </c>
      <c r="CN252" s="96">
        <f>'Data In'!M174</f>
        <v/>
      </c>
      <c r="CO252" s="96">
        <f>'Data In'!N174</f>
        <v/>
      </c>
      <c r="CP252" s="96">
        <f>'Data In'!O174</f>
        <v/>
      </c>
      <c r="CQ252" s="96">
        <f>'Data In'!P174</f>
        <v/>
      </c>
      <c r="CR252" s="96">
        <f>'Data In'!Q174</f>
        <v/>
      </c>
      <c r="CS252" s="96">
        <f>'Data In'!R174</f>
        <v/>
      </c>
      <c r="CT252" s="96">
        <f>'Data In'!S174</f>
        <v/>
      </c>
      <c r="CU252" s="96">
        <f>'Data In'!T174</f>
        <v/>
      </c>
      <c r="CV252" s="96">
        <f>'Data In'!U174</f>
        <v/>
      </c>
      <c r="CW252" s="96">
        <f>'Data In'!V174</f>
        <v/>
      </c>
      <c r="CX252" s="96">
        <f>'Data In'!W174</f>
        <v/>
      </c>
      <c r="CY252" s="96">
        <f>'Data In'!X174</f>
        <v/>
      </c>
    </row>
    <row r="253">
      <c r="A253" s="79" t="n"/>
      <c r="B253" s="98">
        <f>'Data In'!G59</f>
        <v/>
      </c>
      <c r="C253" s="96">
        <f>'Data In'!H59</f>
        <v/>
      </c>
      <c r="D253" s="96">
        <f>'Data In'!I59</f>
        <v/>
      </c>
      <c r="E253" s="96">
        <f>'Data In'!J59</f>
        <v/>
      </c>
      <c r="F253" s="96">
        <f>'Data In'!K59</f>
        <v/>
      </c>
      <c r="G253" s="96">
        <f>'Data In'!L59</f>
        <v/>
      </c>
      <c r="H253" s="96">
        <f>'Data In'!M59</f>
        <v/>
      </c>
      <c r="I253" s="96">
        <f>'Data In'!N59</f>
        <v/>
      </c>
      <c r="J253" s="96">
        <f>'Data In'!O59</f>
        <v/>
      </c>
      <c r="K253" s="96">
        <f>'Data In'!P59</f>
        <v/>
      </c>
      <c r="L253" s="96">
        <f>'Data In'!Q59</f>
        <v/>
      </c>
      <c r="M253" s="96">
        <f>'Data In'!R59</f>
        <v/>
      </c>
      <c r="N253" s="96">
        <f>'Data In'!S59</f>
        <v/>
      </c>
      <c r="O253" s="96">
        <f>'Data In'!T59</f>
        <v/>
      </c>
      <c r="P253" s="96">
        <f>'Data In'!U59</f>
        <v/>
      </c>
      <c r="Q253" s="96">
        <f>'Data In'!V59</f>
        <v/>
      </c>
      <c r="R253" s="96">
        <f>'Data In'!W59</f>
        <v/>
      </c>
      <c r="S253" s="96">
        <f>'Data In'!X59</f>
        <v/>
      </c>
      <c r="V253" s="79" t="n"/>
      <c r="W253" s="98">
        <f>'Data In'!G88</f>
        <v/>
      </c>
      <c r="X253" s="96">
        <f>'Data In'!H88</f>
        <v/>
      </c>
      <c r="Y253" s="96">
        <f>'Data In'!I88</f>
        <v/>
      </c>
      <c r="Z253" s="96">
        <f>'Data In'!J88</f>
        <v/>
      </c>
      <c r="AA253" s="96">
        <f>'Data In'!K88</f>
        <v/>
      </c>
      <c r="AB253" s="96">
        <f>'Data In'!L88</f>
        <v/>
      </c>
      <c r="AC253" s="96">
        <f>'Data In'!M88</f>
        <v/>
      </c>
      <c r="AD253" s="96">
        <f>'Data In'!N88</f>
        <v/>
      </c>
      <c r="AE253" s="96">
        <f>'Data In'!O88</f>
        <v/>
      </c>
      <c r="AF253" s="96">
        <f>'Data In'!P88</f>
        <v/>
      </c>
      <c r="AG253" s="96">
        <f>'Data In'!Q88</f>
        <v/>
      </c>
      <c r="AH253" s="96">
        <f>'Data In'!R88</f>
        <v/>
      </c>
      <c r="AI253" s="96">
        <f>'Data In'!S88</f>
        <v/>
      </c>
      <c r="AJ253" s="96">
        <f>'Data In'!T88</f>
        <v/>
      </c>
      <c r="AK253" s="96">
        <f>'Data In'!U88</f>
        <v/>
      </c>
      <c r="AL253" s="96">
        <f>'Data In'!V88</f>
        <v/>
      </c>
      <c r="AM253" s="96">
        <f>'Data In'!W88</f>
        <v/>
      </c>
      <c r="AN253" s="96">
        <f>'Data In'!X88</f>
        <v/>
      </c>
      <c r="AQ253" s="79" t="n"/>
      <c r="AR253" s="98">
        <f>'Data In'!G117</f>
        <v/>
      </c>
      <c r="AS253" s="96">
        <f>'Data In'!H117</f>
        <v/>
      </c>
      <c r="AT253" s="96">
        <f>'Data In'!I117</f>
        <v/>
      </c>
      <c r="AU253" s="96">
        <f>'Data In'!J117</f>
        <v/>
      </c>
      <c r="AV253" s="96">
        <f>'Data In'!K117</f>
        <v/>
      </c>
      <c r="AW253" s="96">
        <f>'Data In'!L117</f>
        <v/>
      </c>
      <c r="AX253" s="96">
        <f>'Data In'!M117</f>
        <v/>
      </c>
      <c r="AY253" s="96">
        <f>'Data In'!N117</f>
        <v/>
      </c>
      <c r="AZ253" s="96">
        <f>'Data In'!O117</f>
        <v/>
      </c>
      <c r="BA253" s="96">
        <f>'Data In'!P117</f>
        <v/>
      </c>
      <c r="BB253" s="96">
        <f>'Data In'!Q117</f>
        <v/>
      </c>
      <c r="BC253" s="96">
        <f>'Data In'!R117</f>
        <v/>
      </c>
      <c r="BD253" s="96">
        <f>'Data In'!S117</f>
        <v/>
      </c>
      <c r="BE253" s="96">
        <f>'Data In'!T117</f>
        <v/>
      </c>
      <c r="BF253" s="96">
        <f>'Data In'!U117</f>
        <v/>
      </c>
      <c r="BG253" s="96">
        <f>'Data In'!V117</f>
        <v/>
      </c>
      <c r="BH253" s="96">
        <f>'Data In'!W117</f>
        <v/>
      </c>
      <c r="BI253" s="96">
        <f>'Data In'!X117</f>
        <v/>
      </c>
      <c r="BL253" s="79" t="n"/>
      <c r="BM253" s="98">
        <f>'Data In'!G146</f>
        <v/>
      </c>
      <c r="BN253" s="96">
        <f>'Data In'!H146</f>
        <v/>
      </c>
      <c r="BO253" s="96">
        <f>'Data In'!I146</f>
        <v/>
      </c>
      <c r="BP253" s="96">
        <f>'Data In'!J146</f>
        <v/>
      </c>
      <c r="BQ253" s="96">
        <f>'Data In'!K146</f>
        <v/>
      </c>
      <c r="BR253" s="96">
        <f>'Data In'!L146</f>
        <v/>
      </c>
      <c r="BS253" s="96">
        <f>'Data In'!M146</f>
        <v/>
      </c>
      <c r="BT253" s="96">
        <f>'Data In'!N146</f>
        <v/>
      </c>
      <c r="BU253" s="96">
        <f>'Data In'!O146</f>
        <v/>
      </c>
      <c r="BV253" s="96">
        <f>'Data In'!P146</f>
        <v/>
      </c>
      <c r="BW253" s="96">
        <f>'Data In'!Q146</f>
        <v/>
      </c>
      <c r="BX253" s="96">
        <f>'Data In'!R146</f>
        <v/>
      </c>
      <c r="BY253" s="96">
        <f>'Data In'!S146</f>
        <v/>
      </c>
      <c r="BZ253" s="96">
        <f>'Data In'!T146</f>
        <v/>
      </c>
      <c r="CA253" s="96">
        <f>'Data In'!U146</f>
        <v/>
      </c>
      <c r="CB253" s="96">
        <f>'Data In'!V146</f>
        <v/>
      </c>
      <c r="CC253" s="96">
        <f>'Data In'!W146</f>
        <v/>
      </c>
      <c r="CD253" s="96">
        <f>'Data In'!X146</f>
        <v/>
      </c>
      <c r="CG253" s="79" t="n"/>
      <c r="CH253" s="98">
        <f>'Data In'!G175</f>
        <v/>
      </c>
      <c r="CI253" s="96">
        <f>'Data In'!H175</f>
        <v/>
      </c>
      <c r="CJ253" s="96">
        <f>'Data In'!I175</f>
        <v/>
      </c>
      <c r="CK253" s="96">
        <f>'Data In'!J175</f>
        <v/>
      </c>
      <c r="CL253" s="96">
        <f>'Data In'!K175</f>
        <v/>
      </c>
      <c r="CM253" s="96">
        <f>'Data In'!L175</f>
        <v/>
      </c>
      <c r="CN253" s="96">
        <f>'Data In'!M175</f>
        <v/>
      </c>
      <c r="CO253" s="96">
        <f>'Data In'!N175</f>
        <v/>
      </c>
      <c r="CP253" s="96">
        <f>'Data In'!O175</f>
        <v/>
      </c>
      <c r="CQ253" s="96">
        <f>'Data In'!P175</f>
        <v/>
      </c>
      <c r="CR253" s="96">
        <f>'Data In'!Q175</f>
        <v/>
      </c>
      <c r="CS253" s="96">
        <f>'Data In'!R175</f>
        <v/>
      </c>
      <c r="CT253" s="96">
        <f>'Data In'!S175</f>
        <v/>
      </c>
      <c r="CU253" s="96">
        <f>'Data In'!T175</f>
        <v/>
      </c>
      <c r="CV253" s="96">
        <f>'Data In'!U175</f>
        <v/>
      </c>
      <c r="CW253" s="96">
        <f>'Data In'!V175</f>
        <v/>
      </c>
      <c r="CX253" s="96">
        <f>'Data In'!W175</f>
        <v/>
      </c>
      <c r="CY253" s="96">
        <f>'Data In'!X175</f>
        <v/>
      </c>
    </row>
    <row r="254" ht="15.75" customHeight="1" s="23" thickBot="1">
      <c r="A254" s="82" t="n"/>
      <c r="B254" s="93" t="n"/>
      <c r="C254" s="94" t="n"/>
      <c r="D254" s="94" t="n"/>
      <c r="E254" s="94" t="n"/>
      <c r="F254" s="94" t="n"/>
      <c r="G254" s="94" t="n"/>
      <c r="H254" s="94" t="n"/>
      <c r="I254" s="94" t="n"/>
      <c r="J254" s="94" t="n"/>
      <c r="K254" s="94" t="n"/>
      <c r="L254" s="94" t="n"/>
      <c r="M254" s="94" t="n"/>
      <c r="N254" s="94" t="n"/>
      <c r="O254" s="94" t="n"/>
      <c r="P254" s="94" t="n"/>
      <c r="Q254" s="94" t="n"/>
      <c r="R254" s="94" t="n"/>
      <c r="S254" s="95" t="n"/>
      <c r="T254" s="25" t="n"/>
      <c r="V254" s="82" t="n"/>
      <c r="W254" s="93" t="n"/>
      <c r="X254" s="94" t="n"/>
      <c r="Y254" s="94" t="n"/>
      <c r="Z254" s="94" t="n"/>
      <c r="AA254" s="94" t="n"/>
      <c r="AB254" s="94" t="n"/>
      <c r="AC254" s="94" t="n"/>
      <c r="AD254" s="94" t="n"/>
      <c r="AE254" s="94" t="n"/>
      <c r="AF254" s="94" t="n"/>
      <c r="AG254" s="94" t="n"/>
      <c r="AH254" s="94" t="n"/>
      <c r="AI254" s="94" t="n"/>
      <c r="AJ254" s="94" t="n"/>
      <c r="AK254" s="94" t="n"/>
      <c r="AL254" s="94" t="n"/>
      <c r="AM254" s="94" t="n"/>
      <c r="AN254" s="95" t="n"/>
      <c r="AQ254" s="82" t="n"/>
      <c r="AR254" s="93" t="n"/>
      <c r="AS254" s="94" t="n"/>
      <c r="AT254" s="94" t="n"/>
      <c r="AU254" s="94" t="n"/>
      <c r="AV254" s="94" t="n"/>
      <c r="AW254" s="94" t="n"/>
      <c r="AX254" s="94" t="n"/>
      <c r="AY254" s="94" t="n"/>
      <c r="AZ254" s="94" t="n"/>
      <c r="BA254" s="94" t="n"/>
      <c r="BB254" s="94" t="n"/>
      <c r="BC254" s="94" t="n"/>
      <c r="BD254" s="94" t="n"/>
      <c r="BE254" s="94" t="n"/>
      <c r="BF254" s="94" t="n"/>
      <c r="BG254" s="94" t="n"/>
      <c r="BH254" s="94" t="n"/>
      <c r="BI254" s="95" t="n"/>
      <c r="BL254" s="82" t="n"/>
      <c r="BM254" s="93" t="n"/>
      <c r="BN254" s="94" t="n"/>
      <c r="BO254" s="94" t="n"/>
      <c r="BP254" s="94" t="n"/>
      <c r="BQ254" s="94" t="n"/>
      <c r="BR254" s="94" t="n"/>
      <c r="BS254" s="94" t="n"/>
      <c r="BT254" s="94" t="n"/>
      <c r="BU254" s="94" t="n"/>
      <c r="BV254" s="94" t="n"/>
      <c r="BW254" s="94" t="n"/>
      <c r="BX254" s="94" t="n"/>
      <c r="BY254" s="94" t="n"/>
      <c r="BZ254" s="94" t="n"/>
      <c r="CA254" s="94" t="n"/>
      <c r="CB254" s="94" t="n"/>
      <c r="CC254" s="94" t="n"/>
      <c r="CD254" s="95" t="n"/>
      <c r="CG254" s="82" t="n"/>
      <c r="CH254" s="93" t="n"/>
      <c r="CI254" s="94" t="n"/>
      <c r="CJ254" s="94" t="n"/>
      <c r="CK254" s="94" t="n"/>
      <c r="CL254" s="94" t="n"/>
      <c r="CM254" s="94" t="n"/>
      <c r="CN254" s="94" t="n"/>
      <c r="CO254" s="94" t="n"/>
      <c r="CP254" s="94" t="n"/>
      <c r="CQ254" s="94" t="n"/>
      <c r="CR254" s="94" t="n"/>
      <c r="CS254" s="94" t="n"/>
      <c r="CT254" s="94" t="n"/>
      <c r="CU254" s="94" t="n"/>
      <c r="CV254" s="94" t="n"/>
      <c r="CW254" s="94" t="n"/>
      <c r="CX254" s="94" t="n"/>
      <c r="CY254" s="95" t="n"/>
    </row>
    <row r="256" ht="15.75" customHeight="1" s="23" thickBot="1"/>
    <row r="257">
      <c r="A257" s="15" t="inlineStr">
        <is>
          <t>P</t>
        </is>
      </c>
      <c r="B257" s="16" t="n">
        <v>1</v>
      </c>
      <c r="C257" s="16" t="inlineStr">
        <is>
          <t>atm</t>
        </is>
      </c>
      <c r="D257" s="17" t="n">
        <v>0.101325</v>
      </c>
      <c r="E257" s="17" t="inlineStr">
        <is>
          <t>Mpa</t>
        </is>
      </c>
      <c r="F257" s="18" t="n"/>
      <c r="G257" s="6" t="inlineStr">
        <is>
          <t>Bed Volume</t>
        </is>
      </c>
      <c r="H257" s="7" t="n">
        <v>76.3407</v>
      </c>
      <c r="I257" s="18" t="n"/>
      <c r="J257" s="18" t="n"/>
      <c r="K257" s="18" t="n"/>
      <c r="L257" s="18" t="n"/>
      <c r="M257" s="18" t="n"/>
      <c r="N257" s="18" t="n"/>
      <c r="O257" s="18" t="n"/>
      <c r="P257" s="18" t="n"/>
      <c r="Q257" s="19" t="inlineStr">
        <is>
          <t>CALIBRATION</t>
        </is>
      </c>
    </row>
    <row r="258">
      <c r="A258" s="20" t="inlineStr">
        <is>
          <t>V</t>
        </is>
      </c>
      <c r="B258" s="21" t="n">
        <v>0.15</v>
      </c>
      <c r="C258" s="21" t="inlineStr">
        <is>
          <t>L/min</t>
        </is>
      </c>
      <c r="D258" s="34" t="n"/>
      <c r="E258" s="34" t="n"/>
      <c r="Q258" s="24" t="n"/>
    </row>
    <row r="259">
      <c r="A259" s="20" t="inlineStr">
        <is>
          <t>R</t>
        </is>
      </c>
      <c r="B259" s="21" t="n">
        <v>0.08205746</v>
      </c>
      <c r="C259" s="21" t="inlineStr">
        <is>
          <t>L*atm/K/mol</t>
        </is>
      </c>
      <c r="D259" s="34" t="n">
        <v>8.31</v>
      </c>
      <c r="E259" s="34" t="inlineStr">
        <is>
          <t>cm3MPaK-1mol-1</t>
        </is>
      </c>
      <c r="Q259" s="24" t="n"/>
    </row>
    <row r="260">
      <c r="A260" s="20" t="inlineStr">
        <is>
          <t>T</t>
        </is>
      </c>
      <c r="B260" s="21" t="n">
        <v>0</v>
      </c>
      <c r="C260" s="21" t="inlineStr">
        <is>
          <t>C</t>
        </is>
      </c>
      <c r="D260" s="34" t="n"/>
      <c r="E260" s="34" t="n"/>
      <c r="Q260" s="24" t="n"/>
    </row>
    <row r="261">
      <c r="A261" s="20" t="n"/>
      <c r="B261" s="21">
        <f>B260+273.15</f>
        <v/>
      </c>
      <c r="C261" s="21" t="inlineStr">
        <is>
          <t>K</t>
        </is>
      </c>
      <c r="D261" s="34" t="n">
        <v>298</v>
      </c>
      <c r="E261" s="34" t="inlineStr">
        <is>
          <t>K</t>
        </is>
      </c>
      <c r="Q261" s="24" t="n"/>
    </row>
    <row r="262">
      <c r="A262" s="25" t="inlineStr">
        <is>
          <t>n (total)</t>
        </is>
      </c>
      <c r="B262" t="n">
        <v>0.006151733</v>
      </c>
      <c r="C262" t="inlineStr">
        <is>
          <t>mol/min</t>
        </is>
      </c>
      <c r="Q262" s="24" t="n"/>
    </row>
    <row r="263">
      <c r="A263" s="26" t="inlineStr">
        <is>
          <t>MW_PROPANE</t>
        </is>
      </c>
      <c r="B263" s="21" t="n">
        <v>0.0441</v>
      </c>
      <c r="C263" s="21" t="inlineStr">
        <is>
          <t>kg/mol</t>
        </is>
      </c>
      <c r="Q263" s="24" t="n"/>
    </row>
    <row r="264">
      <c r="A264" s="26" t="inlineStr">
        <is>
          <t>MW_PROPYLENE</t>
        </is>
      </c>
      <c r="B264" s="21" t="n">
        <v>0.04208</v>
      </c>
      <c r="C264" s="21" t="inlineStr">
        <is>
          <t>kg/mol</t>
        </is>
      </c>
      <c r="D264" s="34" t="n"/>
      <c r="Q264" s="24" t="n"/>
    </row>
    <row r="265" ht="15.75" customHeight="1" s="23" thickBot="1">
      <c r="A265" s="27" t="inlineStr">
        <is>
          <t>Calibration</t>
        </is>
      </c>
      <c r="B265" s="28" t="n"/>
      <c r="C265" s="28" t="n"/>
      <c r="D265" s="28" t="n"/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  <c r="O265" s="28" t="n"/>
      <c r="P265" s="28" t="n"/>
      <c r="Q265" s="29" t="n"/>
    </row>
    <row r="266">
      <c r="A266" s="27" t="inlineStr">
        <is>
          <t>30-70% C3</t>
        </is>
      </c>
      <c r="B266" s="88" t="inlineStr">
        <is>
          <t>oxygen</t>
        </is>
      </c>
      <c r="C266" s="88" t="inlineStr">
        <is>
          <t>nitrogen</t>
        </is>
      </c>
      <c r="D266" s="88" t="inlineStr">
        <is>
          <t>methane</t>
        </is>
      </c>
      <c r="E266" s="88" t="inlineStr">
        <is>
          <t>carbon monoxide</t>
        </is>
      </c>
      <c r="F266" s="88" t="inlineStr">
        <is>
          <t>carbon dioxide</t>
        </is>
      </c>
      <c r="G266" s="88" t="inlineStr">
        <is>
          <t>ethane</t>
        </is>
      </c>
      <c r="H266" s="88" t="inlineStr">
        <is>
          <t>ethylene</t>
        </is>
      </c>
      <c r="I266" s="88" t="inlineStr">
        <is>
          <t>propane</t>
        </is>
      </c>
      <c r="J266" s="88" t="inlineStr">
        <is>
          <t>propylene</t>
        </is>
      </c>
      <c r="K266" s="88" t="inlineStr">
        <is>
          <t>isobutane</t>
        </is>
      </c>
      <c r="L266" s="88" t="inlineStr">
        <is>
          <t>n-butane</t>
        </is>
      </c>
      <c r="M266" s="88" t="inlineStr">
        <is>
          <t>trans-2-butene</t>
        </is>
      </c>
      <c r="N266" s="88" t="inlineStr">
        <is>
          <t>1-butene</t>
        </is>
      </c>
      <c r="O266" s="88" t="inlineStr">
        <is>
          <t>isobutene</t>
        </is>
      </c>
      <c r="P266" s="88" t="inlineStr">
        <is>
          <t>cis-2-butene</t>
        </is>
      </c>
      <c r="Q266" s="89" t="inlineStr">
        <is>
          <t>1,3-butadiene</t>
        </is>
      </c>
    </row>
    <row r="267">
      <c r="A267" s="27" t="inlineStr">
        <is>
          <t>m</t>
        </is>
      </c>
      <c r="B267" s="160" t="n">
        <v>1714348.216473116</v>
      </c>
      <c r="C267" s="160" t="n">
        <v>2255078.720835947</v>
      </c>
      <c r="D267" s="160" t="n">
        <v>1637880.274779196</v>
      </c>
      <c r="E267" s="160" t="n">
        <v>1941540.619076487</v>
      </c>
      <c r="F267" s="160" t="n">
        <v>2341395.964070383</v>
      </c>
      <c r="G267" s="160" t="n">
        <v>2330822.64957265</v>
      </c>
      <c r="H267" s="160" t="n">
        <v>1724921.232952168</v>
      </c>
      <c r="I267" s="161" t="n">
        <v>1328145.480306986</v>
      </c>
      <c r="J267" s="160" t="n">
        <v>2081607.934949724</v>
      </c>
      <c r="K267" s="160" t="n">
        <v>53961685.30543531</v>
      </c>
      <c r="L267" s="160" t="n">
        <v>44667383.36652786</v>
      </c>
      <c r="M267" s="160" t="n">
        <v>2568437.234944869</v>
      </c>
      <c r="N267" s="160" t="n">
        <v>2528893.38125187</v>
      </c>
      <c r="O267" s="160" t="n">
        <v>2367411.477411479</v>
      </c>
      <c r="P267" s="160" t="n">
        <v>2488992.2763486</v>
      </c>
      <c r="Q267" s="160" t="n">
        <v>2559796.437659034</v>
      </c>
    </row>
    <row r="268">
      <c r="A268" s="27" t="inlineStr">
        <is>
          <t>b</t>
        </is>
      </c>
      <c r="B268" s="28" t="n">
        <v>3254905.061724466</v>
      </c>
      <c r="C268" s="28" t="n">
        <v>3141190.059776035</v>
      </c>
      <c r="D268" s="33" t="n">
        <v>3090297.833232082</v>
      </c>
      <c r="E268" s="33" t="n">
        <v>3659448.437555125</v>
      </c>
      <c r="F268" s="33" t="n">
        <v>4578922.777982857</v>
      </c>
      <c r="G268" s="28" t="n">
        <v>2389897.741147741</v>
      </c>
      <c r="H268" s="28" t="n">
        <v>2699751.659537501</v>
      </c>
      <c r="I268" s="28" t="n">
        <v>3668665.860169746</v>
      </c>
      <c r="J268" s="28" t="n">
        <v>3199326.253843595</v>
      </c>
      <c r="K268" s="28" t="n">
        <v>1965319.865319859</v>
      </c>
      <c r="L268" s="28" t="n">
        <v>2393886.172973625</v>
      </c>
      <c r="M268" s="28" t="n">
        <v>3975405.913001333</v>
      </c>
      <c r="N268" s="28" t="n">
        <v>3959964.061096137</v>
      </c>
      <c r="O268" s="28" t="n">
        <v>4124985.347985348</v>
      </c>
      <c r="P268" s="28" t="n">
        <v>4140482.272091467</v>
      </c>
      <c r="Q268" s="29" t="n">
        <v>3943363.019508057</v>
      </c>
    </row>
    <row r="269" ht="15.75" customHeight="1" s="23" thickBot="1">
      <c r="A269" s="30" t="inlineStr">
        <is>
          <t>Gas Density</t>
        </is>
      </c>
      <c r="B269" s="31" t="n">
        <v>1.977</v>
      </c>
      <c r="C269" s="31" t="n">
        <v>1.331</v>
      </c>
      <c r="D269" s="31" t="n">
        <v>1.165</v>
      </c>
      <c r="E269" s="31" t="n">
        <v>1.25</v>
      </c>
      <c r="F269" s="31" t="n">
        <v>0.716</v>
      </c>
      <c r="G269" s="31" t="n">
        <v>1.178</v>
      </c>
      <c r="H269" s="31" t="n"/>
      <c r="I269" s="31" t="n"/>
      <c r="J269" s="31" t="n"/>
      <c r="K269" s="31" t="n"/>
      <c r="L269" s="31" t="n"/>
      <c r="M269" s="31" t="n"/>
      <c r="N269" s="31" t="n"/>
      <c r="O269" s="31" t="n"/>
      <c r="P269" s="31" t="n"/>
      <c r="Q269" s="32" t="n"/>
    </row>
    <row r="271" ht="15.75" customHeight="1" s="23" thickBot="1"/>
    <row r="272">
      <c r="A272" t="inlineStr">
        <is>
          <t>&lt; 30% C3</t>
        </is>
      </c>
      <c r="B272" s="88" t="inlineStr">
        <is>
          <t>oxygen</t>
        </is>
      </c>
      <c r="C272" s="88" t="inlineStr">
        <is>
          <t>nitrogen</t>
        </is>
      </c>
      <c r="D272" s="88" t="inlineStr">
        <is>
          <t>methane</t>
        </is>
      </c>
      <c r="E272" s="88" t="inlineStr">
        <is>
          <t>carbon monoxide</t>
        </is>
      </c>
      <c r="F272" s="88" t="inlineStr">
        <is>
          <t>carbon dioxide</t>
        </is>
      </c>
      <c r="G272" s="88" t="inlineStr">
        <is>
          <t>ethane</t>
        </is>
      </c>
      <c r="H272" s="88" t="inlineStr">
        <is>
          <t>ethylene</t>
        </is>
      </c>
      <c r="I272" s="88" t="inlineStr">
        <is>
          <t>propane</t>
        </is>
      </c>
      <c r="J272" s="88" t="inlineStr">
        <is>
          <t>propylene</t>
        </is>
      </c>
      <c r="K272" s="88" t="inlineStr">
        <is>
          <t>isobutane</t>
        </is>
      </c>
      <c r="L272" s="88" t="inlineStr">
        <is>
          <t>n-butane</t>
        </is>
      </c>
      <c r="M272" s="88" t="inlineStr">
        <is>
          <t>trans-2-butene</t>
        </is>
      </c>
      <c r="N272" s="88" t="inlineStr">
        <is>
          <t>1-butene</t>
        </is>
      </c>
      <c r="O272" s="88" t="inlineStr">
        <is>
          <t>isobutene</t>
        </is>
      </c>
      <c r="P272" s="88" t="inlineStr">
        <is>
          <t>cis-2-butene</t>
        </is>
      </c>
      <c r="Q272" s="89" t="inlineStr">
        <is>
          <t>1,3-butadiene</t>
        </is>
      </c>
    </row>
    <row r="273">
      <c r="A273" t="inlineStr">
        <is>
          <t>m</t>
        </is>
      </c>
      <c r="B273" t="n">
        <v>1778027.096325164</v>
      </c>
      <c r="C273" t="n">
        <v>2014859.495633766</v>
      </c>
      <c r="D273" t="n">
        <v>1730645.513030204</v>
      </c>
      <c r="E273" t="n">
        <v>2078147.100424329</v>
      </c>
      <c r="F273" t="n">
        <v>2371716.192937121</v>
      </c>
      <c r="G273" t="n">
        <v>1877564.102564102</v>
      </c>
      <c r="H273" t="n">
        <v>1695997.752660454</v>
      </c>
      <c r="I273" t="n">
        <v>1297188.535902258</v>
      </c>
      <c r="J273" t="n">
        <v>2107278.941244911</v>
      </c>
      <c r="K273" t="n">
        <v>56906565.65656564</v>
      </c>
      <c r="L273" t="n">
        <v>46872834.81199829</v>
      </c>
      <c r="M273" t="n">
        <v>2810644.614079724</v>
      </c>
      <c r="N273" t="n">
        <v>2497169.811320757</v>
      </c>
      <c r="O273" t="n">
        <v>1177670.94017094</v>
      </c>
      <c r="P273" t="n">
        <v>2367496.807151981</v>
      </c>
      <c r="Q273" t="n">
        <v>2994062.765055126</v>
      </c>
    </row>
    <row r="274">
      <c r="A274" t="inlineStr">
        <is>
          <t>b</t>
        </is>
      </c>
      <c r="B274" t="n">
        <v>3240157.671213808</v>
      </c>
      <c r="C274" t="n">
        <v>3196549.308498822</v>
      </c>
      <c r="D274" t="n">
        <v>3032296.550721477</v>
      </c>
      <c r="E274" t="n">
        <v>3578830.927310418</v>
      </c>
      <c r="F274" t="n">
        <v>4570059.933964974</v>
      </c>
      <c r="G274" t="n">
        <v>2542653.133903135</v>
      </c>
      <c r="H274" t="n">
        <v>2677900.610306916</v>
      </c>
      <c r="I274" t="n">
        <v>3677123.490195111</v>
      </c>
      <c r="J274" t="n">
        <v>3159339.611208066</v>
      </c>
      <c r="K274" t="n">
        <v>-1849929.854096515</v>
      </c>
      <c r="L274" t="n">
        <v>-686614.5613293834</v>
      </c>
      <c r="M274" t="n">
        <v>3868200.45236076</v>
      </c>
      <c r="N274" t="n">
        <v>3926956.673654787</v>
      </c>
      <c r="O274" t="n">
        <v>4472175.925925926</v>
      </c>
      <c r="P274" t="n">
        <v>4107410.955016319</v>
      </c>
      <c r="Q274" t="n">
        <v>3812673.16935256</v>
      </c>
    </row>
    <row r="275"/>
  </sheetData>
  <mergeCells count="288">
    <mergeCell ref="I240:N240"/>
    <mergeCell ref="O240:P240"/>
    <mergeCell ref="Q153:S153"/>
    <mergeCell ref="C174:C176"/>
    <mergeCell ref="C178:C180"/>
    <mergeCell ref="I153:N153"/>
    <mergeCell ref="O153:P153"/>
    <mergeCell ref="Q182:S182"/>
    <mergeCell ref="Q95:S95"/>
    <mergeCell ref="C116:C118"/>
    <mergeCell ref="C120:C122"/>
    <mergeCell ref="I95:N95"/>
    <mergeCell ref="O95:P95"/>
    <mergeCell ref="I124:N124"/>
    <mergeCell ref="O124:P124"/>
    <mergeCell ref="I182:N182"/>
    <mergeCell ref="O182:P182"/>
    <mergeCell ref="D66:E66"/>
    <mergeCell ref="F66:H66"/>
    <mergeCell ref="C87:C89"/>
    <mergeCell ref="I66:N66"/>
    <mergeCell ref="O66:P66"/>
    <mergeCell ref="Q240:S240"/>
    <mergeCell ref="F95:H95"/>
    <mergeCell ref="F124:H124"/>
    <mergeCell ref="F153:H153"/>
    <mergeCell ref="F182:H182"/>
    <mergeCell ref="Q211:S211"/>
    <mergeCell ref="C232:C234"/>
    <mergeCell ref="C203:C205"/>
    <mergeCell ref="C207:C209"/>
    <mergeCell ref="D211:E211"/>
    <mergeCell ref="C236:C238"/>
    <mergeCell ref="D240:E240"/>
    <mergeCell ref="C145:C147"/>
    <mergeCell ref="C149:C151"/>
    <mergeCell ref="D153:E153"/>
    <mergeCell ref="D182:E182"/>
    <mergeCell ref="C91:C93"/>
    <mergeCell ref="D95:E95"/>
    <mergeCell ref="D124:E124"/>
    <mergeCell ref="AL240:AN240"/>
    <mergeCell ref="X232:X234"/>
    <mergeCell ref="X236:X238"/>
    <mergeCell ref="Y240:Z240"/>
    <mergeCell ref="Y211:Z211"/>
    <mergeCell ref="AL211:AN211"/>
    <mergeCell ref="AD240:AI240"/>
    <mergeCell ref="AJ240:AK240"/>
    <mergeCell ref="AL66:AN66"/>
    <mergeCell ref="X87:X89"/>
    <mergeCell ref="X91:X93"/>
    <mergeCell ref="Y66:Z66"/>
    <mergeCell ref="AA66:AC66"/>
    <mergeCell ref="AD66:AI66"/>
    <mergeCell ref="AJ66:AK66"/>
    <mergeCell ref="AD95:AI95"/>
    <mergeCell ref="AJ95:AK95"/>
    <mergeCell ref="AD124:AI124"/>
    <mergeCell ref="AJ124:AK124"/>
    <mergeCell ref="AD153:AI153"/>
    <mergeCell ref="AJ153:AK153"/>
    <mergeCell ref="AD182:AI182"/>
    <mergeCell ref="AJ182:AK182"/>
    <mergeCell ref="AD211:AI211"/>
    <mergeCell ref="A197:B216"/>
    <mergeCell ref="A226:B245"/>
    <mergeCell ref="F211:H211"/>
    <mergeCell ref="F240:H240"/>
    <mergeCell ref="V110:W129"/>
    <mergeCell ref="V139:W158"/>
    <mergeCell ref="V168:W187"/>
    <mergeCell ref="V197:W216"/>
    <mergeCell ref="AA211:AC211"/>
    <mergeCell ref="V226:W245"/>
    <mergeCell ref="AA240:AC240"/>
    <mergeCell ref="X203:X205"/>
    <mergeCell ref="X207:X209"/>
    <mergeCell ref="X174:X176"/>
    <mergeCell ref="X178:X180"/>
    <mergeCell ref="Y182:Z182"/>
    <mergeCell ref="AA182:AC182"/>
    <mergeCell ref="X145:X147"/>
    <mergeCell ref="X149:X151"/>
    <mergeCell ref="Y153:Z153"/>
    <mergeCell ref="AA153:AC153"/>
    <mergeCell ref="Q124:S124"/>
    <mergeCell ref="I211:N211"/>
    <mergeCell ref="O211:P211"/>
    <mergeCell ref="A46:S50"/>
    <mergeCell ref="V46:AN50"/>
    <mergeCell ref="V52:W71"/>
    <mergeCell ref="V81:W100"/>
    <mergeCell ref="A52:B71"/>
    <mergeCell ref="A81:B100"/>
    <mergeCell ref="A110:B129"/>
    <mergeCell ref="A139:B158"/>
    <mergeCell ref="A168:B187"/>
    <mergeCell ref="AL182:AN182"/>
    <mergeCell ref="AL124:AN124"/>
    <mergeCell ref="AL153:AN153"/>
    <mergeCell ref="X116:X118"/>
    <mergeCell ref="X120:X122"/>
    <mergeCell ref="Y124:Z124"/>
    <mergeCell ref="AA124:AC124"/>
    <mergeCell ref="Y95:Z95"/>
    <mergeCell ref="AA95:AC95"/>
    <mergeCell ref="AL95:AN95"/>
    <mergeCell ref="X58:X60"/>
    <mergeCell ref="X62:X64"/>
    <mergeCell ref="C58:C60"/>
    <mergeCell ref="C62:C64"/>
    <mergeCell ref="Q66:S66"/>
    <mergeCell ref="AQ46:BI50"/>
    <mergeCell ref="AQ52:AR71"/>
    <mergeCell ref="AS58:AS60"/>
    <mergeCell ref="AS62:AS64"/>
    <mergeCell ref="AT66:AU66"/>
    <mergeCell ref="AV66:AX66"/>
    <mergeCell ref="BG66:BI66"/>
    <mergeCell ref="AY66:BD66"/>
    <mergeCell ref="BE66:BF66"/>
    <mergeCell ref="BG95:BI95"/>
    <mergeCell ref="AQ110:AR129"/>
    <mergeCell ref="AS116:AS118"/>
    <mergeCell ref="AS120:AS122"/>
    <mergeCell ref="AT124:AU124"/>
    <mergeCell ref="AV124:AX124"/>
    <mergeCell ref="BG124:BI124"/>
    <mergeCell ref="AQ81:AR100"/>
    <mergeCell ref="AS87:AS89"/>
    <mergeCell ref="AS91:AS93"/>
    <mergeCell ref="AT95:AU95"/>
    <mergeCell ref="AV95:AX95"/>
    <mergeCell ref="AY95:BD95"/>
    <mergeCell ref="BE95:BF95"/>
    <mergeCell ref="AY124:BD124"/>
    <mergeCell ref="BE124:BF124"/>
    <mergeCell ref="BG153:BI153"/>
    <mergeCell ref="AQ168:AR187"/>
    <mergeCell ref="AS174:AS176"/>
    <mergeCell ref="AS178:AS180"/>
    <mergeCell ref="AT182:AU182"/>
    <mergeCell ref="AV182:AX182"/>
    <mergeCell ref="BG182:BI182"/>
    <mergeCell ref="AQ139:AR158"/>
    <mergeCell ref="AS145:AS147"/>
    <mergeCell ref="AS149:AS151"/>
    <mergeCell ref="AT153:AU153"/>
    <mergeCell ref="AV153:AX153"/>
    <mergeCell ref="AY153:BD153"/>
    <mergeCell ref="BE153:BF153"/>
    <mergeCell ref="AY182:BD182"/>
    <mergeCell ref="BE182:BF182"/>
    <mergeCell ref="BG211:BI211"/>
    <mergeCell ref="AQ226:AR245"/>
    <mergeCell ref="AS232:AS234"/>
    <mergeCell ref="AS236:AS238"/>
    <mergeCell ref="AT240:AU240"/>
    <mergeCell ref="AV240:AX240"/>
    <mergeCell ref="BG240:BI240"/>
    <mergeCell ref="AQ197:AR216"/>
    <mergeCell ref="AS203:AS205"/>
    <mergeCell ref="AS207:AS209"/>
    <mergeCell ref="AT211:AU211"/>
    <mergeCell ref="AV211:AX211"/>
    <mergeCell ref="BL46:CD50"/>
    <mergeCell ref="BL52:BM71"/>
    <mergeCell ref="BN58:BN60"/>
    <mergeCell ref="BN62:BN64"/>
    <mergeCell ref="BO66:BP66"/>
    <mergeCell ref="BQ66:BS66"/>
    <mergeCell ref="CB66:CD66"/>
    <mergeCell ref="BT66:BY66"/>
    <mergeCell ref="BZ66:CA66"/>
    <mergeCell ref="CB95:CD95"/>
    <mergeCell ref="BL110:BM129"/>
    <mergeCell ref="BN116:BN118"/>
    <mergeCell ref="BN120:BN122"/>
    <mergeCell ref="BO124:BP124"/>
    <mergeCell ref="BQ124:BS124"/>
    <mergeCell ref="CB124:CD124"/>
    <mergeCell ref="BL81:BM100"/>
    <mergeCell ref="BN87:BN89"/>
    <mergeCell ref="BN91:BN93"/>
    <mergeCell ref="BO95:BP95"/>
    <mergeCell ref="BQ95:BS95"/>
    <mergeCell ref="BT95:BY95"/>
    <mergeCell ref="BZ95:CA95"/>
    <mergeCell ref="BT124:BY124"/>
    <mergeCell ref="BZ124:CA124"/>
    <mergeCell ref="CB153:CD153"/>
    <mergeCell ref="BL168:BM187"/>
    <mergeCell ref="BN174:BN176"/>
    <mergeCell ref="BN178:BN180"/>
    <mergeCell ref="BO182:BP182"/>
    <mergeCell ref="BQ182:BS182"/>
    <mergeCell ref="CB182:CD182"/>
    <mergeCell ref="BL139:BM158"/>
    <mergeCell ref="BN145:BN147"/>
    <mergeCell ref="BN149:BN151"/>
    <mergeCell ref="BO153:BP153"/>
    <mergeCell ref="BQ153:BS153"/>
    <mergeCell ref="BT153:BY153"/>
    <mergeCell ref="BZ153:CA153"/>
    <mergeCell ref="BT182:BY182"/>
    <mergeCell ref="BZ182:CA182"/>
    <mergeCell ref="CG46:CY50"/>
    <mergeCell ref="CG52:CH71"/>
    <mergeCell ref="CI58:CI60"/>
    <mergeCell ref="CI62:CI64"/>
    <mergeCell ref="CJ66:CK66"/>
    <mergeCell ref="CL66:CN66"/>
    <mergeCell ref="CW66:CY66"/>
    <mergeCell ref="CO66:CT66"/>
    <mergeCell ref="CU66:CV66"/>
    <mergeCell ref="CG110:CH129"/>
    <mergeCell ref="CI116:CI118"/>
    <mergeCell ref="CI120:CI122"/>
    <mergeCell ref="CJ124:CK124"/>
    <mergeCell ref="CL124:CN124"/>
    <mergeCell ref="CW124:CY124"/>
    <mergeCell ref="CG81:CH100"/>
    <mergeCell ref="CI87:CI89"/>
    <mergeCell ref="CI91:CI93"/>
    <mergeCell ref="CJ95:CK95"/>
    <mergeCell ref="CL95:CN95"/>
    <mergeCell ref="CO95:CT95"/>
    <mergeCell ref="CU95:CV95"/>
    <mergeCell ref="CO124:CT124"/>
    <mergeCell ref="CU124:CV124"/>
    <mergeCell ref="CI145:CI147"/>
    <mergeCell ref="CI149:CI151"/>
    <mergeCell ref="CJ153:CK153"/>
    <mergeCell ref="CL153:CN153"/>
    <mergeCell ref="CO153:CT153"/>
    <mergeCell ref="CU153:CV153"/>
    <mergeCell ref="CO182:CT182"/>
    <mergeCell ref="CU182:CV182"/>
    <mergeCell ref="CW95:CY95"/>
    <mergeCell ref="BO211:BP211"/>
    <mergeCell ref="AO37:AU40"/>
    <mergeCell ref="AG37:AN40"/>
    <mergeCell ref="A1:B40"/>
    <mergeCell ref="CW211:CY211"/>
    <mergeCell ref="CG226:CH245"/>
    <mergeCell ref="CI232:CI234"/>
    <mergeCell ref="CI236:CI238"/>
    <mergeCell ref="CJ240:CK240"/>
    <mergeCell ref="CL240:CN240"/>
    <mergeCell ref="CW240:CY240"/>
    <mergeCell ref="CG197:CH216"/>
    <mergeCell ref="CI203:CI205"/>
    <mergeCell ref="CI207:CI209"/>
    <mergeCell ref="CJ211:CK211"/>
    <mergeCell ref="CL211:CN211"/>
    <mergeCell ref="CW153:CY153"/>
    <mergeCell ref="CG168:CH187"/>
    <mergeCell ref="CI174:CI176"/>
    <mergeCell ref="CI178:CI180"/>
    <mergeCell ref="CJ182:CK182"/>
    <mergeCell ref="CL182:CN182"/>
    <mergeCell ref="CW182:CY182"/>
    <mergeCell ref="CG139:CH158"/>
    <mergeCell ref="BQ211:BS211"/>
    <mergeCell ref="AJ211:AK211"/>
    <mergeCell ref="CO211:CT211"/>
    <mergeCell ref="CU211:CV211"/>
    <mergeCell ref="CO240:CT240"/>
    <mergeCell ref="CU240:CV240"/>
    <mergeCell ref="BT211:BY211"/>
    <mergeCell ref="BZ211:CA211"/>
    <mergeCell ref="BT240:BY240"/>
    <mergeCell ref="BZ240:CA240"/>
    <mergeCell ref="AY211:BD211"/>
    <mergeCell ref="BE211:BF211"/>
    <mergeCell ref="AY240:BD240"/>
    <mergeCell ref="BE240:BF240"/>
    <mergeCell ref="CB211:CD211"/>
    <mergeCell ref="BL226:BM245"/>
    <mergeCell ref="BN232:BN234"/>
    <mergeCell ref="BN236:BN238"/>
    <mergeCell ref="BO240:BP240"/>
    <mergeCell ref="BQ240:BS240"/>
    <mergeCell ref="CB240:CD240"/>
    <mergeCell ref="BL197:BM216"/>
    <mergeCell ref="BN203:BN205"/>
    <mergeCell ref="BN207:BN209"/>
  </mergeCells>
  <conditionalFormatting sqref="H257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C9:D9 H9:I9 C17:D17 H17:I17 C25:D25 H25:I25 C33:D33 H33:I33 K9:N9 K17:N17 K25:N25 K33:N33 C10:Q16 C18:Q24 C26:Q32 C34:Q40 Q9 Q17 Q25 Q33 C2:Q8">
    <cfRule type="containsBlanks" priority="3" dxfId="0">
      <formula>LEN(TRIM(C2))=0</formula>
    </cfRule>
    <cfRule type="containsErrors" priority="4" dxfId="0">
      <formula>ISERROR(C2)</formula>
    </cfRule>
  </conditionalFormatting>
  <conditionalFormatting sqref="R2:R8">
    <cfRule type="containsBlanks" priority="1" dxfId="0">
      <formula>LEN(TRIM(R2))=0</formula>
    </cfRule>
    <cfRule type="containsErrors" priority="2" dxfId="0">
      <formula>ISERROR(R2)</formula>
    </cfRule>
  </conditionalFormatting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6"/>
  <sheetViews>
    <sheetView zoomScale="85" zoomScaleNormal="85" workbookViewId="0">
      <selection activeCell="Z4" sqref="Z4"/>
    </sheetView>
  </sheetViews>
  <sheetFormatPr baseColWidth="8" defaultRowHeight="15" outlineLevelCol="0"/>
  <cols>
    <col width="10.28515625" bestFit="1" customWidth="1" style="2" min="1" max="1"/>
    <col width="9.140625" customWidth="1" style="2" min="2" max="2"/>
    <col width="10.7109375" bestFit="1" customWidth="1" style="23" min="3" max="3"/>
    <col width="10.85546875" bestFit="1" customWidth="1" style="23" min="6" max="6"/>
    <col width="19.85546875" bestFit="1" customWidth="1" style="23" min="7" max="7"/>
    <col width="24.140625" bestFit="1" customWidth="1" style="23" min="8" max="8"/>
    <col width="14.7109375" bestFit="1" customWidth="1" style="23" min="26" max="26"/>
  </cols>
  <sheetData>
    <row r="1">
      <c r="A1" s="2" t="inlineStr">
        <is>
          <t>Run ID</t>
        </is>
      </c>
      <c r="B1" s="2" t="inlineStr">
        <is>
          <t>Run Code</t>
        </is>
      </c>
      <c r="C1" t="inlineStr">
        <is>
          <t>Catalyst</t>
        </is>
      </c>
      <c r="D1" t="inlineStr">
        <is>
          <t>Temp</t>
        </is>
      </c>
      <c r="E1" t="inlineStr">
        <is>
          <t>Total Flow</t>
        </is>
      </c>
      <c r="F1" t="inlineStr">
        <is>
          <t>Catalyst Amt (g)</t>
        </is>
      </c>
      <c r="G1" t="inlineStr">
        <is>
          <t>Time (GMT -360 mins)</t>
        </is>
      </c>
      <c r="I1" t="inlineStr">
        <is>
          <t>oxygen</t>
        </is>
      </c>
      <c r="J1" t="inlineStr">
        <is>
          <t>nitrogen</t>
        </is>
      </c>
      <c r="K1" t="inlineStr">
        <is>
          <t>methane</t>
        </is>
      </c>
      <c r="L1" t="inlineStr">
        <is>
          <t>carbon monoxide</t>
        </is>
      </c>
      <c r="M1" t="inlineStr">
        <is>
          <t>carbon dioxide</t>
        </is>
      </c>
      <c r="N1" t="inlineStr">
        <is>
          <t>ethane</t>
        </is>
      </c>
      <c r="O1" t="inlineStr">
        <is>
          <t>ethylene</t>
        </is>
      </c>
      <c r="P1" t="inlineStr">
        <is>
          <t>propane</t>
        </is>
      </c>
      <c r="Q1" t="inlineStr">
        <is>
          <t>propylene</t>
        </is>
      </c>
      <c r="R1" t="inlineStr">
        <is>
          <t>isobutane</t>
        </is>
      </c>
      <c r="S1" t="inlineStr">
        <is>
          <t>n-butane</t>
        </is>
      </c>
      <c r="T1" t="inlineStr">
        <is>
          <t>trans-2-butene</t>
        </is>
      </c>
      <c r="U1" t="inlineStr">
        <is>
          <t>1-butene</t>
        </is>
      </c>
      <c r="V1" t="inlineStr">
        <is>
          <t>isobutene</t>
        </is>
      </c>
      <c r="W1" t="inlineStr">
        <is>
          <t>cis-2-butene</t>
        </is>
      </c>
      <c r="X1" t="inlineStr">
        <is>
          <t>1,3-butadiene</t>
        </is>
      </c>
    </row>
    <row r="2">
      <c r="A2" s="227" t="inlineStr">
        <is>
          <t>BP</t>
        </is>
      </c>
      <c r="E2" t="n">
        <v>40</v>
      </c>
      <c r="F2" t="inlineStr">
        <is>
          <t>bp</t>
        </is>
      </c>
      <c r="G2" s="38" t="n"/>
      <c r="H2" s="147" t="n"/>
      <c r="I2" s="147" t="n"/>
      <c r="J2" s="147" t="n"/>
      <c r="K2" s="147" t="n"/>
      <c r="L2" s="147" t="n"/>
      <c r="M2" s="147" t="n"/>
      <c r="N2" s="147" t="n"/>
      <c r="O2" s="147" t="n"/>
      <c r="P2" s="147" t="n"/>
      <c r="Q2" s="147" t="n"/>
      <c r="R2" s="147" t="n"/>
      <c r="S2" s="147" t="n"/>
      <c r="T2" s="147" t="n"/>
      <c r="U2" s="147" t="n"/>
      <c r="V2" s="147" t="n"/>
      <c r="W2" s="147" t="n"/>
      <c r="X2" s="147" t="n"/>
    </row>
    <row r="3">
      <c r="G3" s="38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</row>
    <row r="4">
      <c r="G4" s="38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</row>
    <row r="5">
      <c r="G5" s="154" t="n"/>
    </row>
    <row r="6">
      <c r="E6" t="n">
        <v>80</v>
      </c>
      <c r="G6" s="40" t="n"/>
      <c r="H6" s="149" t="n"/>
      <c r="I6" s="149" t="n"/>
      <c r="J6" s="149" t="n"/>
      <c r="K6" s="149" t="n"/>
      <c r="L6" s="149" t="n"/>
      <c r="M6" s="149" t="n"/>
      <c r="N6" s="149" t="n"/>
      <c r="O6" s="149" t="n"/>
      <c r="P6" s="149" t="n"/>
      <c r="Q6" s="149" t="n"/>
      <c r="R6" s="149" t="n"/>
      <c r="S6" s="149" t="n"/>
      <c r="T6" s="149" t="n"/>
      <c r="U6" s="149" t="n"/>
      <c r="V6" s="149" t="n"/>
      <c r="W6" s="149" t="n"/>
      <c r="X6" s="149" t="n"/>
    </row>
    <row r="7">
      <c r="G7" s="40" t="n"/>
      <c r="H7" s="149" t="n"/>
      <c r="I7" s="149" t="n"/>
      <c r="J7" s="149" t="n"/>
      <c r="K7" s="149" t="n"/>
      <c r="L7" s="149" t="n"/>
      <c r="M7" s="149" t="n"/>
      <c r="N7" s="149" t="n"/>
      <c r="O7" s="149" t="n"/>
      <c r="P7" s="149" t="n"/>
      <c r="Q7" s="149" t="n"/>
      <c r="R7" s="149" t="n"/>
      <c r="S7" s="149" t="n"/>
      <c r="T7" s="149" t="n"/>
      <c r="U7" s="149" t="n"/>
      <c r="V7" s="149" t="n"/>
      <c r="W7" s="149" t="n"/>
      <c r="X7" s="149" t="n"/>
    </row>
    <row r="8">
      <c r="G8" s="40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49" t="n"/>
      <c r="R8" s="149" t="n"/>
      <c r="S8" s="149" t="n"/>
      <c r="T8" s="149" t="n"/>
      <c r="U8" s="149" t="n"/>
      <c r="V8" s="149" t="n"/>
      <c r="W8" s="149" t="n"/>
      <c r="X8" s="149" t="n"/>
    </row>
    <row r="9">
      <c r="G9" s="154" t="n"/>
    </row>
    <row r="10">
      <c r="E10" t="n">
        <v>120</v>
      </c>
      <c r="G10" s="41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</row>
    <row r="11">
      <c r="G11" s="41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</row>
    <row r="12">
      <c r="G12" s="41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</row>
    <row r="13">
      <c r="G13" s="154" t="n"/>
    </row>
    <row r="14">
      <c r="G14" s="43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</row>
    <row r="15">
      <c r="G15" s="43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</row>
    <row r="16">
      <c r="G16" s="43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</row>
    <row r="17">
      <c r="G17" s="154" t="n"/>
    </row>
    <row r="18">
      <c r="E18" t="n">
        <v>40</v>
      </c>
      <c r="G18" s="44" t="n"/>
      <c r="H18" s="45" t="n"/>
      <c r="I18" s="45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</row>
    <row r="19">
      <c r="G19" s="44" t="n"/>
      <c r="H19" s="45" t="n"/>
      <c r="I19" s="45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</row>
    <row r="20">
      <c r="G20" s="44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</row>
    <row r="21">
      <c r="G21" s="281" t="n"/>
    </row>
    <row r="22">
      <c r="G22" s="279" t="n"/>
      <c r="H22" s="120" t="n"/>
      <c r="I22" s="120" t="n"/>
      <c r="J22" s="120" t="n"/>
      <c r="K22" s="120" t="n"/>
      <c r="L22" s="120" t="n"/>
      <c r="M22" s="120" t="n"/>
      <c r="N22" s="120" t="n"/>
      <c r="O22" s="120" t="n"/>
      <c r="P22" s="120" t="n"/>
      <c r="Q22" s="120" t="n"/>
      <c r="R22" s="120" t="n"/>
      <c r="S22" s="120" t="n"/>
      <c r="T22" s="120" t="n"/>
      <c r="U22" s="120" t="n"/>
      <c r="V22" s="120" t="n"/>
      <c r="W22" s="120" t="n"/>
      <c r="X22" s="120" t="n"/>
    </row>
    <row r="23">
      <c r="G23" s="279" t="n"/>
      <c r="H23" s="120" t="n"/>
      <c r="I23" s="120" t="n"/>
      <c r="J23" s="120" t="n"/>
      <c r="K23" s="120" t="n"/>
      <c r="L23" s="120" t="n"/>
      <c r="M23" s="120" t="n"/>
      <c r="N23" s="120" t="n"/>
      <c r="O23" s="120" t="n"/>
      <c r="P23" s="120" t="n"/>
      <c r="Q23" s="120" t="n"/>
      <c r="R23" s="120" t="n"/>
      <c r="S23" s="120" t="n"/>
      <c r="T23" s="120" t="n"/>
      <c r="U23" s="120" t="n"/>
      <c r="V23" s="120" t="n"/>
      <c r="W23" s="120" t="n"/>
      <c r="X23" s="120" t="n"/>
    </row>
    <row r="24">
      <c r="G24" s="279" t="n"/>
      <c r="H24" s="120" t="n"/>
      <c r="I24" s="120" t="n"/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20" t="n"/>
      <c r="X24" s="120" t="n"/>
    </row>
    <row r="25">
      <c r="G25" s="154" t="n"/>
    </row>
    <row r="26">
      <c r="G26" s="155" t="n"/>
      <c r="H26" s="156" t="n"/>
      <c r="I26" s="156" t="n"/>
      <c r="J26" s="156" t="n"/>
      <c r="K26" s="156" t="n"/>
      <c r="L26" s="156" t="n"/>
      <c r="M26" s="156" t="n"/>
      <c r="N26" s="156" t="n"/>
      <c r="O26" s="156" t="n"/>
      <c r="P26" s="156" t="n"/>
      <c r="Q26" s="156" t="n"/>
      <c r="R26" s="156" t="n"/>
      <c r="S26" s="156" t="n"/>
      <c r="T26" s="156" t="n"/>
      <c r="U26" s="156" t="n"/>
      <c r="V26" s="156" t="n"/>
      <c r="W26" s="156" t="n"/>
      <c r="X26" s="156" t="n"/>
    </row>
    <row r="27">
      <c r="G27" s="155" t="n"/>
      <c r="H27" s="156" t="n"/>
      <c r="I27" s="156" t="n"/>
      <c r="J27" s="156" t="n"/>
      <c r="K27" s="156" t="n"/>
      <c r="L27" s="156" t="n"/>
      <c r="M27" s="156" t="n"/>
      <c r="N27" s="156" t="n"/>
      <c r="O27" s="156" t="n"/>
      <c r="P27" s="156" t="n"/>
      <c r="Q27" s="156" t="n"/>
      <c r="R27" s="156" t="n"/>
      <c r="S27" s="156" t="n"/>
      <c r="T27" s="156" t="n"/>
      <c r="U27" s="156" t="n"/>
      <c r="V27" s="156" t="n"/>
      <c r="W27" s="156" t="n"/>
      <c r="X27" s="156" t="n"/>
    </row>
    <row r="28">
      <c r="G28" s="155" t="n"/>
      <c r="H28" s="156" t="n"/>
      <c r="I28" s="156" t="n"/>
      <c r="J28" s="156" t="n"/>
      <c r="K28" s="156" t="n"/>
      <c r="L28" s="156" t="n"/>
      <c r="M28" s="156" t="n"/>
      <c r="N28" s="156" t="n"/>
      <c r="O28" s="156" t="n"/>
      <c r="P28" s="156" t="n"/>
      <c r="Q28" s="156" t="n"/>
      <c r="R28" s="156" t="n"/>
      <c r="S28" s="156" t="n"/>
      <c r="T28" s="156" t="n"/>
      <c r="U28" s="156" t="n"/>
      <c r="V28" s="156" t="n"/>
      <c r="W28" s="156" t="n"/>
      <c r="X28" s="156" t="n"/>
    </row>
    <row r="29">
      <c r="G29" s="154" t="n"/>
    </row>
    <row r="30">
      <c r="G30" s="154" t="n"/>
    </row>
    <row r="31">
      <c r="G31" t="inlineStr">
        <is>
          <t>Time (GMT -360 mins)</t>
        </is>
      </c>
      <c r="I31" t="inlineStr">
        <is>
          <t>oxygen</t>
        </is>
      </c>
      <c r="J31" t="inlineStr">
        <is>
          <t>nitrogen</t>
        </is>
      </c>
      <c r="K31" t="inlineStr">
        <is>
          <t>methane</t>
        </is>
      </c>
      <c r="L31" t="inlineStr">
        <is>
          <t>carbon monoxide</t>
        </is>
      </c>
      <c r="M31" t="inlineStr">
        <is>
          <t>carbon dioxide</t>
        </is>
      </c>
      <c r="N31" t="inlineStr">
        <is>
          <t>ethane</t>
        </is>
      </c>
      <c r="O31" t="inlineStr">
        <is>
          <t>ethylene</t>
        </is>
      </c>
      <c r="P31" t="inlineStr">
        <is>
          <t>propane</t>
        </is>
      </c>
      <c r="Q31" t="inlineStr">
        <is>
          <t>propylene</t>
        </is>
      </c>
      <c r="R31" t="inlineStr">
        <is>
          <t>isobutane</t>
        </is>
      </c>
      <c r="S31" t="inlineStr">
        <is>
          <t>n-butane</t>
        </is>
      </c>
      <c r="T31" t="inlineStr">
        <is>
          <t>trans-2-butene</t>
        </is>
      </c>
      <c r="U31" t="inlineStr">
        <is>
          <t>1-butene</t>
        </is>
      </c>
      <c r="V31" t="inlineStr">
        <is>
          <t>isobutene</t>
        </is>
      </c>
      <c r="W31" t="inlineStr">
        <is>
          <t>cis-2-butene</t>
        </is>
      </c>
      <c r="X31" t="inlineStr">
        <is>
          <t>1,3-butadiene</t>
        </is>
      </c>
    </row>
    <row r="32">
      <c r="G32" s="281" t="n"/>
    </row>
    <row r="33">
      <c r="A33" s="227" t="n">
        <v>450</v>
      </c>
      <c r="E33">
        <f>IF(ISBLANK(G33),"",E$2)</f>
        <v/>
      </c>
      <c r="G33" s="38" t="n"/>
      <c r="H33" s="147" t="n"/>
      <c r="I33" s="147" t="n"/>
      <c r="J33" s="147" t="n"/>
      <c r="K33" s="147" t="n"/>
      <c r="L33" s="147" t="n"/>
      <c r="M33" s="147" t="n"/>
      <c r="N33" s="147" t="n"/>
      <c r="O33" s="147" t="n"/>
      <c r="P33" s="147" t="n"/>
      <c r="Q33" s="147" t="n"/>
      <c r="R33" s="147" t="n"/>
      <c r="S33" s="147" t="n"/>
      <c r="T33" s="147" t="n"/>
      <c r="U33" s="147" t="n"/>
      <c r="V33" s="147" t="n"/>
      <c r="W33" s="147" t="n"/>
      <c r="X33" s="147" t="n"/>
      <c r="Z33" s="154" t="n"/>
    </row>
    <row r="34" ht="13.9" customHeight="1" s="23">
      <c r="G34" s="38" t="n"/>
      <c r="H34" s="147" t="n"/>
      <c r="I34" s="147" t="n"/>
      <c r="J34" s="147" t="n"/>
      <c r="K34" s="147" t="n"/>
      <c r="L34" s="147" t="n"/>
      <c r="M34" s="147" t="n"/>
      <c r="N34" s="147" t="n"/>
      <c r="O34" s="147" t="n"/>
      <c r="P34" s="147" t="n"/>
      <c r="Q34" s="147" t="n"/>
      <c r="R34" s="147" t="n"/>
      <c r="S34" s="147" t="n"/>
      <c r="T34" s="147" t="n"/>
      <c r="U34" s="147" t="n"/>
      <c r="V34" s="147" t="n"/>
      <c r="W34" s="147" t="n"/>
      <c r="X34" s="147" t="n"/>
    </row>
    <row r="35">
      <c r="G35" s="38" t="n"/>
      <c r="H35" s="147" t="n"/>
      <c r="I35" s="147" t="n"/>
      <c r="J35" s="147" t="n"/>
      <c r="K35" s="147" t="n"/>
      <c r="L35" s="147" t="n"/>
      <c r="M35" s="147" t="n"/>
      <c r="N35" s="147" t="n"/>
      <c r="O35" s="147" t="n"/>
      <c r="P35" s="147" t="n"/>
      <c r="Q35" s="147" t="n"/>
      <c r="R35" s="147" t="n"/>
      <c r="S35" s="147" t="n"/>
      <c r="T35" s="147" t="n"/>
      <c r="U35" s="147" t="n"/>
      <c r="V35" s="147" t="n"/>
      <c r="W35" s="147" t="n"/>
      <c r="X35" s="147" t="n"/>
    </row>
    <row r="36">
      <c r="G36" s="281" t="n"/>
    </row>
    <row r="37">
      <c r="E37">
        <f>IF(ISBLANK(G37),"",E$6)</f>
        <v/>
      </c>
      <c r="G37" s="40" t="n"/>
      <c r="H37" s="149" t="n"/>
      <c r="I37" s="149" t="n"/>
      <c r="J37" s="149" t="n"/>
      <c r="K37" s="149" t="n"/>
      <c r="L37" s="149" t="n"/>
      <c r="M37" s="149" t="n"/>
      <c r="N37" s="149" t="n"/>
      <c r="O37" s="149" t="n"/>
      <c r="P37" s="149" t="n"/>
      <c r="Q37" s="149" t="n"/>
      <c r="R37" s="149" t="n"/>
      <c r="S37" s="149" t="n"/>
      <c r="T37" s="149" t="n"/>
      <c r="U37" s="149" t="n"/>
      <c r="V37" s="149" t="n"/>
      <c r="W37" s="149" t="n"/>
      <c r="X37" s="149" t="n"/>
    </row>
    <row r="38">
      <c r="G38" s="40" t="n"/>
      <c r="H38" s="149" t="n"/>
      <c r="I38" s="149" t="n"/>
      <c r="J38" s="149" t="n"/>
      <c r="K38" s="149" t="n"/>
      <c r="L38" s="149" t="n"/>
      <c r="M38" s="149" t="n"/>
      <c r="N38" s="149" t="n"/>
      <c r="O38" s="149" t="n"/>
      <c r="P38" s="149" t="n"/>
      <c r="Q38" s="149" t="n"/>
      <c r="R38" s="149" t="n"/>
      <c r="S38" s="149" t="n"/>
      <c r="T38" s="149" t="n"/>
      <c r="U38" s="149" t="n"/>
      <c r="V38" s="149" t="n"/>
      <c r="W38" s="149" t="n"/>
      <c r="X38" s="149" t="n"/>
    </row>
    <row r="39">
      <c r="G39" s="40" t="n"/>
      <c r="H39" s="149" t="n"/>
      <c r="I39" s="149" t="n"/>
      <c r="J39" s="149" t="n"/>
      <c r="K39" s="149" t="n"/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</row>
    <row r="40">
      <c r="G40" s="281" t="n"/>
    </row>
    <row r="41">
      <c r="E41">
        <f>IF(ISBLANK(G41),"",E$10)</f>
        <v/>
      </c>
      <c r="G41" s="41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</row>
    <row r="42">
      <c r="G42" s="41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</row>
    <row r="43">
      <c r="G43" s="41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</row>
    <row r="44">
      <c r="G44" s="281" t="n"/>
    </row>
    <row r="45">
      <c r="E45">
        <f>IF(ISBLANK(G45),"",E$14)</f>
        <v/>
      </c>
      <c r="G45" s="43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</row>
    <row r="46">
      <c r="G46" s="43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</row>
    <row r="47">
      <c r="G47" s="43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</row>
    <row r="48">
      <c r="G48" s="281" t="n"/>
    </row>
    <row r="49">
      <c r="E49">
        <f>IF(ISBLANK(G49),"",E$18)</f>
        <v/>
      </c>
      <c r="G49" s="44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5" t="n"/>
      <c r="Q49" s="45" t="n"/>
      <c r="R49" s="45" t="n"/>
      <c r="S49" s="45" t="n"/>
      <c r="T49" s="45" t="n"/>
      <c r="U49" s="45" t="n"/>
      <c r="V49" s="45" t="n"/>
      <c r="W49" s="45" t="n"/>
      <c r="X49" s="45" t="n"/>
    </row>
    <row r="50">
      <c r="G50" s="44" t="n"/>
      <c r="H50" s="45" t="n"/>
      <c r="I50" s="45" t="n"/>
      <c r="J50" s="45" t="n"/>
      <c r="K50" s="45" t="n"/>
      <c r="L50" s="45" t="n"/>
      <c r="M50" s="45" t="n"/>
      <c r="N50" s="45" t="n"/>
      <c r="O50" s="45" t="n"/>
      <c r="P50" s="45" t="n"/>
      <c r="Q50" s="45" t="n"/>
      <c r="R50" s="45" t="n"/>
      <c r="S50" s="45" t="n"/>
      <c r="T50" s="45" t="n"/>
      <c r="U50" s="45" t="n"/>
      <c r="V50" s="45" t="n"/>
      <c r="W50" s="45" t="n"/>
      <c r="X50" s="45" t="n"/>
    </row>
    <row r="51">
      <c r="G51" s="44" t="n"/>
      <c r="H51" s="45" t="n"/>
      <c r="I51" s="45" t="n"/>
      <c r="J51" s="45" t="n"/>
      <c r="K51" s="45" t="n"/>
      <c r="L51" s="45" t="n"/>
      <c r="M51" s="45" t="n"/>
      <c r="N51" s="45" t="n"/>
      <c r="O51" s="45" t="n"/>
      <c r="P51" s="45" t="n"/>
      <c r="Q51" s="45" t="n"/>
      <c r="R51" s="45" t="n"/>
      <c r="S51" s="45" t="n"/>
      <c r="T51" s="45" t="n"/>
      <c r="U51" s="45" t="n"/>
      <c r="V51" s="45" t="n"/>
      <c r="W51" s="45" t="n"/>
      <c r="X51" s="45" t="n"/>
    </row>
    <row r="52">
      <c r="G52" s="281" t="n"/>
    </row>
    <row r="53">
      <c r="E53">
        <f>IF(ISBLANK(G53),"",E$22)</f>
        <v/>
      </c>
      <c r="G53" s="279" t="n"/>
      <c r="H53" s="120" t="n"/>
      <c r="I53" s="120" t="n"/>
      <c r="J53" s="120" t="n"/>
      <c r="K53" s="120" t="n"/>
      <c r="L53" s="120" t="n"/>
      <c r="M53" s="120" t="n"/>
      <c r="N53" s="120" t="n"/>
      <c r="O53" s="120" t="n"/>
      <c r="P53" s="120" t="n"/>
      <c r="Q53" s="120" t="n"/>
      <c r="R53" s="120" t="n"/>
      <c r="S53" s="120" t="n"/>
      <c r="T53" s="120" t="n"/>
      <c r="U53" s="120" t="n"/>
      <c r="V53" s="120" t="n"/>
      <c r="W53" s="120" t="n"/>
      <c r="X53" s="120" t="n"/>
    </row>
    <row r="54">
      <c r="G54" s="279" t="n"/>
      <c r="H54" s="120" t="n"/>
      <c r="I54" s="120" t="n"/>
      <c r="J54" s="120" t="n"/>
      <c r="K54" s="120" t="n"/>
      <c r="L54" s="120" t="n"/>
      <c r="M54" s="120" t="n"/>
      <c r="N54" s="120" t="n"/>
      <c r="O54" s="120" t="n"/>
      <c r="P54" s="120" t="n"/>
      <c r="Q54" s="120" t="n"/>
      <c r="R54" s="120" t="n"/>
      <c r="S54" s="120" t="n"/>
      <c r="T54" s="120" t="n"/>
      <c r="U54" s="120" t="n"/>
      <c r="V54" s="120" t="n"/>
      <c r="W54" s="120" t="n"/>
      <c r="X54" s="120" t="n"/>
    </row>
    <row r="55">
      <c r="G55" s="279" t="n"/>
      <c r="H55" s="120" t="n"/>
      <c r="I55" s="120" t="n"/>
      <c r="J55" s="120" t="n"/>
      <c r="K55" s="120" t="n"/>
      <c r="L55" s="120" t="n"/>
      <c r="M55" s="120" t="n"/>
      <c r="N55" s="120" t="n"/>
      <c r="O55" s="120" t="n"/>
      <c r="P55" s="120" t="n"/>
      <c r="Q55" s="120" t="n"/>
      <c r="R55" s="120" t="n"/>
      <c r="S55" s="120" t="n"/>
      <c r="T55" s="120" t="n"/>
      <c r="U55" s="120" t="n"/>
      <c r="V55" s="120" t="n"/>
      <c r="W55" s="120" t="n"/>
      <c r="X55" s="120" t="n"/>
    </row>
    <row r="56">
      <c r="G56" s="281" t="n"/>
    </row>
    <row r="57">
      <c r="E57">
        <f>IF(ISBLANK(G57),"",E$26)</f>
        <v/>
      </c>
      <c r="G57" s="155" t="n"/>
      <c r="H57" s="156" t="n"/>
      <c r="I57" s="156" t="n"/>
      <c r="J57" s="156" t="n"/>
      <c r="K57" s="156" t="n"/>
      <c r="L57" s="156" t="n"/>
      <c r="M57" s="156" t="n"/>
      <c r="N57" s="156" t="n"/>
      <c r="O57" s="156" t="n"/>
      <c r="P57" s="156" t="n"/>
      <c r="Q57" s="156" t="n"/>
      <c r="R57" s="156" t="n"/>
      <c r="S57" s="156" t="n"/>
      <c r="T57" s="156" t="n"/>
      <c r="U57" s="156" t="n"/>
      <c r="V57" s="156" t="n"/>
      <c r="W57" s="156" t="n"/>
      <c r="X57" s="156" t="n"/>
    </row>
    <row r="58">
      <c r="G58" s="155" t="n"/>
      <c r="H58" s="156" t="n"/>
      <c r="I58" s="156" t="n"/>
      <c r="J58" s="156" t="n"/>
      <c r="K58" s="156" t="n"/>
      <c r="L58" s="156" t="n"/>
      <c r="M58" s="156" t="n"/>
      <c r="N58" s="156" t="n"/>
      <c r="O58" s="156" t="n"/>
      <c r="P58" s="156" t="n"/>
      <c r="Q58" s="156" t="n"/>
      <c r="R58" s="156" t="n"/>
      <c r="S58" s="156" t="n"/>
      <c r="T58" s="156" t="n"/>
      <c r="U58" s="156" t="n"/>
      <c r="V58" s="156" t="n"/>
      <c r="W58" s="156" t="n"/>
      <c r="X58" s="156" t="n"/>
    </row>
    <row r="59">
      <c r="G59" s="155" t="n"/>
      <c r="H59" s="156" t="n"/>
      <c r="I59" s="156" t="n"/>
      <c r="J59" s="156" t="n"/>
      <c r="K59" s="156" t="n"/>
      <c r="L59" s="156" t="n"/>
      <c r="M59" s="156" t="n"/>
      <c r="N59" s="156" t="n"/>
      <c r="O59" s="156" t="n"/>
      <c r="P59" s="156" t="n"/>
      <c r="Q59" s="156" t="n"/>
      <c r="R59" s="156" t="n"/>
      <c r="S59" s="156" t="n"/>
      <c r="T59" s="156" t="n"/>
      <c r="U59" s="156" t="n"/>
      <c r="V59" s="156" t="n"/>
      <c r="W59" s="156" t="n"/>
      <c r="X59" s="156" t="n"/>
    </row>
    <row r="60">
      <c r="G60" s="155" t="n"/>
      <c r="H60" s="156" t="n"/>
      <c r="I60" s="156" t="n"/>
      <c r="J60" s="156" t="n"/>
      <c r="K60" s="156" t="n"/>
      <c r="L60" s="156" t="n"/>
      <c r="M60" s="156" t="n"/>
      <c r="N60" s="156" t="n"/>
      <c r="O60" s="156" t="n"/>
      <c r="P60" s="156" t="n"/>
      <c r="Q60" s="156" t="n"/>
      <c r="R60" s="156" t="n"/>
      <c r="S60" s="156" t="n"/>
      <c r="T60" s="156" t="n"/>
      <c r="U60" s="156" t="n"/>
      <c r="V60" s="156" t="n"/>
      <c r="W60" s="156" t="n"/>
      <c r="X60" s="156" t="n"/>
    </row>
    <row r="61">
      <c r="G61" s="281" t="n"/>
    </row>
    <row r="62">
      <c r="A62" s="227" t="n">
        <v>500</v>
      </c>
      <c r="E62">
        <f>IF(ISBLANK(G62),"",E$2)</f>
        <v/>
      </c>
      <c r="G62" s="266" t="n"/>
      <c r="H62" s="147" t="n"/>
      <c r="I62" s="147" t="n"/>
      <c r="J62" s="147" t="n"/>
      <c r="K62" s="147" t="n"/>
      <c r="L62" s="147" t="n"/>
      <c r="M62" s="147" t="n"/>
      <c r="N62" s="147" t="n"/>
      <c r="O62" s="147" t="n"/>
      <c r="P62" s="147" t="n"/>
      <c r="Q62" s="147" t="n"/>
      <c r="R62" s="147" t="n"/>
      <c r="S62" s="147" t="n"/>
      <c r="T62" s="147" t="n"/>
      <c r="U62" s="147" t="n"/>
      <c r="V62" s="147" t="n"/>
      <c r="W62" s="147" t="n"/>
      <c r="X62" s="147" t="n"/>
    </row>
    <row r="63">
      <c r="G63" s="266" t="n"/>
      <c r="H63" s="147" t="n"/>
      <c r="I63" s="147" t="n"/>
      <c r="J63" s="147" t="n"/>
      <c r="K63" s="147" t="n"/>
      <c r="L63" s="147" t="n"/>
      <c r="M63" s="147" t="n"/>
      <c r="N63" s="147" t="n"/>
      <c r="O63" s="147" t="n"/>
      <c r="P63" s="147" t="n"/>
      <c r="Q63" s="147" t="n"/>
      <c r="R63" s="147" t="n"/>
      <c r="S63" s="147" t="n"/>
      <c r="T63" s="147" t="n"/>
      <c r="U63" s="147" t="n"/>
      <c r="V63" s="147" t="n"/>
      <c r="W63" s="147" t="n"/>
      <c r="X63" s="147" t="n"/>
    </row>
    <row r="64">
      <c r="G64" s="266" t="n"/>
      <c r="H64" s="147" t="n"/>
      <c r="I64" s="147" t="n"/>
      <c r="J64" s="147" t="n"/>
      <c r="K64" s="147" t="n"/>
      <c r="L64" s="147" t="n"/>
      <c r="M64" s="147" t="n"/>
      <c r="N64" s="147" t="n"/>
      <c r="O64" s="147" t="n"/>
      <c r="P64" s="147" t="n"/>
      <c r="Q64" s="147" t="n"/>
      <c r="R64" s="147" t="n"/>
      <c r="S64" s="147" t="n"/>
      <c r="T64" s="147" t="n"/>
      <c r="U64" s="147" t="n"/>
      <c r="V64" s="147" t="n"/>
      <c r="W64" s="147" t="n"/>
      <c r="X64" s="147" t="n"/>
    </row>
    <row r="65">
      <c r="G65" s="281" t="n"/>
    </row>
    <row r="66">
      <c r="E66">
        <f>IF(ISBLANK(G66),"",E$6)</f>
        <v/>
      </c>
      <c r="G66" s="271" t="n"/>
      <c r="H66" s="149" t="n"/>
      <c r="I66" s="149" t="n"/>
      <c r="J66" s="149" t="n"/>
      <c r="K66" s="149" t="n"/>
      <c r="L66" s="149" t="n"/>
      <c r="M66" s="149" t="n"/>
      <c r="N66" s="149" t="n"/>
      <c r="O66" s="149" t="n"/>
      <c r="P66" s="149" t="n"/>
      <c r="Q66" s="149" t="n"/>
      <c r="R66" s="149" t="n"/>
      <c r="S66" s="149" t="n"/>
      <c r="T66" s="149" t="n"/>
      <c r="U66" s="149" t="n"/>
      <c r="V66" s="149" t="n"/>
      <c r="W66" s="149" t="n"/>
      <c r="X66" s="149" t="n"/>
    </row>
    <row r="67">
      <c r="G67" s="271" t="n"/>
      <c r="H67" s="149" t="n"/>
      <c r="I67" s="149" t="n"/>
      <c r="J67" s="149" t="n"/>
      <c r="K67" s="149" t="n"/>
      <c r="L67" s="149" t="n"/>
      <c r="M67" s="149" t="n"/>
      <c r="N67" s="149" t="n"/>
      <c r="O67" s="149" t="n"/>
      <c r="P67" s="149" t="n"/>
      <c r="Q67" s="149" t="n"/>
      <c r="R67" s="149" t="n"/>
      <c r="S67" s="149" t="n"/>
      <c r="T67" s="149" t="n"/>
      <c r="U67" s="149" t="n"/>
      <c r="V67" s="149" t="n"/>
      <c r="W67" s="149" t="n"/>
      <c r="X67" s="149" t="n"/>
    </row>
    <row r="68">
      <c r="G68" s="271" t="n"/>
      <c r="H68" s="149" t="n"/>
      <c r="I68" s="149" t="n"/>
      <c r="J68" s="149" t="n"/>
      <c r="K68" s="149" t="n"/>
      <c r="L68" s="149" t="n"/>
      <c r="M68" s="149" t="n"/>
      <c r="N68" s="149" t="n"/>
      <c r="O68" s="149" t="n"/>
      <c r="P68" s="149" t="n"/>
      <c r="Q68" s="149" t="n"/>
      <c r="R68" s="149" t="n"/>
      <c r="S68" s="149" t="n"/>
      <c r="T68" s="149" t="n"/>
      <c r="U68" s="149" t="n"/>
      <c r="V68" s="149" t="n"/>
      <c r="W68" s="149" t="n"/>
      <c r="X68" s="149" t="n"/>
    </row>
    <row r="69">
      <c r="G69" s="281" t="n"/>
    </row>
    <row r="70">
      <c r="E70">
        <f>IF(ISBLANK(G70),"",E$10)</f>
        <v/>
      </c>
      <c r="G70" s="273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</row>
    <row r="71">
      <c r="G71" s="273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</row>
    <row r="72">
      <c r="G72" s="273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</row>
    <row r="73">
      <c r="G73" s="281" t="n"/>
    </row>
    <row r="74">
      <c r="E74">
        <f>IF(ISBLANK(G74),"",E$14)</f>
        <v/>
      </c>
      <c r="G74" s="275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</row>
    <row r="75">
      <c r="G75" s="275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</row>
    <row r="76">
      <c r="G76" s="275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</row>
    <row r="77">
      <c r="G77" s="281" t="n"/>
    </row>
    <row r="78">
      <c r="E78">
        <f>IF(ISBLANK(G78),"",E$18)</f>
        <v/>
      </c>
      <c r="G78" s="277" t="n"/>
      <c r="H78" s="45" t="n"/>
      <c r="I78" s="45" t="n"/>
      <c r="J78" s="45" t="n"/>
      <c r="K78" s="45" t="n"/>
      <c r="L78" s="45" t="n"/>
      <c r="M78" s="45" t="n"/>
      <c r="N78" s="45" t="n"/>
      <c r="O78" s="45" t="n"/>
      <c r="P78" s="45" t="n"/>
      <c r="Q78" s="45" t="n"/>
      <c r="R78" s="45" t="n"/>
      <c r="S78" s="45" t="n"/>
      <c r="T78" s="45" t="n"/>
      <c r="U78" s="45" t="n"/>
      <c r="V78" s="45" t="n"/>
      <c r="W78" s="45" t="n"/>
      <c r="X78" s="45" t="n"/>
    </row>
    <row r="79">
      <c r="G79" s="277" t="n"/>
      <c r="H79" s="45" t="n"/>
      <c r="I79" s="45" t="n"/>
      <c r="J79" s="45" t="n"/>
      <c r="K79" s="45" t="n"/>
      <c r="L79" s="45" t="n"/>
      <c r="M79" s="45" t="n"/>
      <c r="N79" s="45" t="n"/>
      <c r="O79" s="45" t="n"/>
      <c r="P79" s="45" t="n"/>
      <c r="Q79" s="45" t="n"/>
      <c r="R79" s="45" t="n"/>
      <c r="S79" s="45" t="n"/>
      <c r="T79" s="45" t="n"/>
      <c r="U79" s="45" t="n"/>
      <c r="V79" s="45" t="n"/>
      <c r="W79" s="45" t="n"/>
      <c r="X79" s="45" t="n"/>
    </row>
    <row r="80">
      <c r="G80" s="277" t="n"/>
      <c r="H80" s="45" t="n"/>
      <c r="I80" s="45" t="n"/>
      <c r="J80" s="45" t="n"/>
      <c r="K80" s="45" t="n"/>
      <c r="L80" s="45" t="n"/>
      <c r="M80" s="45" t="n"/>
      <c r="N80" s="45" t="n"/>
      <c r="O80" s="45" t="n"/>
      <c r="P80" s="45" t="n"/>
      <c r="Q80" s="45" t="n"/>
      <c r="R80" s="45" t="n"/>
      <c r="S80" s="45" t="n"/>
      <c r="T80" s="45" t="n"/>
      <c r="U80" s="45" t="n"/>
      <c r="V80" s="45" t="n"/>
      <c r="W80" s="45" t="n"/>
      <c r="X80" s="45" t="n"/>
    </row>
    <row r="81">
      <c r="G81" s="281" t="n"/>
    </row>
    <row r="82">
      <c r="E82">
        <f>IF(ISBLANK(G82),"",E$22)</f>
        <v/>
      </c>
      <c r="G82" s="279" t="n"/>
      <c r="H82" s="120" t="n"/>
      <c r="I82" s="120" t="n"/>
      <c r="J82" s="120" t="n"/>
      <c r="K82" s="120" t="n"/>
      <c r="L82" s="120" t="n"/>
      <c r="M82" s="120" t="n"/>
      <c r="N82" s="120" t="n"/>
      <c r="O82" s="120" t="n"/>
      <c r="P82" s="120" t="n"/>
      <c r="Q82" s="120" t="n"/>
      <c r="R82" s="120" t="n"/>
      <c r="S82" s="120" t="n"/>
      <c r="T82" s="120" t="n"/>
      <c r="U82" s="120" t="n"/>
      <c r="V82" s="120" t="n"/>
      <c r="W82" s="120" t="n"/>
      <c r="X82" s="120" t="n"/>
    </row>
    <row r="83">
      <c r="G83" s="279" t="n"/>
      <c r="H83" s="120" t="n"/>
      <c r="I83" s="120" t="n"/>
      <c r="J83" s="120" t="n"/>
      <c r="K83" s="120" t="n"/>
      <c r="L83" s="120" t="n"/>
      <c r="M83" s="120" t="n"/>
      <c r="N83" s="120" t="n"/>
      <c r="O83" s="120" t="n"/>
      <c r="P83" s="120" t="n"/>
      <c r="Q83" s="120" t="n"/>
      <c r="R83" s="120" t="n"/>
      <c r="S83" s="120" t="n"/>
      <c r="T83" s="120" t="n"/>
      <c r="U83" s="120" t="n"/>
      <c r="V83" s="120" t="n"/>
      <c r="W83" s="120" t="n"/>
      <c r="X83" s="120" t="n"/>
    </row>
    <row r="84">
      <c r="G84" s="279" t="n"/>
      <c r="H84" s="120" t="n"/>
      <c r="I84" s="120" t="n"/>
      <c r="J84" s="120" t="n"/>
      <c r="K84" s="120" t="n"/>
      <c r="L84" s="120" t="n"/>
      <c r="M84" s="120" t="n"/>
      <c r="N84" s="120" t="n"/>
      <c r="O84" s="120" t="n"/>
      <c r="P84" s="120" t="n"/>
      <c r="Q84" s="120" t="n"/>
      <c r="R84" s="120" t="n"/>
      <c r="S84" s="120" t="n"/>
      <c r="T84" s="120" t="n"/>
      <c r="U84" s="120" t="n"/>
      <c r="V84" s="120" t="n"/>
      <c r="W84" s="120" t="n"/>
      <c r="X84" s="120" t="n"/>
    </row>
    <row r="85">
      <c r="G85" s="281" t="n"/>
    </row>
    <row r="86">
      <c r="E86">
        <f>IF(ISBLANK(G86),"",E$26)</f>
        <v/>
      </c>
      <c r="G86" s="155" t="n"/>
      <c r="H86" s="156" t="n"/>
      <c r="I86" s="156" t="n"/>
      <c r="J86" s="156" t="n"/>
      <c r="K86" s="156" t="n"/>
      <c r="L86" s="156" t="n"/>
      <c r="M86" s="156" t="n"/>
      <c r="N86" s="156" t="n"/>
      <c r="O86" s="156" t="n"/>
      <c r="P86" s="156" t="n"/>
      <c r="Q86" s="156" t="n"/>
      <c r="R86" s="156" t="n"/>
      <c r="S86" s="156" t="n"/>
      <c r="T86" s="156" t="n"/>
      <c r="U86" s="156" t="n"/>
      <c r="V86" s="156" t="n"/>
      <c r="W86" s="156" t="n"/>
      <c r="X86" s="156" t="n"/>
    </row>
    <row r="87">
      <c r="G87" s="155" t="n"/>
      <c r="H87" s="156" t="n"/>
      <c r="I87" s="156" t="n"/>
      <c r="J87" s="156" t="n"/>
      <c r="K87" s="156" t="n"/>
      <c r="L87" s="156" t="n"/>
      <c r="M87" s="156" t="n"/>
      <c r="N87" s="156" t="n"/>
      <c r="O87" s="156" t="n"/>
      <c r="P87" s="156" t="n"/>
      <c r="Q87" s="156" t="n"/>
      <c r="R87" s="156" t="n"/>
      <c r="S87" s="156" t="n"/>
      <c r="T87" s="156" t="n"/>
      <c r="U87" s="156" t="n"/>
      <c r="V87" s="156" t="n"/>
      <c r="W87" s="156" t="n"/>
      <c r="X87" s="156" t="n"/>
    </row>
    <row r="88">
      <c r="G88" s="155" t="n"/>
      <c r="H88" s="156" t="n"/>
      <c r="I88" s="156" t="n"/>
      <c r="J88" s="156" t="n"/>
      <c r="K88" s="156" t="n"/>
      <c r="L88" s="156" t="n"/>
      <c r="M88" s="156" t="n"/>
      <c r="N88" s="156" t="n"/>
      <c r="O88" s="156" t="n"/>
      <c r="P88" s="156" t="n"/>
      <c r="Q88" s="156" t="n"/>
      <c r="R88" s="156" t="n"/>
      <c r="S88" s="156" t="n"/>
      <c r="T88" s="156" t="n"/>
      <c r="U88" s="156" t="n"/>
      <c r="V88" s="156" t="n"/>
      <c r="W88" s="156" t="n"/>
      <c r="X88" s="156" t="n"/>
    </row>
    <row r="89">
      <c r="G89" s="155" t="n"/>
      <c r="H89" s="156" t="n"/>
      <c r="I89" s="156" t="n"/>
      <c r="J89" s="156" t="n"/>
      <c r="K89" s="156" t="n"/>
      <c r="L89" s="156" t="n"/>
      <c r="M89" s="156" t="n"/>
      <c r="N89" s="156" t="n"/>
      <c r="O89" s="156" t="n"/>
      <c r="P89" s="156" t="n"/>
      <c r="Q89" s="156" t="n"/>
      <c r="R89" s="156" t="n"/>
      <c r="S89" s="156" t="n"/>
      <c r="T89" s="156" t="n"/>
      <c r="U89" s="156" t="n"/>
      <c r="V89" s="156" t="n"/>
      <c r="W89" s="156" t="n"/>
      <c r="X89" s="156" t="n"/>
    </row>
    <row r="90">
      <c r="G90" s="281" t="n"/>
    </row>
    <row r="91">
      <c r="A91" s="227" t="n">
        <v>475</v>
      </c>
      <c r="E91">
        <f>IF(ISBLANK(G91),"",E$2)</f>
        <v/>
      </c>
      <c r="G91" s="266" t="n"/>
      <c r="H91" s="147" t="n"/>
      <c r="I91" s="147" t="n"/>
      <c r="J91" s="147" t="n"/>
      <c r="K91" s="147" t="n"/>
      <c r="L91" s="147" t="n"/>
      <c r="M91" s="147" t="n"/>
      <c r="N91" s="147" t="n"/>
      <c r="O91" s="147" t="n"/>
      <c r="P91" s="147" t="n"/>
      <c r="Q91" s="147" t="n"/>
      <c r="R91" s="147" t="n"/>
      <c r="S91" s="147" t="n"/>
      <c r="T91" s="147" t="n"/>
      <c r="U91" s="147" t="n"/>
      <c r="V91" s="147" t="n"/>
      <c r="W91" s="147" t="n"/>
      <c r="X91" s="147" t="n"/>
    </row>
    <row r="92">
      <c r="G92" s="266" t="n"/>
      <c r="H92" s="147" t="n"/>
      <c r="I92" s="147" t="n"/>
      <c r="J92" s="147" t="n"/>
      <c r="K92" s="147" t="n"/>
      <c r="L92" s="147" t="n"/>
      <c r="M92" s="147" t="n"/>
      <c r="N92" s="147" t="n"/>
      <c r="O92" s="147" t="n"/>
      <c r="P92" s="147" t="n"/>
      <c r="Q92" s="147" t="n"/>
      <c r="R92" s="147" t="n"/>
      <c r="S92" s="147" t="n"/>
      <c r="T92" s="147" t="n"/>
      <c r="U92" s="147" t="n"/>
      <c r="V92" s="147" t="n"/>
      <c r="W92" s="147" t="n"/>
      <c r="X92" s="147" t="n"/>
    </row>
    <row r="93">
      <c r="G93" s="266" t="n"/>
      <c r="H93" s="147" t="n"/>
      <c r="I93" s="147" t="n"/>
      <c r="J93" s="147" t="n"/>
      <c r="K93" s="147" t="n"/>
      <c r="L93" s="147" t="n"/>
      <c r="M93" s="147" t="n"/>
      <c r="N93" s="147" t="n"/>
      <c r="O93" s="147" t="n"/>
      <c r="P93" s="147" t="n"/>
      <c r="Q93" s="147" t="n"/>
      <c r="R93" s="147" t="n"/>
      <c r="S93" s="147" t="n"/>
      <c r="T93" s="147" t="n"/>
      <c r="U93" s="147" t="n"/>
      <c r="V93" s="147" t="n"/>
      <c r="W93" s="147" t="n"/>
      <c r="X93" s="147" t="n"/>
    </row>
    <row r="94">
      <c r="G94" s="281" t="n"/>
    </row>
    <row r="95">
      <c r="E95">
        <f>IF(ISBLANK(G95),"",E$6)</f>
        <v/>
      </c>
      <c r="G95" s="271" t="n"/>
      <c r="H95" s="149" t="n"/>
      <c r="I95" s="149" t="n"/>
      <c r="J95" s="149" t="n"/>
      <c r="K95" s="149" t="n"/>
      <c r="L95" s="149" t="n"/>
      <c r="M95" s="149" t="n"/>
      <c r="N95" s="149" t="n"/>
      <c r="O95" s="149" t="n"/>
      <c r="P95" s="149" t="n"/>
      <c r="Q95" s="149" t="n"/>
      <c r="R95" s="149" t="n"/>
      <c r="S95" s="149" t="n"/>
      <c r="T95" s="149" t="n"/>
      <c r="U95" s="149" t="n"/>
      <c r="V95" s="149" t="n"/>
      <c r="W95" s="149" t="n"/>
      <c r="X95" s="149" t="n"/>
    </row>
    <row r="96">
      <c r="G96" s="271" t="n"/>
      <c r="H96" s="149" t="n"/>
      <c r="I96" s="149" t="n"/>
      <c r="J96" s="149" t="n"/>
      <c r="K96" s="149" t="n"/>
      <c r="L96" s="149" t="n"/>
      <c r="M96" s="149" t="n"/>
      <c r="N96" s="149" t="n"/>
      <c r="O96" s="149" t="n"/>
      <c r="P96" s="149" t="n"/>
      <c r="Q96" s="149" t="n"/>
      <c r="R96" s="149" t="n"/>
      <c r="S96" s="149" t="n"/>
      <c r="T96" s="149" t="n"/>
      <c r="U96" s="149" t="n"/>
      <c r="V96" s="149" t="n"/>
      <c r="W96" s="149" t="n"/>
      <c r="X96" s="149" t="n"/>
    </row>
    <row r="97">
      <c r="G97" s="271" t="n"/>
      <c r="H97" s="149" t="n"/>
      <c r="I97" s="149" t="n"/>
      <c r="J97" s="149" t="n"/>
      <c r="K97" s="149" t="n"/>
      <c r="L97" s="149" t="n"/>
      <c r="M97" s="149" t="n"/>
      <c r="N97" s="149" t="n"/>
      <c r="O97" s="149" t="n"/>
      <c r="P97" s="149" t="n"/>
      <c r="Q97" s="149" t="n"/>
      <c r="R97" s="149" t="n"/>
      <c r="S97" s="149" t="n"/>
      <c r="T97" s="149" t="n"/>
      <c r="U97" s="149" t="n"/>
      <c r="V97" s="149" t="n"/>
      <c r="W97" s="149" t="n"/>
      <c r="X97" s="149" t="n"/>
    </row>
    <row r="98">
      <c r="G98" s="281" t="n"/>
    </row>
    <row r="99">
      <c r="E99">
        <f>IF(ISBLANK(G99),"",E$10)</f>
        <v/>
      </c>
      <c r="G99" s="273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</row>
    <row r="100">
      <c r="G100" s="273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</row>
    <row r="101">
      <c r="G101" s="273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</row>
    <row r="102">
      <c r="G102" s="281" t="n"/>
    </row>
    <row r="103">
      <c r="E103">
        <f>IF(ISBLANK(G103),"",E$14)</f>
        <v/>
      </c>
      <c r="G103" s="275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</row>
    <row r="104">
      <c r="G104" s="275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</row>
    <row r="105">
      <c r="G105" s="275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</row>
    <row r="106">
      <c r="G106" s="281" t="n"/>
    </row>
    <row r="107">
      <c r="E107">
        <f>IF(ISBLANK(G107),"",E$18)</f>
        <v/>
      </c>
      <c r="G107" s="277" t="n"/>
      <c r="H107" s="45" t="n"/>
      <c r="I107" s="45" t="n"/>
      <c r="J107" s="45" t="n"/>
      <c r="K107" s="45" t="n"/>
      <c r="L107" s="45" t="n"/>
      <c r="M107" s="45" t="n"/>
      <c r="N107" s="45" t="n"/>
      <c r="O107" s="45" t="n"/>
      <c r="P107" s="45" t="n"/>
      <c r="Q107" s="45" t="n"/>
      <c r="R107" s="45" t="n"/>
      <c r="S107" s="45" t="n"/>
      <c r="T107" s="45" t="n"/>
      <c r="U107" s="45" t="n"/>
      <c r="V107" s="45" t="n"/>
      <c r="W107" s="45" t="n"/>
      <c r="X107" s="45" t="n"/>
    </row>
    <row r="108">
      <c r="G108" s="277" t="n"/>
      <c r="H108" s="45" t="n"/>
      <c r="I108" s="45" t="n"/>
      <c r="J108" s="45" t="n"/>
      <c r="K108" s="45" t="n"/>
      <c r="L108" s="45" t="n"/>
      <c r="M108" s="45" t="n"/>
      <c r="N108" s="45" t="n"/>
      <c r="O108" s="45" t="n"/>
      <c r="P108" s="45" t="n"/>
      <c r="Q108" s="45" t="n"/>
      <c r="R108" s="45" t="n"/>
      <c r="S108" s="45" t="n"/>
      <c r="T108" s="45" t="n"/>
      <c r="U108" s="45" t="n"/>
      <c r="V108" s="45" t="n"/>
      <c r="W108" s="45" t="n"/>
      <c r="X108" s="45" t="n"/>
    </row>
    <row r="109">
      <c r="G109" s="277" t="n"/>
      <c r="H109" s="45" t="n"/>
      <c r="I109" s="45" t="n"/>
      <c r="J109" s="45" t="n"/>
      <c r="K109" s="45" t="n"/>
      <c r="L109" s="45" t="n"/>
      <c r="M109" s="45" t="n"/>
      <c r="N109" s="45" t="n"/>
      <c r="O109" s="45" t="n"/>
      <c r="P109" s="45" t="n"/>
      <c r="Q109" s="45" t="n"/>
      <c r="R109" s="45" t="n"/>
      <c r="S109" s="45" t="n"/>
      <c r="T109" s="45" t="n"/>
      <c r="U109" s="45" t="n"/>
      <c r="V109" s="45" t="n"/>
      <c r="W109" s="45" t="n"/>
      <c r="X109" s="45" t="n"/>
    </row>
    <row r="110">
      <c r="G110" s="281" t="n"/>
    </row>
    <row r="111">
      <c r="E111">
        <f>IF(ISBLANK(G111),"",E$22)</f>
        <v/>
      </c>
      <c r="G111" s="279" t="n"/>
      <c r="H111" s="120" t="n"/>
      <c r="I111" s="120" t="n"/>
      <c r="J111" s="120" t="n"/>
      <c r="K111" s="120" t="n"/>
      <c r="L111" s="120" t="n"/>
      <c r="M111" s="120" t="n"/>
      <c r="N111" s="120" t="n"/>
      <c r="O111" s="120" t="n"/>
      <c r="P111" s="120" t="n"/>
      <c r="Q111" s="120" t="n"/>
      <c r="R111" s="120" t="n"/>
      <c r="S111" s="120" t="n"/>
      <c r="T111" s="120" t="n"/>
      <c r="U111" s="120" t="n"/>
      <c r="V111" s="120" t="n"/>
      <c r="W111" s="120" t="n"/>
      <c r="X111" s="120" t="n"/>
    </row>
    <row r="112">
      <c r="G112" s="279" t="n"/>
      <c r="H112" s="120" t="n"/>
      <c r="I112" s="120" t="n"/>
      <c r="J112" s="120" t="n"/>
      <c r="K112" s="120" t="n"/>
      <c r="L112" s="120" t="n"/>
      <c r="M112" s="120" t="n"/>
      <c r="N112" s="120" t="n"/>
      <c r="O112" s="120" t="n"/>
      <c r="P112" s="120" t="n"/>
      <c r="Q112" s="120" t="n"/>
      <c r="R112" s="120" t="n"/>
      <c r="S112" s="120" t="n"/>
      <c r="T112" s="120" t="n"/>
      <c r="U112" s="120" t="n"/>
      <c r="V112" s="120" t="n"/>
      <c r="W112" s="120" t="n"/>
      <c r="X112" s="120" t="n"/>
    </row>
    <row r="113">
      <c r="G113" s="279" t="n"/>
      <c r="H113" s="120" t="n"/>
      <c r="I113" s="120" t="n"/>
      <c r="J113" s="120" t="n"/>
      <c r="K113" s="120" t="n"/>
      <c r="L113" s="120" t="n"/>
      <c r="M113" s="120" t="n"/>
      <c r="N113" s="120" t="n"/>
      <c r="O113" s="120" t="n"/>
      <c r="P113" s="120" t="n"/>
      <c r="Q113" s="120" t="n"/>
      <c r="R113" s="120" t="n"/>
      <c r="S113" s="120" t="n"/>
      <c r="T113" s="120" t="n"/>
      <c r="U113" s="120" t="n"/>
      <c r="V113" s="120" t="n"/>
      <c r="W113" s="120" t="n"/>
      <c r="X113" s="120" t="n"/>
    </row>
    <row r="114">
      <c r="G114" s="281" t="n"/>
    </row>
    <row r="115">
      <c r="E115">
        <f>IF(ISBLANK(G115),"",E$26)</f>
        <v/>
      </c>
      <c r="G115" s="155" t="n"/>
      <c r="H115" s="156" t="n"/>
      <c r="I115" s="156" t="n"/>
      <c r="J115" s="156" t="n"/>
      <c r="K115" s="156" t="n"/>
      <c r="L115" s="156" t="n"/>
      <c r="M115" s="156" t="n"/>
      <c r="N115" s="156" t="n"/>
      <c r="O115" s="156" t="n"/>
      <c r="P115" s="156" t="n"/>
      <c r="Q115" s="156" t="n"/>
      <c r="R115" s="156" t="n"/>
      <c r="S115" s="156" t="n"/>
      <c r="T115" s="156" t="n"/>
      <c r="U115" s="156" t="n"/>
      <c r="V115" s="156" t="n"/>
      <c r="W115" s="156" t="n"/>
      <c r="X115" s="156" t="n"/>
    </row>
    <row r="116">
      <c r="G116" s="155" t="n"/>
      <c r="H116" s="156" t="n"/>
      <c r="I116" s="156" t="n"/>
      <c r="J116" s="156" t="n"/>
      <c r="K116" s="156" t="n"/>
      <c r="L116" s="156" t="n"/>
      <c r="M116" s="156" t="n"/>
      <c r="N116" s="156" t="n"/>
      <c r="O116" s="156" t="n"/>
      <c r="P116" s="156" t="n"/>
      <c r="Q116" s="156" t="n"/>
      <c r="R116" s="156" t="n"/>
      <c r="S116" s="156" t="n"/>
      <c r="T116" s="156" t="n"/>
      <c r="U116" s="156" t="n"/>
      <c r="V116" s="156" t="n"/>
      <c r="W116" s="156" t="n"/>
      <c r="X116" s="156" t="n"/>
    </row>
    <row r="117">
      <c r="G117" s="155" t="n"/>
      <c r="H117" s="156" t="n"/>
      <c r="I117" s="156" t="n"/>
      <c r="J117" s="156" t="n"/>
      <c r="K117" s="156" t="n"/>
      <c r="L117" s="156" t="n"/>
      <c r="M117" s="156" t="n"/>
      <c r="N117" s="156" t="n"/>
      <c r="O117" s="156" t="n"/>
      <c r="P117" s="156" t="n"/>
      <c r="Q117" s="156" t="n"/>
      <c r="R117" s="156" t="n"/>
      <c r="S117" s="156" t="n"/>
      <c r="T117" s="156" t="n"/>
      <c r="U117" s="156" t="n"/>
      <c r="V117" s="156" t="n"/>
      <c r="W117" s="156" t="n"/>
      <c r="X117" s="156" t="n"/>
    </row>
    <row r="118">
      <c r="G118" s="155" t="n"/>
      <c r="H118" s="156" t="n"/>
      <c r="I118" s="156" t="n"/>
      <c r="J118" s="156" t="n"/>
      <c r="K118" s="156" t="n"/>
      <c r="L118" s="156" t="n"/>
      <c r="M118" s="156" t="n"/>
      <c r="N118" s="156" t="n"/>
      <c r="O118" s="156" t="n"/>
      <c r="P118" s="156" t="n"/>
      <c r="Q118" s="156" t="n"/>
      <c r="R118" s="156" t="n"/>
      <c r="S118" s="156" t="n"/>
      <c r="T118" s="156" t="n"/>
      <c r="U118" s="156" t="n"/>
      <c r="V118" s="156" t="n"/>
      <c r="W118" s="156" t="n"/>
      <c r="X118" s="156" t="n"/>
    </row>
    <row r="119">
      <c r="G119" s="281" t="n"/>
    </row>
    <row r="120">
      <c r="A120" s="227" t="n">
        <v>425</v>
      </c>
      <c r="E120">
        <f>IF(ISBLANK(G120),"",E$2)</f>
        <v/>
      </c>
      <c r="G120" s="266" t="n"/>
      <c r="H120" s="147" t="n"/>
      <c r="I120" s="147" t="n"/>
      <c r="J120" s="147" t="n"/>
      <c r="K120" s="147" t="n"/>
      <c r="L120" s="147" t="n"/>
      <c r="M120" s="147" t="n"/>
      <c r="N120" s="147" t="n"/>
      <c r="O120" s="147" t="n"/>
      <c r="P120" s="147" t="n"/>
      <c r="Q120" s="147" t="n"/>
      <c r="R120" s="147" t="n"/>
      <c r="S120" s="147" t="n"/>
      <c r="T120" s="147" t="n"/>
      <c r="U120" s="147" t="n"/>
      <c r="V120" s="147" t="n"/>
      <c r="W120" s="147" t="n"/>
      <c r="X120" s="147" t="n"/>
    </row>
    <row r="121">
      <c r="G121" s="266" t="n"/>
      <c r="H121" s="147" t="n"/>
      <c r="I121" s="147" t="n"/>
      <c r="J121" s="147" t="n"/>
      <c r="K121" s="147" t="n"/>
      <c r="L121" s="147" t="n"/>
      <c r="M121" s="147" t="n"/>
      <c r="N121" s="147" t="n"/>
      <c r="O121" s="147" t="n"/>
      <c r="P121" s="147" t="n"/>
      <c r="Q121" s="147" t="n"/>
      <c r="R121" s="147" t="n"/>
      <c r="S121" s="147" t="n"/>
      <c r="T121" s="147" t="n"/>
      <c r="U121" s="147" t="n"/>
      <c r="V121" s="147" t="n"/>
      <c r="W121" s="147" t="n"/>
      <c r="X121" s="147" t="n"/>
    </row>
    <row r="122">
      <c r="G122" s="266" t="n"/>
      <c r="H122" s="147" t="n"/>
      <c r="I122" s="147" t="n"/>
      <c r="J122" s="147" t="n"/>
      <c r="K122" s="147" t="n"/>
      <c r="L122" s="147" t="n"/>
      <c r="M122" s="147" t="n"/>
      <c r="N122" s="147" t="n"/>
      <c r="O122" s="147" t="n"/>
      <c r="P122" s="147" t="n"/>
      <c r="Q122" s="147" t="n"/>
      <c r="R122" s="147" t="n"/>
      <c r="S122" s="147" t="n"/>
      <c r="T122" s="147" t="n"/>
      <c r="U122" s="147" t="n"/>
      <c r="V122" s="147" t="n"/>
      <c r="W122" s="147" t="n"/>
      <c r="X122" s="147" t="n"/>
    </row>
    <row r="123">
      <c r="G123" s="281" t="n"/>
    </row>
    <row r="124">
      <c r="E124">
        <f>IF(ISBLANK(G124),"",E$6)</f>
        <v/>
      </c>
      <c r="G124" s="271" t="n"/>
      <c r="H124" s="149" t="n"/>
      <c r="I124" s="149" t="n"/>
      <c r="J124" s="149" t="n"/>
      <c r="K124" s="149" t="n"/>
      <c r="L124" s="149" t="n"/>
      <c r="M124" s="149" t="n"/>
      <c r="N124" s="149" t="n"/>
      <c r="O124" s="149" t="n"/>
      <c r="P124" s="149" t="n"/>
      <c r="Q124" s="149" t="n"/>
      <c r="R124" s="149" t="n"/>
      <c r="S124" s="149" t="n"/>
      <c r="T124" s="149" t="n"/>
      <c r="U124" s="149" t="n"/>
      <c r="V124" s="149" t="n"/>
      <c r="W124" s="149" t="n"/>
      <c r="X124" s="149" t="n"/>
    </row>
    <row r="125">
      <c r="G125" s="271" t="n"/>
      <c r="H125" s="149" t="n"/>
      <c r="I125" s="149" t="n"/>
      <c r="J125" s="149" t="n"/>
      <c r="K125" s="149" t="n"/>
      <c r="L125" s="149" t="n"/>
      <c r="M125" s="149" t="n"/>
      <c r="N125" s="149" t="n"/>
      <c r="O125" s="149" t="n"/>
      <c r="P125" s="149" t="n"/>
      <c r="Q125" s="149" t="n"/>
      <c r="R125" s="149" t="n"/>
      <c r="S125" s="149" t="n"/>
      <c r="T125" s="149" t="n"/>
      <c r="U125" s="149" t="n"/>
      <c r="V125" s="149" t="n"/>
      <c r="W125" s="149" t="n"/>
      <c r="X125" s="149" t="n"/>
    </row>
    <row r="126">
      <c r="G126" s="271" t="n"/>
      <c r="H126" s="149" t="n"/>
      <c r="I126" s="149" t="n"/>
      <c r="J126" s="149" t="n"/>
      <c r="K126" s="149" t="n"/>
      <c r="L126" s="149" t="n"/>
      <c r="M126" s="149" t="n"/>
      <c r="N126" s="149" t="n"/>
      <c r="O126" s="149" t="n"/>
      <c r="P126" s="149" t="n"/>
      <c r="Q126" s="149" t="n"/>
      <c r="R126" s="149" t="n"/>
      <c r="S126" s="149" t="n"/>
      <c r="T126" s="149" t="n"/>
      <c r="U126" s="149" t="n"/>
      <c r="V126" s="149" t="n"/>
      <c r="W126" s="149" t="n"/>
      <c r="X126" s="149" t="n"/>
    </row>
    <row r="127">
      <c r="G127" s="281" t="n"/>
    </row>
    <row r="128">
      <c r="E128">
        <f>IF(ISBLANK(G128),"",E$10)</f>
        <v/>
      </c>
      <c r="G128" s="273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</row>
    <row r="129">
      <c r="G129" s="273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</row>
    <row r="130">
      <c r="G130" s="273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</row>
    <row r="131">
      <c r="G131" s="281" t="n"/>
    </row>
    <row r="132">
      <c r="E132">
        <f>IF(ISBLANK(G132),"",E$14)</f>
        <v/>
      </c>
      <c r="G132" s="275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</row>
    <row r="133">
      <c r="G133" s="275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</row>
    <row r="134">
      <c r="G134" s="275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</row>
    <row r="135">
      <c r="G135" s="281" t="n"/>
    </row>
    <row r="136">
      <c r="E136">
        <f>IF(ISBLANK(G136),"",E$18)</f>
        <v/>
      </c>
      <c r="G136" s="277" t="n"/>
      <c r="H136" s="45" t="n"/>
      <c r="I136" s="45" t="n"/>
      <c r="J136" s="45" t="n"/>
      <c r="K136" s="45" t="n"/>
      <c r="L136" s="45" t="n"/>
      <c r="M136" s="45" t="n"/>
      <c r="N136" s="45" t="n"/>
      <c r="O136" s="45" t="n"/>
      <c r="P136" s="45" t="n"/>
      <c r="Q136" s="45" t="n"/>
      <c r="R136" s="45" t="n"/>
      <c r="S136" s="45" t="n"/>
      <c r="T136" s="45" t="n"/>
      <c r="U136" s="45" t="n"/>
      <c r="V136" s="45" t="n"/>
      <c r="W136" s="45" t="n"/>
      <c r="X136" s="45" t="n"/>
    </row>
    <row r="137">
      <c r="G137" s="277" t="n"/>
      <c r="H137" s="45" t="n"/>
      <c r="I137" s="45" t="n"/>
      <c r="J137" s="45" t="n"/>
      <c r="K137" s="45" t="n"/>
      <c r="L137" s="45" t="n"/>
      <c r="M137" s="45" t="n"/>
      <c r="N137" s="45" t="n"/>
      <c r="O137" s="45" t="n"/>
      <c r="P137" s="45" t="n"/>
      <c r="Q137" s="45" t="n"/>
      <c r="R137" s="45" t="n"/>
      <c r="S137" s="45" t="n"/>
      <c r="T137" s="45" t="n"/>
      <c r="U137" s="45" t="n"/>
      <c r="V137" s="45" t="n"/>
      <c r="W137" s="45" t="n"/>
      <c r="X137" s="45" t="n"/>
    </row>
    <row r="138">
      <c r="G138" s="277" t="n"/>
      <c r="H138" s="45" t="n"/>
      <c r="I138" s="45" t="n"/>
      <c r="J138" s="45" t="n"/>
      <c r="K138" s="45" t="n"/>
      <c r="L138" s="45" t="n"/>
      <c r="M138" s="45" t="n"/>
      <c r="N138" s="45" t="n"/>
      <c r="O138" s="45" t="n"/>
      <c r="P138" s="45" t="n"/>
      <c r="Q138" s="45" t="n"/>
      <c r="R138" s="45" t="n"/>
      <c r="S138" s="45" t="n"/>
      <c r="T138" s="45" t="n"/>
      <c r="U138" s="45" t="n"/>
      <c r="V138" s="45" t="n"/>
      <c r="W138" s="45" t="n"/>
      <c r="X138" s="45" t="n"/>
    </row>
    <row r="139">
      <c r="G139" s="281" t="n"/>
    </row>
    <row r="140">
      <c r="E140">
        <f>IF(ISBLANK(G140),"",E$22)</f>
        <v/>
      </c>
      <c r="G140" s="279" t="n"/>
      <c r="H140" s="120" t="n"/>
      <c r="I140" s="120" t="n"/>
      <c r="J140" s="120" t="n"/>
      <c r="K140" s="120" t="n"/>
      <c r="L140" s="120" t="n"/>
      <c r="M140" s="120" t="n"/>
      <c r="N140" s="120" t="n"/>
      <c r="O140" s="120" t="n"/>
      <c r="P140" s="120" t="n"/>
      <c r="Q140" s="120" t="n"/>
      <c r="R140" s="120" t="n"/>
      <c r="S140" s="120" t="n"/>
      <c r="T140" s="120" t="n"/>
      <c r="U140" s="120" t="n"/>
      <c r="V140" s="120" t="n"/>
      <c r="W140" s="120" t="n"/>
      <c r="X140" s="120" t="n"/>
    </row>
    <row r="141">
      <c r="G141" s="279" t="n"/>
      <c r="H141" s="120" t="n"/>
      <c r="I141" s="120" t="n"/>
      <c r="J141" s="120" t="n"/>
      <c r="K141" s="120" t="n"/>
      <c r="L141" s="120" t="n"/>
      <c r="M141" s="120" t="n"/>
      <c r="N141" s="120" t="n"/>
      <c r="O141" s="120" t="n"/>
      <c r="P141" s="120" t="n"/>
      <c r="Q141" s="120" t="n"/>
      <c r="R141" s="120" t="n"/>
      <c r="S141" s="120" t="n"/>
      <c r="T141" s="120" t="n"/>
      <c r="U141" s="120" t="n"/>
      <c r="V141" s="120" t="n"/>
      <c r="W141" s="120" t="n"/>
      <c r="X141" s="120" t="n"/>
    </row>
    <row r="142">
      <c r="G142" s="279" t="n"/>
      <c r="H142" s="120" t="n"/>
      <c r="I142" s="120" t="n"/>
      <c r="J142" s="120" t="n"/>
      <c r="K142" s="120" t="n"/>
      <c r="L142" s="120" t="n"/>
      <c r="M142" s="120" t="n"/>
      <c r="N142" s="120" t="n"/>
      <c r="O142" s="120" t="n"/>
      <c r="P142" s="120" t="n"/>
      <c r="Q142" s="120" t="n"/>
      <c r="R142" s="120" t="n"/>
      <c r="S142" s="120" t="n"/>
      <c r="T142" s="120" t="n"/>
      <c r="U142" s="120" t="n"/>
      <c r="V142" s="120" t="n"/>
      <c r="W142" s="120" t="n"/>
      <c r="X142" s="120" t="n"/>
    </row>
    <row r="143">
      <c r="G143" s="281" t="n"/>
    </row>
    <row r="144">
      <c r="E144">
        <f>IF(ISBLANK(G144),"",E$26)</f>
        <v/>
      </c>
      <c r="G144" s="155" t="n"/>
      <c r="H144" s="156" t="n"/>
      <c r="I144" s="156" t="n"/>
      <c r="J144" s="156" t="n"/>
      <c r="K144" s="156" t="n"/>
      <c r="L144" s="156" t="n"/>
      <c r="M144" s="156" t="n"/>
      <c r="N144" s="156" t="n"/>
      <c r="O144" s="156" t="n"/>
      <c r="P144" s="156" t="n"/>
      <c r="Q144" s="156" t="n"/>
      <c r="R144" s="156" t="n"/>
      <c r="S144" s="156" t="n"/>
      <c r="T144" s="156" t="n"/>
      <c r="U144" s="156" t="n"/>
      <c r="V144" s="156" t="n"/>
      <c r="W144" s="156" t="n"/>
      <c r="X144" s="156" t="n"/>
    </row>
    <row r="145">
      <c r="G145" s="155" t="n"/>
      <c r="H145" s="156" t="n"/>
      <c r="I145" s="156" t="n"/>
      <c r="J145" s="156" t="n"/>
      <c r="K145" s="156" t="n"/>
      <c r="L145" s="156" t="n"/>
      <c r="M145" s="156" t="n"/>
      <c r="N145" s="156" t="n"/>
      <c r="O145" s="156" t="n"/>
      <c r="P145" s="156" t="n"/>
      <c r="Q145" s="156" t="n"/>
      <c r="R145" s="156" t="n"/>
      <c r="S145" s="156" t="n"/>
      <c r="T145" s="156" t="n"/>
      <c r="U145" s="156" t="n"/>
      <c r="V145" s="156" t="n"/>
      <c r="W145" s="156" t="n"/>
      <c r="X145" s="156" t="n"/>
    </row>
    <row r="146">
      <c r="G146" s="155" t="n"/>
      <c r="H146" s="156" t="n"/>
      <c r="I146" s="156" t="n"/>
      <c r="J146" s="156" t="n"/>
      <c r="K146" s="156" t="n"/>
      <c r="L146" s="156" t="n"/>
      <c r="M146" s="156" t="n"/>
      <c r="N146" s="156" t="n"/>
      <c r="O146" s="156" t="n"/>
      <c r="P146" s="156" t="n"/>
      <c r="Q146" s="156" t="n"/>
      <c r="R146" s="156" t="n"/>
      <c r="S146" s="156" t="n"/>
      <c r="T146" s="156" t="n"/>
      <c r="U146" s="156" t="n"/>
      <c r="V146" s="156" t="n"/>
      <c r="W146" s="156" t="n"/>
      <c r="X146" s="156" t="n"/>
    </row>
    <row r="147">
      <c r="G147" s="155" t="n"/>
      <c r="H147" s="156" t="n"/>
      <c r="I147" s="156" t="n"/>
      <c r="J147" s="156" t="n"/>
      <c r="K147" s="156" t="n"/>
      <c r="L147" s="156" t="n"/>
      <c r="M147" s="156" t="n"/>
      <c r="N147" s="156" t="n"/>
      <c r="O147" s="156" t="n"/>
      <c r="P147" s="156" t="n"/>
      <c r="Q147" s="156" t="n"/>
      <c r="R147" s="156" t="n"/>
      <c r="S147" s="156" t="n"/>
      <c r="T147" s="156" t="n"/>
      <c r="U147" s="156" t="n"/>
      <c r="V147" s="156" t="n"/>
      <c r="W147" s="156" t="n"/>
      <c r="X147" s="156" t="n"/>
    </row>
    <row r="149">
      <c r="A149" s="227" t="n">
        <v>375</v>
      </c>
      <c r="E149">
        <f>IF(ISBLANK(G149),"",E$2)</f>
        <v/>
      </c>
      <c r="G149" s="266" t="n"/>
      <c r="H149" s="147" t="n"/>
      <c r="I149" s="147" t="n"/>
      <c r="J149" s="147" t="n"/>
      <c r="K149" s="147" t="n"/>
      <c r="L149" s="147" t="n"/>
      <c r="M149" s="147" t="n"/>
      <c r="N149" s="147" t="n"/>
      <c r="O149" s="147" t="n"/>
      <c r="P149" s="147" t="n"/>
      <c r="Q149" s="147" t="n"/>
      <c r="R149" s="147" t="n"/>
      <c r="S149" s="147" t="n"/>
      <c r="T149" s="147" t="n"/>
      <c r="U149" s="147" t="n"/>
      <c r="V149" s="147" t="n"/>
      <c r="W149" s="147" t="n"/>
      <c r="X149" s="147" t="n"/>
    </row>
    <row r="150">
      <c r="G150" s="266" t="n"/>
      <c r="H150" s="147" t="n"/>
      <c r="I150" s="147" t="n"/>
      <c r="J150" s="147" t="n"/>
      <c r="K150" s="147" t="n"/>
      <c r="L150" s="147" t="n"/>
      <c r="M150" s="147" t="n"/>
      <c r="N150" s="147" t="n"/>
      <c r="O150" s="147" t="n"/>
      <c r="P150" s="147" t="n"/>
      <c r="Q150" s="147" t="n"/>
      <c r="R150" s="147" t="n"/>
      <c r="S150" s="147" t="n"/>
      <c r="T150" s="147" t="n"/>
      <c r="U150" s="147" t="n"/>
      <c r="V150" s="147" t="n"/>
      <c r="W150" s="147" t="n"/>
      <c r="X150" s="147" t="n"/>
    </row>
    <row r="151">
      <c r="G151" s="266" t="n"/>
      <c r="H151" s="147" t="n"/>
      <c r="I151" s="147" t="n"/>
      <c r="J151" s="147" t="n"/>
      <c r="K151" s="147" t="n"/>
      <c r="L151" s="147" t="n"/>
      <c r="M151" s="147" t="n"/>
      <c r="N151" s="147" t="n"/>
      <c r="O151" s="147" t="n"/>
      <c r="P151" s="147" t="n"/>
      <c r="Q151" s="147" t="n"/>
      <c r="R151" s="147" t="n"/>
      <c r="S151" s="147" t="n"/>
      <c r="T151" s="147" t="n"/>
      <c r="U151" s="147" t="n"/>
      <c r="V151" s="147" t="n"/>
      <c r="W151" s="147" t="n"/>
      <c r="X151" s="147" t="n"/>
    </row>
    <row r="152">
      <c r="G152" s="281" t="n"/>
    </row>
    <row r="153">
      <c r="E153">
        <f>IF(ISBLANK(G153),"",E$6)</f>
        <v/>
      </c>
      <c r="G153" s="271" t="n"/>
      <c r="H153" s="149" t="n"/>
      <c r="I153" s="149" t="n"/>
      <c r="J153" s="149" t="n"/>
      <c r="K153" s="149" t="n"/>
      <c r="L153" s="149" t="n"/>
      <c r="M153" s="149" t="n"/>
      <c r="N153" s="149" t="n"/>
      <c r="O153" s="149" t="n"/>
      <c r="P153" s="149" t="n"/>
      <c r="Q153" s="149" t="n"/>
      <c r="R153" s="149" t="n"/>
      <c r="S153" s="149" t="n"/>
      <c r="T153" s="149" t="n"/>
      <c r="U153" s="149" t="n"/>
      <c r="V153" s="149" t="n"/>
      <c r="W153" s="149" t="n"/>
      <c r="X153" s="149" t="n"/>
    </row>
    <row r="154">
      <c r="G154" s="271" t="n"/>
      <c r="H154" s="149" t="n"/>
      <c r="I154" s="149" t="n"/>
      <c r="J154" s="149" t="n"/>
      <c r="K154" s="149" t="n"/>
      <c r="L154" s="149" t="n"/>
      <c r="M154" s="149" t="n"/>
      <c r="N154" s="149" t="n"/>
      <c r="O154" s="149" t="n"/>
      <c r="P154" s="149" t="n"/>
      <c r="Q154" s="149" t="n"/>
      <c r="R154" s="149" t="n"/>
      <c r="S154" s="149" t="n"/>
      <c r="T154" s="149" t="n"/>
      <c r="U154" s="149" t="n"/>
      <c r="V154" s="149" t="n"/>
      <c r="W154" s="149" t="n"/>
      <c r="X154" s="149" t="n"/>
    </row>
    <row r="155">
      <c r="G155" s="271" t="n"/>
      <c r="H155" s="149" t="n"/>
      <c r="I155" s="149" t="n"/>
      <c r="J155" s="149" t="n"/>
      <c r="K155" s="149" t="n"/>
      <c r="L155" s="149" t="n"/>
      <c r="M155" s="149" t="n"/>
      <c r="N155" s="149" t="n"/>
      <c r="O155" s="149" t="n"/>
      <c r="P155" s="149" t="n"/>
      <c r="Q155" s="149" t="n"/>
      <c r="R155" s="149" t="n"/>
      <c r="S155" s="149" t="n"/>
      <c r="T155" s="149" t="n"/>
      <c r="U155" s="149" t="n"/>
      <c r="V155" s="149" t="n"/>
      <c r="W155" s="149" t="n"/>
      <c r="X155" s="149" t="n"/>
    </row>
    <row r="156">
      <c r="G156" s="281" t="n"/>
    </row>
    <row r="157">
      <c r="E157">
        <f>IF(ISBLANK(G157),"",E$10)</f>
        <v/>
      </c>
      <c r="G157" s="273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</row>
    <row r="158">
      <c r="G158" s="273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</row>
    <row r="159">
      <c r="G159" s="273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</row>
    <row r="160">
      <c r="G160" s="281" t="n"/>
    </row>
    <row r="161">
      <c r="E161">
        <f>IF(ISBLANK(G161),"",E$14)</f>
        <v/>
      </c>
      <c r="G161" s="275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</row>
    <row r="162">
      <c r="G162" s="275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</row>
    <row r="163">
      <c r="G163" s="275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</row>
    <row r="164">
      <c r="G164" s="281" t="n"/>
    </row>
    <row r="165">
      <c r="E165">
        <f>IF(ISBLANK(G165),"",E$18)</f>
        <v/>
      </c>
      <c r="G165" s="277" t="n"/>
      <c r="H165" s="45" t="n"/>
      <c r="I165" s="45" t="n"/>
      <c r="J165" s="45" t="n"/>
      <c r="K165" s="45" t="n"/>
      <c r="L165" s="45" t="n"/>
      <c r="M165" s="45" t="n"/>
      <c r="N165" s="45" t="n"/>
      <c r="O165" s="45" t="n"/>
      <c r="P165" s="45" t="n"/>
      <c r="Q165" s="45" t="n"/>
      <c r="R165" s="45" t="n"/>
      <c r="S165" s="45" t="n"/>
      <c r="T165" s="45" t="n"/>
      <c r="U165" s="45" t="n"/>
      <c r="V165" s="45" t="n"/>
      <c r="W165" s="45" t="n"/>
      <c r="X165" s="45" t="n"/>
    </row>
    <row r="166">
      <c r="G166" s="277" t="n"/>
      <c r="H166" s="45" t="n"/>
      <c r="I166" s="45" t="n"/>
      <c r="J166" s="45" t="n"/>
      <c r="K166" s="45" t="n"/>
      <c r="L166" s="45" t="n"/>
      <c r="M166" s="45" t="n"/>
      <c r="N166" s="45" t="n"/>
      <c r="O166" s="45" t="n"/>
      <c r="P166" s="45" t="n"/>
      <c r="Q166" s="45" t="n"/>
      <c r="R166" s="45" t="n"/>
      <c r="S166" s="45" t="n"/>
      <c r="T166" s="45" t="n"/>
      <c r="U166" s="45" t="n"/>
      <c r="V166" s="45" t="n"/>
      <c r="W166" s="45" t="n"/>
      <c r="X166" s="45" t="n"/>
    </row>
    <row r="167">
      <c r="G167" s="277" t="n"/>
      <c r="H167" s="45" t="n"/>
      <c r="I167" s="45" t="n"/>
      <c r="J167" s="45" t="n"/>
      <c r="K167" s="45" t="n"/>
      <c r="L167" s="45" t="n"/>
      <c r="M167" s="45" t="n"/>
      <c r="N167" s="45" t="n"/>
      <c r="O167" s="45" t="n"/>
      <c r="P167" s="45" t="n"/>
      <c r="Q167" s="45" t="n"/>
      <c r="R167" s="45" t="n"/>
      <c r="S167" s="45" t="n"/>
      <c r="T167" s="45" t="n"/>
      <c r="U167" s="45" t="n"/>
      <c r="V167" s="45" t="n"/>
      <c r="W167" s="45" t="n"/>
      <c r="X167" s="45" t="n"/>
    </row>
    <row r="168">
      <c r="G168" s="281" t="n"/>
    </row>
    <row r="169">
      <c r="E169">
        <f>IF(ISBLANK(G169),"",E$22)</f>
        <v/>
      </c>
      <c r="G169" s="279" t="n"/>
      <c r="H169" s="120" t="n"/>
      <c r="I169" s="120" t="n"/>
      <c r="J169" s="120" t="n"/>
      <c r="K169" s="120" t="n"/>
      <c r="L169" s="120" t="n"/>
      <c r="M169" s="120" t="n"/>
      <c r="N169" s="120" t="n"/>
      <c r="O169" s="120" t="n"/>
      <c r="P169" s="120" t="n"/>
      <c r="Q169" s="120" t="n"/>
      <c r="R169" s="120" t="n"/>
      <c r="S169" s="120" t="n"/>
      <c r="T169" s="120" t="n"/>
      <c r="U169" s="120" t="n"/>
      <c r="V169" s="120" t="n"/>
      <c r="W169" s="120" t="n"/>
      <c r="X169" s="120" t="n"/>
    </row>
    <row r="170">
      <c r="G170" s="279" t="n"/>
      <c r="H170" s="120" t="n"/>
      <c r="I170" s="120" t="n"/>
      <c r="J170" s="120" t="n"/>
      <c r="K170" s="120" t="n"/>
      <c r="L170" s="120" t="n"/>
      <c r="M170" s="120" t="n"/>
      <c r="N170" s="120" t="n"/>
      <c r="O170" s="120" t="n"/>
      <c r="P170" s="120" t="n"/>
      <c r="Q170" s="120" t="n"/>
      <c r="R170" s="120" t="n"/>
      <c r="S170" s="120" t="n"/>
      <c r="T170" s="120" t="n"/>
      <c r="U170" s="120" t="n"/>
      <c r="V170" s="120" t="n"/>
      <c r="W170" s="120" t="n"/>
      <c r="X170" s="120" t="n"/>
    </row>
    <row r="171">
      <c r="G171" s="279" t="n"/>
      <c r="H171" s="120" t="n"/>
      <c r="I171" s="120" t="n"/>
      <c r="J171" s="120" t="n"/>
      <c r="K171" s="120" t="n"/>
      <c r="L171" s="120" t="n"/>
      <c r="M171" s="120" t="n"/>
      <c r="N171" s="120" t="n"/>
      <c r="O171" s="120" t="n"/>
      <c r="P171" s="120" t="n"/>
      <c r="Q171" s="120" t="n"/>
      <c r="R171" s="120" t="n"/>
      <c r="S171" s="120" t="n"/>
      <c r="T171" s="120" t="n"/>
      <c r="U171" s="120" t="n"/>
      <c r="V171" s="120" t="n"/>
      <c r="W171" s="120" t="n"/>
      <c r="X171" s="120" t="n"/>
    </row>
    <row r="172">
      <c r="G172" s="281" t="n"/>
    </row>
    <row r="173">
      <c r="E173">
        <f>IF(ISBLANK(G173),"",E$26)</f>
        <v/>
      </c>
      <c r="G173" s="155" t="n"/>
      <c r="H173" s="156" t="n"/>
      <c r="I173" s="156" t="n"/>
      <c r="J173" s="156" t="n"/>
      <c r="K173" s="156" t="n"/>
      <c r="L173" s="156" t="n"/>
      <c r="M173" s="156" t="n"/>
      <c r="N173" s="156" t="n"/>
      <c r="O173" s="156" t="n"/>
      <c r="P173" s="156" t="n"/>
      <c r="Q173" s="156" t="n"/>
      <c r="R173" s="156" t="n"/>
      <c r="S173" s="156" t="n"/>
      <c r="T173" s="156" t="n"/>
      <c r="U173" s="156" t="n"/>
      <c r="V173" s="156" t="n"/>
      <c r="W173" s="156" t="n"/>
      <c r="X173" s="156" t="n"/>
    </row>
    <row r="174">
      <c r="G174" s="155" t="n"/>
      <c r="H174" s="156" t="n"/>
      <c r="I174" s="156" t="n"/>
      <c r="J174" s="156" t="n"/>
      <c r="K174" s="156" t="n"/>
      <c r="L174" s="156" t="n"/>
      <c r="M174" s="156" t="n"/>
      <c r="N174" s="156" t="n"/>
      <c r="O174" s="156" t="n"/>
      <c r="P174" s="156" t="n"/>
      <c r="Q174" s="156" t="n"/>
      <c r="R174" s="156" t="n"/>
      <c r="S174" s="156" t="n"/>
      <c r="T174" s="156" t="n"/>
      <c r="U174" s="156" t="n"/>
      <c r="V174" s="156" t="n"/>
      <c r="W174" s="156" t="n"/>
      <c r="X174" s="156" t="n"/>
    </row>
    <row r="175">
      <c r="G175" s="155" t="n"/>
      <c r="H175" s="156" t="n"/>
      <c r="I175" s="156" t="n"/>
      <c r="J175" s="156" t="n"/>
      <c r="K175" s="156" t="n"/>
      <c r="L175" s="156" t="n"/>
      <c r="M175" s="156" t="n"/>
      <c r="N175" s="156" t="n"/>
      <c r="O175" s="156" t="n"/>
      <c r="P175" s="156" t="n"/>
      <c r="Q175" s="156" t="n"/>
      <c r="R175" s="156" t="n"/>
      <c r="S175" s="156" t="n"/>
      <c r="T175" s="156" t="n"/>
      <c r="U175" s="156" t="n"/>
      <c r="V175" s="156" t="n"/>
      <c r="W175" s="156" t="n"/>
      <c r="X175" s="156" t="n"/>
    </row>
    <row r="176">
      <c r="G176" s="155" t="n"/>
      <c r="H176" s="156" t="n"/>
      <c r="I176" s="156" t="n"/>
      <c r="J176" s="156" t="n"/>
      <c r="K176" s="156" t="n"/>
      <c r="L176" s="156" t="n"/>
      <c r="M176" s="156" t="n"/>
      <c r="N176" s="156" t="n"/>
      <c r="O176" s="156" t="n"/>
      <c r="P176" s="156" t="n"/>
      <c r="Q176" s="156" t="n"/>
      <c r="R176" s="156" t="n"/>
      <c r="S176" s="156" t="n"/>
      <c r="T176" s="156" t="n"/>
      <c r="U176" s="156" t="n"/>
      <c r="V176" s="156" t="n"/>
      <c r="W176" s="156" t="n"/>
      <c r="X176" s="156" t="n"/>
    </row>
  </sheetData>
  <mergeCells count="6">
    <mergeCell ref="A149:C176"/>
    <mergeCell ref="A2:C29"/>
    <mergeCell ref="A33:C60"/>
    <mergeCell ref="A62:C89"/>
    <mergeCell ref="A91:C118"/>
    <mergeCell ref="A120:C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64"/>
  <sheetViews>
    <sheetView workbookViewId="0">
      <selection activeCell="A1" sqref="A1"/>
    </sheetView>
  </sheetViews>
  <sheetFormatPr baseColWidth="8" defaultRowHeight="15"/>
  <sheetData>
    <row r="1">
      <c r="A1" s="282" t="inlineStr">
        <is>
          <t>Reaction Name</t>
        </is>
      </c>
      <c r="B1" s="282" t="inlineStr">
        <is>
          <t>inficon_gc</t>
        </is>
      </c>
      <c r="C1" s="282" t="inlineStr">
        <is>
          <t>GC Run ID</t>
        </is>
      </c>
      <c r="D1" s="282" t="inlineStr">
        <is>
          <t>GC Time Stamp</t>
        </is>
      </c>
      <c r="E1" s="282" t="inlineStr">
        <is>
          <t>iC4H10 Flow</t>
        </is>
      </c>
      <c r="F1" s="282" t="inlineStr">
        <is>
          <t>O2 Flow</t>
        </is>
      </c>
      <c r="G1" s="282" t="inlineStr">
        <is>
          <t>N2 Flow</t>
        </is>
      </c>
      <c r="H1" s="282" t="inlineStr">
        <is>
          <t>OzO2 Flow</t>
        </is>
      </c>
      <c r="I1" s="282" t="inlineStr">
        <is>
          <t>Furnace Temp</t>
        </is>
      </c>
      <c r="J1" s="282" t="inlineStr">
        <is>
          <t>Number of Samples</t>
        </is>
      </c>
      <c r="K1" s="282" t="inlineStr">
        <is>
          <t>Reactor Temperature Corrected</t>
        </is>
      </c>
      <c r="L1" s="282" t="inlineStr">
        <is>
          <t>iC4H10 corrected</t>
        </is>
      </c>
      <c r="M1" s="282" t="inlineStr">
        <is>
          <t>O2 corrected</t>
        </is>
      </c>
      <c r="N1" s="282" t="inlineStr">
        <is>
          <t>N2 corrected</t>
        </is>
      </c>
      <c r="O1" s="282" t="inlineStr">
        <is>
          <t>OzO2 corrected</t>
        </is>
      </c>
      <c r="P1" s="282" t="inlineStr">
        <is>
          <t>Total Flow</t>
        </is>
      </c>
      <c r="Q1" s="282" t="inlineStr">
        <is>
          <t>iC4H10 percent</t>
        </is>
      </c>
      <c r="R1" s="282" t="inlineStr">
        <is>
          <t>O2 percent</t>
        </is>
      </c>
      <c r="S1" s="282" t="inlineStr">
        <is>
          <t>N2 percent</t>
        </is>
      </c>
      <c r="T1" s="282" t="inlineStr">
        <is>
          <t>OzO2 percent</t>
        </is>
      </c>
      <c r="U1" s="282" t="inlineStr">
        <is>
          <t>Type</t>
        </is>
      </c>
      <c r="V1" s="282" t="inlineStr">
        <is>
          <t>oxygen</t>
        </is>
      </c>
      <c r="W1" s="282" t="inlineStr">
        <is>
          <t>oxygen RT</t>
        </is>
      </c>
      <c r="X1" s="282" t="inlineStr">
        <is>
          <t>nitrogen</t>
        </is>
      </c>
      <c r="Y1" s="282" t="inlineStr">
        <is>
          <t>nitrogen RT</t>
        </is>
      </c>
      <c r="Z1" s="282" t="inlineStr">
        <is>
          <t>methane</t>
        </is>
      </c>
      <c r="AA1" s="282" t="inlineStr">
        <is>
          <t>methane RT</t>
        </is>
      </c>
      <c r="AB1" s="282" t="inlineStr">
        <is>
          <t>carbon monoxide</t>
        </is>
      </c>
      <c r="AC1" s="282" t="inlineStr">
        <is>
          <t>carbon monoxide RT</t>
        </is>
      </c>
      <c r="AD1" s="282" t="inlineStr">
        <is>
          <t>carbon dioxide</t>
        </is>
      </c>
      <c r="AE1" s="282" t="inlineStr">
        <is>
          <t>carbon dioxide RT</t>
        </is>
      </c>
      <c r="AF1" s="282" t="inlineStr">
        <is>
          <t>ethane</t>
        </is>
      </c>
      <c r="AG1" s="282" t="inlineStr">
        <is>
          <t>ethane RT</t>
        </is>
      </c>
      <c r="AH1" s="282" t="inlineStr">
        <is>
          <t>ethylene</t>
        </is>
      </c>
      <c r="AI1" s="282" t="inlineStr">
        <is>
          <t>ethylene RT</t>
        </is>
      </c>
      <c r="AJ1" s="282" t="inlineStr">
        <is>
          <t>propane</t>
        </is>
      </c>
      <c r="AK1" s="282" t="inlineStr">
        <is>
          <t>propane RT</t>
        </is>
      </c>
      <c r="AL1" s="282" t="inlineStr">
        <is>
          <t>propylene</t>
        </is>
      </c>
      <c r="AM1" s="282" t="inlineStr">
        <is>
          <t>propylene RT</t>
        </is>
      </c>
      <c r="AN1" s="282" t="inlineStr">
        <is>
          <t>isobutane</t>
        </is>
      </c>
      <c r="AO1" s="282" t="inlineStr">
        <is>
          <t>isobutane RT</t>
        </is>
      </c>
      <c r="AP1" s="282" t="inlineStr">
        <is>
          <t>n-butane</t>
        </is>
      </c>
      <c r="AQ1" s="282" t="inlineStr">
        <is>
          <t>n-butane RT</t>
        </is>
      </c>
      <c r="AR1" s="282" t="inlineStr">
        <is>
          <t>trans-2-butene</t>
        </is>
      </c>
      <c r="AS1" s="282" t="inlineStr">
        <is>
          <t>trans-2-butene RT</t>
        </is>
      </c>
      <c r="AT1" s="282" t="inlineStr">
        <is>
          <t>1-butene</t>
        </is>
      </c>
      <c r="AU1" s="282" t="inlineStr">
        <is>
          <t>1-butene RT</t>
        </is>
      </c>
      <c r="AV1" s="282" t="inlineStr">
        <is>
          <t>isobutene</t>
        </is>
      </c>
      <c r="AW1" s="282" t="inlineStr">
        <is>
          <t>isobutene RT</t>
        </is>
      </c>
      <c r="AX1" s="282" t="inlineStr">
        <is>
          <t>cis-2-butene</t>
        </is>
      </c>
      <c r="AY1" s="282" t="inlineStr">
        <is>
          <t>cis-2-butene RT</t>
        </is>
      </c>
      <c r="AZ1" s="282" t="inlineStr">
        <is>
          <t>1,3-butadiene</t>
        </is>
      </c>
      <c r="BA1" s="282" t="inlineStr">
        <is>
          <t>1,3-butadiene RT</t>
        </is>
      </c>
    </row>
    <row r="2">
      <c r="A2" t="inlineStr">
        <is>
          <t>2022-05-20_test-999</t>
        </is>
      </c>
      <c r="B2" t="inlineStr">
        <is>
          <t>inficon_gc</t>
        </is>
      </c>
      <c r="C2" t="inlineStr">
        <is>
          <t>MOCK RUN 6467974</t>
        </is>
      </c>
      <c r="D2" t="n">
        <v>1653235450.305227</v>
      </c>
      <c r="E2" t="n">
        <v>9.24</v>
      </c>
      <c r="F2" t="n">
        <v>0</v>
      </c>
      <c r="G2" t="n">
        <v>22</v>
      </c>
      <c r="H2" t="n">
        <v>6.114</v>
      </c>
      <c r="I2" t="n">
        <v>25</v>
      </c>
      <c r="J2" t="n">
        <v>6</v>
      </c>
      <c r="K2" t="n">
        <v>46</v>
      </c>
      <c r="L2" t="n">
        <v>12</v>
      </c>
      <c r="M2" t="n">
        <v>0</v>
      </c>
      <c r="N2" t="n">
        <v>22</v>
      </c>
      <c r="O2" t="n">
        <v>6</v>
      </c>
      <c r="P2" t="n">
        <v>40</v>
      </c>
      <c r="Q2" t="n">
        <v>30</v>
      </c>
      <c r="R2" t="n">
        <v>0</v>
      </c>
      <c r="S2" t="n">
        <v>55.00000000000001</v>
      </c>
      <c r="T2" t="n">
        <v>15</v>
      </c>
      <c r="U2" t="inlineStr">
        <is>
          <t>Bypass</t>
        </is>
      </c>
      <c r="V2" t="n">
        <v>566382.585</v>
      </c>
      <c r="W2" t="n">
        <v>35.86</v>
      </c>
      <c r="X2" t="n">
        <v>2101269.675</v>
      </c>
      <c r="Y2" t="n">
        <v>41.32</v>
      </c>
      <c r="Z2" t="n">
        <v>0</v>
      </c>
      <c r="AA2" t="n">
        <v>54.02</v>
      </c>
      <c r="AB2" t="n">
        <v>0</v>
      </c>
      <c r="AC2" t="n">
        <v>74.3</v>
      </c>
      <c r="AD2" t="n">
        <v>0</v>
      </c>
      <c r="AE2" t="n">
        <v>31.87</v>
      </c>
      <c r="AF2" t="n">
        <v>74.29000000000001</v>
      </c>
      <c r="AG2" t="n">
        <v>36.81</v>
      </c>
      <c r="AH2" t="n">
        <v>0</v>
      </c>
      <c r="AI2" t="n">
        <v>41.06</v>
      </c>
      <c r="AJ2" t="n">
        <v>1260199.345</v>
      </c>
      <c r="AK2" t="n">
        <v>45.74</v>
      </c>
      <c r="AL2" t="n">
        <v>0</v>
      </c>
      <c r="AM2" t="n">
        <v>66.66</v>
      </c>
      <c r="AN2" t="n">
        <v>738.0549999999999</v>
      </c>
      <c r="AO2" t="n">
        <v>78.23</v>
      </c>
      <c r="AP2" t="n">
        <v>529.885</v>
      </c>
      <c r="AQ2" t="n">
        <v>82.88</v>
      </c>
      <c r="AR2" t="n">
        <v>0</v>
      </c>
      <c r="AS2" t="n">
        <v>111</v>
      </c>
      <c r="AT2" t="n">
        <v>0</v>
      </c>
      <c r="AU2" t="n">
        <v>114</v>
      </c>
      <c r="AV2" t="n">
        <v>0</v>
      </c>
      <c r="AW2" t="n">
        <v>118</v>
      </c>
      <c r="AX2" t="n">
        <v>0</v>
      </c>
      <c r="AY2" t="n">
        <v>122</v>
      </c>
      <c r="AZ2" t="n">
        <v>0</v>
      </c>
      <c r="BA2" t="n">
        <v>142.32</v>
      </c>
    </row>
    <row r="3">
      <c r="A3" t="inlineStr">
        <is>
          <t>2022-05-20_test-999</t>
        </is>
      </c>
      <c r="B3" t="inlineStr">
        <is>
          <t>inficon_gc</t>
        </is>
      </c>
      <c r="C3" t="inlineStr">
        <is>
          <t>MOCK RUN 4769907</t>
        </is>
      </c>
      <c r="D3" t="n">
        <v>1653235457.340478</v>
      </c>
      <c r="E3" t="n">
        <v>9.24</v>
      </c>
      <c r="F3" t="n">
        <v>0</v>
      </c>
      <c r="G3" t="n">
        <v>22</v>
      </c>
      <c r="H3" t="n">
        <v>6.114</v>
      </c>
      <c r="I3" t="n">
        <v>25</v>
      </c>
      <c r="J3" t="n">
        <v>6</v>
      </c>
      <c r="K3" t="n">
        <v>46</v>
      </c>
      <c r="L3" t="n">
        <v>12</v>
      </c>
      <c r="M3" t="n">
        <v>0</v>
      </c>
      <c r="N3" t="n">
        <v>22</v>
      </c>
      <c r="O3" t="n">
        <v>6</v>
      </c>
      <c r="P3" t="n">
        <v>40</v>
      </c>
      <c r="Q3" t="n">
        <v>30</v>
      </c>
      <c r="R3" t="n">
        <v>0</v>
      </c>
      <c r="S3" t="n">
        <v>55.00000000000001</v>
      </c>
      <c r="T3" t="n">
        <v>15</v>
      </c>
      <c r="U3" t="inlineStr">
        <is>
          <t>Bypass</t>
        </is>
      </c>
      <c r="V3" t="n">
        <v>566382.585</v>
      </c>
      <c r="W3" t="n">
        <v>35.86</v>
      </c>
      <c r="X3" t="n">
        <v>2101269.675</v>
      </c>
      <c r="Y3" t="n">
        <v>41.32</v>
      </c>
      <c r="Z3" t="n">
        <v>0</v>
      </c>
      <c r="AA3" t="n">
        <v>54.02</v>
      </c>
      <c r="AB3" t="n">
        <v>0</v>
      </c>
      <c r="AC3" t="n">
        <v>74.3</v>
      </c>
      <c r="AD3" t="n">
        <v>0</v>
      </c>
      <c r="AE3" t="n">
        <v>31.87</v>
      </c>
      <c r="AF3" t="n">
        <v>74.29000000000001</v>
      </c>
      <c r="AG3" t="n">
        <v>36.81</v>
      </c>
      <c r="AH3" t="n">
        <v>0</v>
      </c>
      <c r="AI3" t="n">
        <v>41.06</v>
      </c>
      <c r="AJ3" t="n">
        <v>1260199.345</v>
      </c>
      <c r="AK3" t="n">
        <v>45.74</v>
      </c>
      <c r="AL3" t="n">
        <v>0</v>
      </c>
      <c r="AM3" t="n">
        <v>66.66</v>
      </c>
      <c r="AN3" t="n">
        <v>738.0549999999999</v>
      </c>
      <c r="AO3" t="n">
        <v>78.23</v>
      </c>
      <c r="AP3" t="n">
        <v>529.885</v>
      </c>
      <c r="AQ3" t="n">
        <v>82.88</v>
      </c>
      <c r="AR3" t="n">
        <v>0</v>
      </c>
      <c r="AS3" t="n">
        <v>111</v>
      </c>
      <c r="AT3" t="n">
        <v>0</v>
      </c>
      <c r="AU3" t="n">
        <v>114</v>
      </c>
      <c r="AV3" t="n">
        <v>0</v>
      </c>
      <c r="AW3" t="n">
        <v>118</v>
      </c>
      <c r="AX3" t="n">
        <v>0</v>
      </c>
      <c r="AY3" t="n">
        <v>122</v>
      </c>
      <c r="AZ3" t="n">
        <v>0</v>
      </c>
      <c r="BA3" t="n">
        <v>142.32</v>
      </c>
    </row>
    <row r="4">
      <c r="A4" t="inlineStr">
        <is>
          <t>2022-05-20_test-999</t>
        </is>
      </c>
      <c r="B4" t="inlineStr">
        <is>
          <t>inficon_gc</t>
        </is>
      </c>
      <c r="C4" t="inlineStr">
        <is>
          <t>MOCK RUN 6957985</t>
        </is>
      </c>
      <c r="D4" t="n">
        <v>1653235464.37799</v>
      </c>
      <c r="E4" t="n">
        <v>9.24</v>
      </c>
      <c r="F4" t="n">
        <v>0</v>
      </c>
      <c r="G4" t="n">
        <v>22</v>
      </c>
      <c r="H4" t="n">
        <v>6.114</v>
      </c>
      <c r="I4" t="n">
        <v>25</v>
      </c>
      <c r="J4" t="n">
        <v>6</v>
      </c>
      <c r="K4" t="n">
        <v>46</v>
      </c>
      <c r="L4" t="n">
        <v>12</v>
      </c>
      <c r="M4" t="n">
        <v>0</v>
      </c>
      <c r="N4" t="n">
        <v>22</v>
      </c>
      <c r="O4" t="n">
        <v>6</v>
      </c>
      <c r="P4" t="n">
        <v>40</v>
      </c>
      <c r="Q4" t="n">
        <v>30</v>
      </c>
      <c r="R4" t="n">
        <v>0</v>
      </c>
      <c r="S4" t="n">
        <v>55.00000000000001</v>
      </c>
      <c r="T4" t="n">
        <v>15</v>
      </c>
      <c r="U4" t="inlineStr">
        <is>
          <t>Bypass</t>
        </is>
      </c>
      <c r="V4" t="n">
        <v>566382.585</v>
      </c>
      <c r="W4" t="n">
        <v>35.86</v>
      </c>
      <c r="X4" t="n">
        <v>2101269.675</v>
      </c>
      <c r="Y4" t="n">
        <v>41.32</v>
      </c>
      <c r="Z4" t="n">
        <v>0</v>
      </c>
      <c r="AA4" t="n">
        <v>54.02</v>
      </c>
      <c r="AB4" t="n">
        <v>0</v>
      </c>
      <c r="AC4" t="n">
        <v>74.3</v>
      </c>
      <c r="AD4" t="n">
        <v>0</v>
      </c>
      <c r="AE4" t="n">
        <v>31.87</v>
      </c>
      <c r="AF4" t="n">
        <v>74.29000000000001</v>
      </c>
      <c r="AG4" t="n">
        <v>36.81</v>
      </c>
      <c r="AH4" t="n">
        <v>0</v>
      </c>
      <c r="AI4" t="n">
        <v>41.06</v>
      </c>
      <c r="AJ4" t="n">
        <v>1260199.345</v>
      </c>
      <c r="AK4" t="n">
        <v>45.74</v>
      </c>
      <c r="AL4" t="n">
        <v>0</v>
      </c>
      <c r="AM4" t="n">
        <v>66.66</v>
      </c>
      <c r="AN4" t="n">
        <v>738.0549999999999</v>
      </c>
      <c r="AO4" t="n">
        <v>78.23</v>
      </c>
      <c r="AP4" t="n">
        <v>529.885</v>
      </c>
      <c r="AQ4" t="n">
        <v>82.88</v>
      </c>
      <c r="AR4" t="n">
        <v>0</v>
      </c>
      <c r="AS4" t="n">
        <v>111</v>
      </c>
      <c r="AT4" t="n">
        <v>0</v>
      </c>
      <c r="AU4" t="n">
        <v>114</v>
      </c>
      <c r="AV4" t="n">
        <v>0</v>
      </c>
      <c r="AW4" t="n">
        <v>118</v>
      </c>
      <c r="AX4" t="n">
        <v>0</v>
      </c>
      <c r="AY4" t="n">
        <v>122</v>
      </c>
      <c r="AZ4" t="n">
        <v>0</v>
      </c>
      <c r="BA4" t="n">
        <v>142.32</v>
      </c>
    </row>
    <row r="5">
      <c r="A5" t="inlineStr">
        <is>
          <t>2022-05-20_test-999</t>
        </is>
      </c>
      <c r="B5" t="inlineStr">
        <is>
          <t>inficon_gc</t>
        </is>
      </c>
      <c r="C5" t="inlineStr">
        <is>
          <t>MOCK RUN 7772197</t>
        </is>
      </c>
      <c r="D5" t="n">
        <v>1653235577.731192</v>
      </c>
      <c r="E5" t="n">
        <v>18.48</v>
      </c>
      <c r="F5" t="n">
        <v>0</v>
      </c>
      <c r="G5" t="n">
        <v>44</v>
      </c>
      <c r="H5" t="n">
        <v>12.228</v>
      </c>
      <c r="I5" t="n">
        <v>25</v>
      </c>
      <c r="J5" t="n">
        <v>6</v>
      </c>
      <c r="K5" t="n">
        <v>46</v>
      </c>
      <c r="L5" t="n">
        <v>24</v>
      </c>
      <c r="M5" t="n">
        <v>0</v>
      </c>
      <c r="N5" t="n">
        <v>44</v>
      </c>
      <c r="O5" t="n">
        <v>12</v>
      </c>
      <c r="P5" t="n">
        <v>80</v>
      </c>
      <c r="Q5" t="n">
        <v>30</v>
      </c>
      <c r="R5" t="n">
        <v>0</v>
      </c>
      <c r="S5" t="n">
        <v>55.00000000000001</v>
      </c>
      <c r="T5" t="n">
        <v>15</v>
      </c>
      <c r="U5" t="inlineStr">
        <is>
          <t>Bypass</t>
        </is>
      </c>
      <c r="V5" t="n">
        <v>566382.585</v>
      </c>
      <c r="W5" t="n">
        <v>35.86</v>
      </c>
      <c r="X5" t="n">
        <v>2101269.675</v>
      </c>
      <c r="Y5" t="n">
        <v>41.32</v>
      </c>
      <c r="Z5" t="n">
        <v>0</v>
      </c>
      <c r="AA5" t="n">
        <v>54.02</v>
      </c>
      <c r="AB5" t="n">
        <v>0</v>
      </c>
      <c r="AC5" t="n">
        <v>74.3</v>
      </c>
      <c r="AD5" t="n">
        <v>0</v>
      </c>
      <c r="AE5" t="n">
        <v>31.87</v>
      </c>
      <c r="AF5" t="n">
        <v>74.29000000000001</v>
      </c>
      <c r="AG5" t="n">
        <v>36.81</v>
      </c>
      <c r="AH5" t="n">
        <v>0</v>
      </c>
      <c r="AI5" t="n">
        <v>41.06</v>
      </c>
      <c r="AJ5" t="n">
        <v>1260199.345</v>
      </c>
      <c r="AK5" t="n">
        <v>45.74</v>
      </c>
      <c r="AL5" t="n">
        <v>0</v>
      </c>
      <c r="AM5" t="n">
        <v>66.66</v>
      </c>
      <c r="AN5" t="n">
        <v>738.0549999999999</v>
      </c>
      <c r="AO5" t="n">
        <v>78.23</v>
      </c>
      <c r="AP5" t="n">
        <v>529.885</v>
      </c>
      <c r="AQ5" t="n">
        <v>82.88</v>
      </c>
      <c r="AR5" t="n">
        <v>0</v>
      </c>
      <c r="AS5" t="n">
        <v>111</v>
      </c>
      <c r="AT5" t="n">
        <v>0</v>
      </c>
      <c r="AU5" t="n">
        <v>114</v>
      </c>
      <c r="AV5" t="n">
        <v>0</v>
      </c>
      <c r="AW5" t="n">
        <v>118</v>
      </c>
      <c r="AX5" t="n">
        <v>0</v>
      </c>
      <c r="AY5" t="n">
        <v>122</v>
      </c>
      <c r="AZ5" t="n">
        <v>0</v>
      </c>
      <c r="BA5" t="n">
        <v>142.32</v>
      </c>
    </row>
    <row r="6">
      <c r="A6" t="inlineStr">
        <is>
          <t>2022-05-20_test-999</t>
        </is>
      </c>
      <c r="B6" t="inlineStr">
        <is>
          <t>inficon_gc</t>
        </is>
      </c>
      <c r="C6" t="inlineStr">
        <is>
          <t>MOCK RUN 201315</t>
        </is>
      </c>
      <c r="D6" t="n">
        <v>1653235584.772225</v>
      </c>
      <c r="E6" t="n">
        <v>18.48</v>
      </c>
      <c r="F6" t="n">
        <v>0</v>
      </c>
      <c r="G6" t="n">
        <v>44</v>
      </c>
      <c r="H6" t="n">
        <v>12.228</v>
      </c>
      <c r="I6" t="n">
        <v>25</v>
      </c>
      <c r="J6" t="n">
        <v>6</v>
      </c>
      <c r="K6" t="n">
        <v>46</v>
      </c>
      <c r="L6" t="n">
        <v>24</v>
      </c>
      <c r="M6" t="n">
        <v>0</v>
      </c>
      <c r="N6" t="n">
        <v>44</v>
      </c>
      <c r="O6" t="n">
        <v>12</v>
      </c>
      <c r="P6" t="n">
        <v>80</v>
      </c>
      <c r="Q6" t="n">
        <v>30</v>
      </c>
      <c r="R6" t="n">
        <v>0</v>
      </c>
      <c r="S6" t="n">
        <v>55.00000000000001</v>
      </c>
      <c r="T6" t="n">
        <v>15</v>
      </c>
      <c r="U6" t="inlineStr">
        <is>
          <t>Bypass</t>
        </is>
      </c>
      <c r="V6" t="n">
        <v>566382.585</v>
      </c>
      <c r="W6" t="n">
        <v>35.86</v>
      </c>
      <c r="X6" t="n">
        <v>2101269.675</v>
      </c>
      <c r="Y6" t="n">
        <v>41.32</v>
      </c>
      <c r="Z6" t="n">
        <v>0</v>
      </c>
      <c r="AA6" t="n">
        <v>54.02</v>
      </c>
      <c r="AB6" t="n">
        <v>0</v>
      </c>
      <c r="AC6" t="n">
        <v>74.3</v>
      </c>
      <c r="AD6" t="n">
        <v>0</v>
      </c>
      <c r="AE6" t="n">
        <v>31.87</v>
      </c>
      <c r="AF6" t="n">
        <v>74.29000000000001</v>
      </c>
      <c r="AG6" t="n">
        <v>36.81</v>
      </c>
      <c r="AH6" t="n">
        <v>0</v>
      </c>
      <c r="AI6" t="n">
        <v>41.06</v>
      </c>
      <c r="AJ6" t="n">
        <v>1260199.345</v>
      </c>
      <c r="AK6" t="n">
        <v>45.74</v>
      </c>
      <c r="AL6" t="n">
        <v>0</v>
      </c>
      <c r="AM6" t="n">
        <v>66.66</v>
      </c>
      <c r="AN6" t="n">
        <v>738.0549999999999</v>
      </c>
      <c r="AO6" t="n">
        <v>78.23</v>
      </c>
      <c r="AP6" t="n">
        <v>529.885</v>
      </c>
      <c r="AQ6" t="n">
        <v>82.88</v>
      </c>
      <c r="AR6" t="n">
        <v>0</v>
      </c>
      <c r="AS6" t="n">
        <v>111</v>
      </c>
      <c r="AT6" t="n">
        <v>0</v>
      </c>
      <c r="AU6" t="n">
        <v>114</v>
      </c>
      <c r="AV6" t="n">
        <v>0</v>
      </c>
      <c r="AW6" t="n">
        <v>118</v>
      </c>
      <c r="AX6" t="n">
        <v>0</v>
      </c>
      <c r="AY6" t="n">
        <v>122</v>
      </c>
      <c r="AZ6" t="n">
        <v>0</v>
      </c>
      <c r="BA6" t="n">
        <v>142.32</v>
      </c>
    </row>
    <row r="7">
      <c r="A7" t="inlineStr">
        <is>
          <t>2022-05-20_test-999</t>
        </is>
      </c>
      <c r="B7" t="inlineStr">
        <is>
          <t>inficon_gc</t>
        </is>
      </c>
      <c r="C7" t="inlineStr">
        <is>
          <t>MOCK RUN 5111679</t>
        </is>
      </c>
      <c r="D7" t="n">
        <v>1653235591.800034</v>
      </c>
      <c r="E7" t="n">
        <v>18.48</v>
      </c>
      <c r="F7" t="n">
        <v>0</v>
      </c>
      <c r="G7" t="n">
        <v>44</v>
      </c>
      <c r="H7" t="n">
        <v>12.228</v>
      </c>
      <c r="I7" t="n">
        <v>25</v>
      </c>
      <c r="J7" t="n">
        <v>6</v>
      </c>
      <c r="K7" t="n">
        <v>46</v>
      </c>
      <c r="L7" t="n">
        <v>24</v>
      </c>
      <c r="M7" t="n">
        <v>0</v>
      </c>
      <c r="N7" t="n">
        <v>44</v>
      </c>
      <c r="O7" t="n">
        <v>12</v>
      </c>
      <c r="P7" t="n">
        <v>80</v>
      </c>
      <c r="Q7" t="n">
        <v>30</v>
      </c>
      <c r="R7" t="n">
        <v>0</v>
      </c>
      <c r="S7" t="n">
        <v>55.00000000000001</v>
      </c>
      <c r="T7" t="n">
        <v>15</v>
      </c>
      <c r="U7" t="inlineStr">
        <is>
          <t>Bypass</t>
        </is>
      </c>
      <c r="V7" t="n">
        <v>566382.585</v>
      </c>
      <c r="W7" t="n">
        <v>35.86</v>
      </c>
      <c r="X7" t="n">
        <v>2101269.675</v>
      </c>
      <c r="Y7" t="n">
        <v>41.32</v>
      </c>
      <c r="Z7" t="n">
        <v>0</v>
      </c>
      <c r="AA7" t="n">
        <v>54.02</v>
      </c>
      <c r="AB7" t="n">
        <v>0</v>
      </c>
      <c r="AC7" t="n">
        <v>74.3</v>
      </c>
      <c r="AD7" t="n">
        <v>0</v>
      </c>
      <c r="AE7" t="n">
        <v>31.87</v>
      </c>
      <c r="AF7" t="n">
        <v>74.29000000000001</v>
      </c>
      <c r="AG7" t="n">
        <v>36.81</v>
      </c>
      <c r="AH7" t="n">
        <v>0</v>
      </c>
      <c r="AI7" t="n">
        <v>41.06</v>
      </c>
      <c r="AJ7" t="n">
        <v>1260199.345</v>
      </c>
      <c r="AK7" t="n">
        <v>45.74</v>
      </c>
      <c r="AL7" t="n">
        <v>0</v>
      </c>
      <c r="AM7" t="n">
        <v>66.66</v>
      </c>
      <c r="AN7" t="n">
        <v>738.0549999999999</v>
      </c>
      <c r="AO7" t="n">
        <v>78.23</v>
      </c>
      <c r="AP7" t="n">
        <v>529.885</v>
      </c>
      <c r="AQ7" t="n">
        <v>82.88</v>
      </c>
      <c r="AR7" t="n">
        <v>0</v>
      </c>
      <c r="AS7" t="n">
        <v>111</v>
      </c>
      <c r="AT7" t="n">
        <v>0</v>
      </c>
      <c r="AU7" t="n">
        <v>114</v>
      </c>
      <c r="AV7" t="n">
        <v>0</v>
      </c>
      <c r="AW7" t="n">
        <v>118</v>
      </c>
      <c r="AX7" t="n">
        <v>0</v>
      </c>
      <c r="AY7" t="n">
        <v>122</v>
      </c>
      <c r="AZ7" t="n">
        <v>0</v>
      </c>
      <c r="BA7" t="n">
        <v>142.32</v>
      </c>
    </row>
    <row r="8">
      <c r="A8" t="inlineStr">
        <is>
          <t>2022-05-20_test-999</t>
        </is>
      </c>
      <c r="B8" t="inlineStr">
        <is>
          <t>inficon_gc</t>
        </is>
      </c>
      <c r="C8" t="inlineStr">
        <is>
          <t>MOCK RUN 1976585</t>
        </is>
      </c>
      <c r="D8" t="n">
        <v>1653235700.19405</v>
      </c>
      <c r="E8" t="n">
        <v>27.72</v>
      </c>
      <c r="F8" t="n">
        <v>0</v>
      </c>
      <c r="G8" t="n">
        <v>66</v>
      </c>
      <c r="H8" t="n">
        <v>18.342</v>
      </c>
      <c r="I8" t="n">
        <v>25</v>
      </c>
      <c r="J8" t="n">
        <v>6</v>
      </c>
      <c r="K8" t="n">
        <v>46</v>
      </c>
      <c r="L8" t="n">
        <v>36</v>
      </c>
      <c r="M8" t="n">
        <v>0</v>
      </c>
      <c r="N8" t="n">
        <v>66</v>
      </c>
      <c r="O8" t="n">
        <v>18</v>
      </c>
      <c r="P8" t="n">
        <v>120</v>
      </c>
      <c r="Q8" t="n">
        <v>30</v>
      </c>
      <c r="R8" t="n">
        <v>0</v>
      </c>
      <c r="S8" t="n">
        <v>55.00000000000001</v>
      </c>
      <c r="T8" t="n">
        <v>15</v>
      </c>
      <c r="U8" t="inlineStr">
        <is>
          <t>Bypass</t>
        </is>
      </c>
      <c r="V8" t="n">
        <v>566382.585</v>
      </c>
      <c r="W8" t="n">
        <v>35.86</v>
      </c>
      <c r="X8" t="n">
        <v>2101269.675</v>
      </c>
      <c r="Y8" t="n">
        <v>41.32</v>
      </c>
      <c r="Z8" t="n">
        <v>0</v>
      </c>
      <c r="AA8" t="n">
        <v>54.02</v>
      </c>
      <c r="AB8" t="n">
        <v>0</v>
      </c>
      <c r="AC8" t="n">
        <v>74.3</v>
      </c>
      <c r="AD8" t="n">
        <v>0</v>
      </c>
      <c r="AE8" t="n">
        <v>31.87</v>
      </c>
      <c r="AF8" t="n">
        <v>74.29000000000001</v>
      </c>
      <c r="AG8" t="n">
        <v>36.81</v>
      </c>
      <c r="AH8" t="n">
        <v>0</v>
      </c>
      <c r="AI8" t="n">
        <v>41.06</v>
      </c>
      <c r="AJ8" t="n">
        <v>1260199.345</v>
      </c>
      <c r="AK8" t="n">
        <v>45.74</v>
      </c>
      <c r="AL8" t="n">
        <v>0</v>
      </c>
      <c r="AM8" t="n">
        <v>66.66</v>
      </c>
      <c r="AN8" t="n">
        <v>738.0549999999999</v>
      </c>
      <c r="AO8" t="n">
        <v>78.23</v>
      </c>
      <c r="AP8" t="n">
        <v>529.885</v>
      </c>
      <c r="AQ8" t="n">
        <v>82.88</v>
      </c>
      <c r="AR8" t="n">
        <v>0</v>
      </c>
      <c r="AS8" t="n">
        <v>111</v>
      </c>
      <c r="AT8" t="n">
        <v>0</v>
      </c>
      <c r="AU8" t="n">
        <v>114</v>
      </c>
      <c r="AV8" t="n">
        <v>0</v>
      </c>
      <c r="AW8" t="n">
        <v>118</v>
      </c>
      <c r="AX8" t="n">
        <v>0</v>
      </c>
      <c r="AY8" t="n">
        <v>122</v>
      </c>
      <c r="AZ8" t="n">
        <v>0</v>
      </c>
      <c r="BA8" t="n">
        <v>142.32</v>
      </c>
    </row>
    <row r="9">
      <c r="A9" t="inlineStr">
        <is>
          <t>2022-05-20_test-999</t>
        </is>
      </c>
      <c r="B9" t="inlineStr">
        <is>
          <t>inficon_gc</t>
        </is>
      </c>
      <c r="C9" t="inlineStr">
        <is>
          <t>MOCK RUN 4731029</t>
        </is>
      </c>
      <c r="D9" t="n">
        <v>1653235707.228939</v>
      </c>
      <c r="E9" t="n">
        <v>27.72</v>
      </c>
      <c r="F9" t="n">
        <v>0</v>
      </c>
      <c r="G9" t="n">
        <v>66</v>
      </c>
      <c r="H9" t="n">
        <v>18.342</v>
      </c>
      <c r="I9" t="n">
        <v>25</v>
      </c>
      <c r="J9" t="n">
        <v>6</v>
      </c>
      <c r="K9" t="n">
        <v>46</v>
      </c>
      <c r="L9" t="n">
        <v>36</v>
      </c>
      <c r="M9" t="n">
        <v>0</v>
      </c>
      <c r="N9" t="n">
        <v>66</v>
      </c>
      <c r="O9" t="n">
        <v>18</v>
      </c>
      <c r="P9" t="n">
        <v>120</v>
      </c>
      <c r="Q9" t="n">
        <v>30</v>
      </c>
      <c r="R9" t="n">
        <v>0</v>
      </c>
      <c r="S9" t="n">
        <v>55.00000000000001</v>
      </c>
      <c r="T9" t="n">
        <v>15</v>
      </c>
      <c r="U9" t="inlineStr">
        <is>
          <t>Bypass</t>
        </is>
      </c>
      <c r="V9" t="n">
        <v>566382.585</v>
      </c>
      <c r="W9" t="n">
        <v>35.86</v>
      </c>
      <c r="X9" t="n">
        <v>2101269.675</v>
      </c>
      <c r="Y9" t="n">
        <v>41.32</v>
      </c>
      <c r="Z9" t="n">
        <v>0</v>
      </c>
      <c r="AA9" t="n">
        <v>54.02</v>
      </c>
      <c r="AB9" t="n">
        <v>0</v>
      </c>
      <c r="AC9" t="n">
        <v>74.3</v>
      </c>
      <c r="AD9" t="n">
        <v>0</v>
      </c>
      <c r="AE9" t="n">
        <v>31.87</v>
      </c>
      <c r="AF9" t="n">
        <v>74.29000000000001</v>
      </c>
      <c r="AG9" t="n">
        <v>36.81</v>
      </c>
      <c r="AH9" t="n">
        <v>0</v>
      </c>
      <c r="AI9" t="n">
        <v>41.06</v>
      </c>
      <c r="AJ9" t="n">
        <v>1260199.345</v>
      </c>
      <c r="AK9" t="n">
        <v>45.74</v>
      </c>
      <c r="AL9" t="n">
        <v>0</v>
      </c>
      <c r="AM9" t="n">
        <v>66.66</v>
      </c>
      <c r="AN9" t="n">
        <v>738.0549999999999</v>
      </c>
      <c r="AO9" t="n">
        <v>78.23</v>
      </c>
      <c r="AP9" t="n">
        <v>529.885</v>
      </c>
      <c r="AQ9" t="n">
        <v>82.88</v>
      </c>
      <c r="AR9" t="n">
        <v>0</v>
      </c>
      <c r="AS9" t="n">
        <v>111</v>
      </c>
      <c r="AT9" t="n">
        <v>0</v>
      </c>
      <c r="AU9" t="n">
        <v>114</v>
      </c>
      <c r="AV9" t="n">
        <v>0</v>
      </c>
      <c r="AW9" t="n">
        <v>118</v>
      </c>
      <c r="AX9" t="n">
        <v>0</v>
      </c>
      <c r="AY9" t="n">
        <v>122</v>
      </c>
      <c r="AZ9" t="n">
        <v>0</v>
      </c>
      <c r="BA9" t="n">
        <v>142.32</v>
      </c>
    </row>
    <row r="10">
      <c r="A10" t="inlineStr">
        <is>
          <t>2022-05-20_test-999</t>
        </is>
      </c>
      <c r="B10" t="inlineStr">
        <is>
          <t>inficon_gc</t>
        </is>
      </c>
      <c r="C10" t="inlineStr">
        <is>
          <t>MOCK RUN 6163684</t>
        </is>
      </c>
      <c r="D10" t="n">
        <v>1653235714.268811</v>
      </c>
      <c r="E10" t="n">
        <v>27.72</v>
      </c>
      <c r="F10" t="n">
        <v>0</v>
      </c>
      <c r="G10" t="n">
        <v>66</v>
      </c>
      <c r="H10" t="n">
        <v>18.342</v>
      </c>
      <c r="I10" t="n">
        <v>25</v>
      </c>
      <c r="J10" t="n">
        <v>6</v>
      </c>
      <c r="K10" t="n">
        <v>46</v>
      </c>
      <c r="L10" t="n">
        <v>36</v>
      </c>
      <c r="M10" t="n">
        <v>0</v>
      </c>
      <c r="N10" t="n">
        <v>66</v>
      </c>
      <c r="O10" t="n">
        <v>18</v>
      </c>
      <c r="P10" t="n">
        <v>120</v>
      </c>
      <c r="Q10" t="n">
        <v>30</v>
      </c>
      <c r="R10" t="n">
        <v>0</v>
      </c>
      <c r="S10" t="n">
        <v>55.00000000000001</v>
      </c>
      <c r="T10" t="n">
        <v>15</v>
      </c>
      <c r="U10" t="inlineStr">
        <is>
          <t>Bypass</t>
        </is>
      </c>
      <c r="V10" t="n">
        <v>566382.585</v>
      </c>
      <c r="W10" t="n">
        <v>35.86</v>
      </c>
      <c r="X10" t="n">
        <v>2101269.675</v>
      </c>
      <c r="Y10" t="n">
        <v>41.32</v>
      </c>
      <c r="Z10" t="n">
        <v>0</v>
      </c>
      <c r="AA10" t="n">
        <v>54.02</v>
      </c>
      <c r="AB10" t="n">
        <v>0</v>
      </c>
      <c r="AC10" t="n">
        <v>74.3</v>
      </c>
      <c r="AD10" t="n">
        <v>0</v>
      </c>
      <c r="AE10" t="n">
        <v>31.87</v>
      </c>
      <c r="AF10" t="n">
        <v>74.29000000000001</v>
      </c>
      <c r="AG10" t="n">
        <v>36.81</v>
      </c>
      <c r="AH10" t="n">
        <v>0</v>
      </c>
      <c r="AI10" t="n">
        <v>41.06</v>
      </c>
      <c r="AJ10" t="n">
        <v>1260199.345</v>
      </c>
      <c r="AK10" t="n">
        <v>45.74</v>
      </c>
      <c r="AL10" t="n">
        <v>0</v>
      </c>
      <c r="AM10" t="n">
        <v>66.66</v>
      </c>
      <c r="AN10" t="n">
        <v>738.0549999999999</v>
      </c>
      <c r="AO10" t="n">
        <v>78.23</v>
      </c>
      <c r="AP10" t="n">
        <v>529.885</v>
      </c>
      <c r="AQ10" t="n">
        <v>82.88</v>
      </c>
      <c r="AR10" t="n">
        <v>0</v>
      </c>
      <c r="AS10" t="n">
        <v>111</v>
      </c>
      <c r="AT10" t="n">
        <v>0</v>
      </c>
      <c r="AU10" t="n">
        <v>114</v>
      </c>
      <c r="AV10" t="n">
        <v>0</v>
      </c>
      <c r="AW10" t="n">
        <v>118</v>
      </c>
      <c r="AX10" t="n">
        <v>0</v>
      </c>
      <c r="AY10" t="n">
        <v>122</v>
      </c>
      <c r="AZ10" t="n">
        <v>0</v>
      </c>
      <c r="BA10" t="n">
        <v>142.32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2022-05-20_test-999</t>
        </is>
      </c>
      <c r="B23" t="inlineStr">
        <is>
          <t>inficon_gc</t>
        </is>
      </c>
      <c r="C23" t="inlineStr">
        <is>
          <t>MOCK RUN 1585085</t>
        </is>
      </c>
      <c r="D23" t="n">
        <v>1653236190.090435</v>
      </c>
      <c r="E23" t="n">
        <v>9.24</v>
      </c>
      <c r="F23" t="n">
        <v>0</v>
      </c>
      <c r="G23" t="n">
        <v>22</v>
      </c>
      <c r="H23" t="n">
        <v>6.114</v>
      </c>
      <c r="I23" t="n">
        <v>500</v>
      </c>
      <c r="J23" t="n">
        <v>6</v>
      </c>
      <c r="K23" t="n">
        <v>521</v>
      </c>
      <c r="L23" t="n">
        <v>12</v>
      </c>
      <c r="M23" t="n">
        <v>0</v>
      </c>
      <c r="N23" t="n">
        <v>22</v>
      </c>
      <c r="O23" t="n">
        <v>6</v>
      </c>
      <c r="P23" t="n">
        <v>40</v>
      </c>
      <c r="Q23" t="n">
        <v>30</v>
      </c>
      <c r="R23" t="n">
        <v>0</v>
      </c>
      <c r="S23" t="n">
        <v>55.00000000000001</v>
      </c>
      <c r="T23" t="n">
        <v>15</v>
      </c>
      <c r="U23" t="inlineStr">
        <is>
          <t>Reaction</t>
        </is>
      </c>
      <c r="V23" t="n">
        <v>566382.585</v>
      </c>
      <c r="W23" t="n">
        <v>35.86</v>
      </c>
      <c r="X23" t="n">
        <v>2101269.675</v>
      </c>
      <c r="Y23" t="n">
        <v>41.32</v>
      </c>
      <c r="Z23" t="n">
        <v>0</v>
      </c>
      <c r="AA23" t="n">
        <v>54.02</v>
      </c>
      <c r="AB23" t="n">
        <v>0</v>
      </c>
      <c r="AC23" t="n">
        <v>74.3</v>
      </c>
      <c r="AD23" t="n">
        <v>0</v>
      </c>
      <c r="AE23" t="n">
        <v>31.87</v>
      </c>
      <c r="AF23" t="n">
        <v>74.29000000000001</v>
      </c>
      <c r="AG23" t="n">
        <v>36.81</v>
      </c>
      <c r="AH23" t="n">
        <v>0</v>
      </c>
      <c r="AI23" t="n">
        <v>41.06</v>
      </c>
      <c r="AJ23" t="n">
        <v>1260199.345</v>
      </c>
      <c r="AK23" t="n">
        <v>45.74</v>
      </c>
      <c r="AL23" t="n">
        <v>0</v>
      </c>
      <c r="AM23" t="n">
        <v>66.66</v>
      </c>
      <c r="AN23" t="n">
        <v>738.0549999999999</v>
      </c>
      <c r="AO23" t="n">
        <v>78.23</v>
      </c>
      <c r="AP23" t="n">
        <v>529.885</v>
      </c>
      <c r="AQ23" t="n">
        <v>82.88</v>
      </c>
      <c r="AR23" t="n">
        <v>0</v>
      </c>
      <c r="AS23" t="n">
        <v>111</v>
      </c>
      <c r="AT23" t="n">
        <v>0</v>
      </c>
      <c r="AU23" t="n">
        <v>114</v>
      </c>
      <c r="AV23" t="n">
        <v>0</v>
      </c>
      <c r="AW23" t="n">
        <v>118</v>
      </c>
      <c r="AX23" t="n">
        <v>0</v>
      </c>
      <c r="AY23" t="n">
        <v>122</v>
      </c>
      <c r="AZ23" t="n">
        <v>0</v>
      </c>
      <c r="BA23" t="n">
        <v>142.32</v>
      </c>
    </row>
    <row r="24">
      <c r="A24" t="inlineStr">
        <is>
          <t>2022-05-20_test-999</t>
        </is>
      </c>
      <c r="B24" t="inlineStr">
        <is>
          <t>inficon_gc</t>
        </is>
      </c>
      <c r="C24" t="inlineStr">
        <is>
          <t>MOCK RUN 8367229</t>
        </is>
      </c>
      <c r="D24" t="n">
        <v>1653236197.10195</v>
      </c>
      <c r="E24" t="n">
        <v>9.24</v>
      </c>
      <c r="F24" t="n">
        <v>0</v>
      </c>
      <c r="G24" t="n">
        <v>22</v>
      </c>
      <c r="H24" t="n">
        <v>6.114</v>
      </c>
      <c r="I24" t="n">
        <v>500</v>
      </c>
      <c r="J24" t="n">
        <v>6</v>
      </c>
      <c r="K24" t="n">
        <v>521</v>
      </c>
      <c r="L24" t="n">
        <v>12</v>
      </c>
      <c r="M24" t="n">
        <v>0</v>
      </c>
      <c r="N24" t="n">
        <v>22</v>
      </c>
      <c r="O24" t="n">
        <v>6</v>
      </c>
      <c r="P24" t="n">
        <v>40</v>
      </c>
      <c r="Q24" t="n">
        <v>30</v>
      </c>
      <c r="R24" t="n">
        <v>0</v>
      </c>
      <c r="S24" t="n">
        <v>55.00000000000001</v>
      </c>
      <c r="T24" t="n">
        <v>15</v>
      </c>
      <c r="U24" t="inlineStr">
        <is>
          <t>Reaction</t>
        </is>
      </c>
      <c r="V24" t="n">
        <v>566382.585</v>
      </c>
      <c r="W24" t="n">
        <v>35.86</v>
      </c>
      <c r="X24" t="n">
        <v>2101269.675</v>
      </c>
      <c r="Y24" t="n">
        <v>41.32</v>
      </c>
      <c r="Z24" t="n">
        <v>0</v>
      </c>
      <c r="AA24" t="n">
        <v>54.02</v>
      </c>
      <c r="AB24" t="n">
        <v>0</v>
      </c>
      <c r="AC24" t="n">
        <v>74.3</v>
      </c>
      <c r="AD24" t="n">
        <v>0</v>
      </c>
      <c r="AE24" t="n">
        <v>31.87</v>
      </c>
      <c r="AF24" t="n">
        <v>74.29000000000001</v>
      </c>
      <c r="AG24" t="n">
        <v>36.81</v>
      </c>
      <c r="AH24" t="n">
        <v>0</v>
      </c>
      <c r="AI24" t="n">
        <v>41.06</v>
      </c>
      <c r="AJ24" t="n">
        <v>1260199.345</v>
      </c>
      <c r="AK24" t="n">
        <v>45.74</v>
      </c>
      <c r="AL24" t="n">
        <v>0</v>
      </c>
      <c r="AM24" t="n">
        <v>66.66</v>
      </c>
      <c r="AN24" t="n">
        <v>738.0549999999999</v>
      </c>
      <c r="AO24" t="n">
        <v>78.23</v>
      </c>
      <c r="AP24" t="n">
        <v>529.885</v>
      </c>
      <c r="AQ24" t="n">
        <v>82.88</v>
      </c>
      <c r="AR24" t="n">
        <v>0</v>
      </c>
      <c r="AS24" t="n">
        <v>111</v>
      </c>
      <c r="AT24" t="n">
        <v>0</v>
      </c>
      <c r="AU24" t="n">
        <v>114</v>
      </c>
      <c r="AV24" t="n">
        <v>0</v>
      </c>
      <c r="AW24" t="n">
        <v>118</v>
      </c>
      <c r="AX24" t="n">
        <v>0</v>
      </c>
      <c r="AY24" t="n">
        <v>122</v>
      </c>
      <c r="AZ24" t="n">
        <v>0</v>
      </c>
      <c r="BA24" t="n">
        <v>142.32</v>
      </c>
    </row>
    <row r="25">
      <c r="A25" t="inlineStr">
        <is>
          <t>2022-05-20_test-999</t>
        </is>
      </c>
      <c r="B25" t="inlineStr">
        <is>
          <t>inficon_gc</t>
        </is>
      </c>
      <c r="C25" t="inlineStr">
        <is>
          <t>MOCK RUN 5144360</t>
        </is>
      </c>
      <c r="D25" t="n">
        <v>1653236204.122163</v>
      </c>
      <c r="E25" t="n">
        <v>9.24</v>
      </c>
      <c r="F25" t="n">
        <v>0</v>
      </c>
      <c r="G25" t="n">
        <v>22</v>
      </c>
      <c r="H25" t="n">
        <v>6.114</v>
      </c>
      <c r="I25" t="n">
        <v>500</v>
      </c>
      <c r="J25" t="n">
        <v>6</v>
      </c>
      <c r="K25" t="n">
        <v>521</v>
      </c>
      <c r="L25" t="n">
        <v>12</v>
      </c>
      <c r="M25" t="n">
        <v>0</v>
      </c>
      <c r="N25" t="n">
        <v>22</v>
      </c>
      <c r="O25" t="n">
        <v>6</v>
      </c>
      <c r="P25" t="n">
        <v>40</v>
      </c>
      <c r="Q25" t="n">
        <v>30</v>
      </c>
      <c r="R25" t="n">
        <v>0</v>
      </c>
      <c r="S25" t="n">
        <v>55.00000000000001</v>
      </c>
      <c r="T25" t="n">
        <v>15</v>
      </c>
      <c r="U25" t="inlineStr">
        <is>
          <t>Reaction</t>
        </is>
      </c>
      <c r="V25" t="n">
        <v>566382.585</v>
      </c>
      <c r="W25" t="n">
        <v>35.86</v>
      </c>
      <c r="X25" t="n">
        <v>2101269.675</v>
      </c>
      <c r="Y25" t="n">
        <v>41.32</v>
      </c>
      <c r="Z25" t="n">
        <v>0</v>
      </c>
      <c r="AA25" t="n">
        <v>54.02</v>
      </c>
      <c r="AB25" t="n">
        <v>0</v>
      </c>
      <c r="AC25" t="n">
        <v>74.3</v>
      </c>
      <c r="AD25" t="n">
        <v>0</v>
      </c>
      <c r="AE25" t="n">
        <v>31.87</v>
      </c>
      <c r="AF25" t="n">
        <v>74.29000000000001</v>
      </c>
      <c r="AG25" t="n">
        <v>36.81</v>
      </c>
      <c r="AH25" t="n">
        <v>0</v>
      </c>
      <c r="AI25" t="n">
        <v>41.06</v>
      </c>
      <c r="AJ25" t="n">
        <v>1260199.345</v>
      </c>
      <c r="AK25" t="n">
        <v>45.74</v>
      </c>
      <c r="AL25" t="n">
        <v>0</v>
      </c>
      <c r="AM25" t="n">
        <v>66.66</v>
      </c>
      <c r="AN25" t="n">
        <v>738.0549999999999</v>
      </c>
      <c r="AO25" t="n">
        <v>78.23</v>
      </c>
      <c r="AP25" t="n">
        <v>529.885</v>
      </c>
      <c r="AQ25" t="n">
        <v>82.88</v>
      </c>
      <c r="AR25" t="n">
        <v>0</v>
      </c>
      <c r="AS25" t="n">
        <v>111</v>
      </c>
      <c r="AT25" t="n">
        <v>0</v>
      </c>
      <c r="AU25" t="n">
        <v>114</v>
      </c>
      <c r="AV25" t="n">
        <v>0</v>
      </c>
      <c r="AW25" t="n">
        <v>118</v>
      </c>
      <c r="AX25" t="n">
        <v>0</v>
      </c>
      <c r="AY25" t="n">
        <v>122</v>
      </c>
      <c r="AZ25" t="n">
        <v>0</v>
      </c>
      <c r="BA25" t="n">
        <v>142.32</v>
      </c>
    </row>
    <row r="26">
      <c r="A26" t="inlineStr">
        <is>
          <t>2022-05-20_test-999</t>
        </is>
      </c>
      <c r="B26" t="inlineStr">
        <is>
          <t>inficon_gc</t>
        </is>
      </c>
      <c r="C26" t="inlineStr">
        <is>
          <t>MOCK RUN 1655621</t>
        </is>
      </c>
      <c r="D26" t="n">
        <v>1653236312.564382</v>
      </c>
      <c r="E26" t="n">
        <v>18.48</v>
      </c>
      <c r="F26" t="n">
        <v>0</v>
      </c>
      <c r="G26" t="n">
        <v>44</v>
      </c>
      <c r="H26" t="n">
        <v>12.228</v>
      </c>
      <c r="I26" t="n">
        <v>500</v>
      </c>
      <c r="J26" t="n">
        <v>6</v>
      </c>
      <c r="K26" t="n">
        <v>521</v>
      </c>
      <c r="L26" t="n">
        <v>24</v>
      </c>
      <c r="M26" t="n">
        <v>0</v>
      </c>
      <c r="N26" t="n">
        <v>44</v>
      </c>
      <c r="O26" t="n">
        <v>12</v>
      </c>
      <c r="P26" t="n">
        <v>80</v>
      </c>
      <c r="Q26" t="n">
        <v>30</v>
      </c>
      <c r="R26" t="n">
        <v>0</v>
      </c>
      <c r="S26" t="n">
        <v>55.00000000000001</v>
      </c>
      <c r="T26" t="n">
        <v>15</v>
      </c>
      <c r="U26" t="inlineStr">
        <is>
          <t>Reaction</t>
        </is>
      </c>
      <c r="V26" t="n">
        <v>566382.585</v>
      </c>
      <c r="W26" t="n">
        <v>35.86</v>
      </c>
      <c r="X26" t="n">
        <v>2101269.675</v>
      </c>
      <c r="Y26" t="n">
        <v>41.32</v>
      </c>
      <c r="Z26" t="n">
        <v>0</v>
      </c>
      <c r="AA26" t="n">
        <v>54.02</v>
      </c>
      <c r="AB26" t="n">
        <v>0</v>
      </c>
      <c r="AC26" t="n">
        <v>74.3</v>
      </c>
      <c r="AD26" t="n">
        <v>0</v>
      </c>
      <c r="AE26" t="n">
        <v>31.87</v>
      </c>
      <c r="AF26" t="n">
        <v>74.29000000000001</v>
      </c>
      <c r="AG26" t="n">
        <v>36.81</v>
      </c>
      <c r="AH26" t="n">
        <v>0</v>
      </c>
      <c r="AI26" t="n">
        <v>41.06</v>
      </c>
      <c r="AJ26" t="n">
        <v>1260199.345</v>
      </c>
      <c r="AK26" t="n">
        <v>45.74</v>
      </c>
      <c r="AL26" t="n">
        <v>0</v>
      </c>
      <c r="AM26" t="n">
        <v>66.66</v>
      </c>
      <c r="AN26" t="n">
        <v>738.0549999999999</v>
      </c>
      <c r="AO26" t="n">
        <v>78.23</v>
      </c>
      <c r="AP26" t="n">
        <v>529.885</v>
      </c>
      <c r="AQ26" t="n">
        <v>82.88</v>
      </c>
      <c r="AR26" t="n">
        <v>0</v>
      </c>
      <c r="AS26" t="n">
        <v>111</v>
      </c>
      <c r="AT26" t="n">
        <v>0</v>
      </c>
      <c r="AU26" t="n">
        <v>114</v>
      </c>
      <c r="AV26" t="n">
        <v>0</v>
      </c>
      <c r="AW26" t="n">
        <v>118</v>
      </c>
      <c r="AX26" t="n">
        <v>0</v>
      </c>
      <c r="AY26" t="n">
        <v>122</v>
      </c>
      <c r="AZ26" t="n">
        <v>0</v>
      </c>
      <c r="BA26" t="n">
        <v>142.32</v>
      </c>
    </row>
    <row r="27">
      <c r="A27" t="inlineStr">
        <is>
          <t>2022-05-20_test-999</t>
        </is>
      </c>
      <c r="B27" t="inlineStr">
        <is>
          <t>inficon_gc</t>
        </is>
      </c>
      <c r="C27" t="inlineStr">
        <is>
          <t>MOCK RUN 9664724</t>
        </is>
      </c>
      <c r="D27" t="n">
        <v>1653236319.593806</v>
      </c>
      <c r="E27" t="n">
        <v>18.48</v>
      </c>
      <c r="F27" t="n">
        <v>0</v>
      </c>
      <c r="G27" t="n">
        <v>44</v>
      </c>
      <c r="H27" t="n">
        <v>12.228</v>
      </c>
      <c r="I27" t="n">
        <v>500</v>
      </c>
      <c r="J27" t="n">
        <v>6</v>
      </c>
      <c r="K27" t="n">
        <v>521</v>
      </c>
      <c r="L27" t="n">
        <v>24</v>
      </c>
      <c r="M27" t="n">
        <v>0</v>
      </c>
      <c r="N27" t="n">
        <v>44</v>
      </c>
      <c r="O27" t="n">
        <v>12</v>
      </c>
      <c r="P27" t="n">
        <v>80</v>
      </c>
      <c r="Q27" t="n">
        <v>30</v>
      </c>
      <c r="R27" t="n">
        <v>0</v>
      </c>
      <c r="S27" t="n">
        <v>55.00000000000001</v>
      </c>
      <c r="T27" t="n">
        <v>15</v>
      </c>
      <c r="U27" t="inlineStr">
        <is>
          <t>Reaction</t>
        </is>
      </c>
      <c r="V27" t="n">
        <v>566382.585</v>
      </c>
      <c r="W27" t="n">
        <v>35.86</v>
      </c>
      <c r="X27" t="n">
        <v>2101269.675</v>
      </c>
      <c r="Y27" t="n">
        <v>41.32</v>
      </c>
      <c r="Z27" t="n">
        <v>0</v>
      </c>
      <c r="AA27" t="n">
        <v>54.02</v>
      </c>
      <c r="AB27" t="n">
        <v>0</v>
      </c>
      <c r="AC27" t="n">
        <v>74.3</v>
      </c>
      <c r="AD27" t="n">
        <v>0</v>
      </c>
      <c r="AE27" t="n">
        <v>31.87</v>
      </c>
      <c r="AF27" t="n">
        <v>74.29000000000001</v>
      </c>
      <c r="AG27" t="n">
        <v>36.81</v>
      </c>
      <c r="AH27" t="n">
        <v>0</v>
      </c>
      <c r="AI27" t="n">
        <v>41.06</v>
      </c>
      <c r="AJ27" t="n">
        <v>1260199.345</v>
      </c>
      <c r="AK27" t="n">
        <v>45.74</v>
      </c>
      <c r="AL27" t="n">
        <v>0</v>
      </c>
      <c r="AM27" t="n">
        <v>66.66</v>
      </c>
      <c r="AN27" t="n">
        <v>738.0549999999999</v>
      </c>
      <c r="AO27" t="n">
        <v>78.23</v>
      </c>
      <c r="AP27" t="n">
        <v>529.885</v>
      </c>
      <c r="AQ27" t="n">
        <v>82.88</v>
      </c>
      <c r="AR27" t="n">
        <v>0</v>
      </c>
      <c r="AS27" t="n">
        <v>111</v>
      </c>
      <c r="AT27" t="n">
        <v>0</v>
      </c>
      <c r="AU27" t="n">
        <v>114</v>
      </c>
      <c r="AV27" t="n">
        <v>0</v>
      </c>
      <c r="AW27" t="n">
        <v>118</v>
      </c>
      <c r="AX27" t="n">
        <v>0</v>
      </c>
      <c r="AY27" t="n">
        <v>122</v>
      </c>
      <c r="AZ27" t="n">
        <v>0</v>
      </c>
      <c r="BA27" t="n">
        <v>142.32</v>
      </c>
    </row>
    <row r="28">
      <c r="A28" t="inlineStr">
        <is>
          <t>2022-05-20_test-999</t>
        </is>
      </c>
      <c r="B28" t="inlineStr">
        <is>
          <t>inficon_gc</t>
        </is>
      </c>
      <c r="C28" t="inlineStr">
        <is>
          <t>MOCK RUN 9400159</t>
        </is>
      </c>
      <c r="D28" t="n">
        <v>1653236326.623268</v>
      </c>
      <c r="E28" t="n">
        <v>18.48</v>
      </c>
      <c r="F28" t="n">
        <v>0</v>
      </c>
      <c r="G28" t="n">
        <v>44</v>
      </c>
      <c r="H28" t="n">
        <v>12.228</v>
      </c>
      <c r="I28" t="n">
        <v>500</v>
      </c>
      <c r="J28" t="n">
        <v>6</v>
      </c>
      <c r="K28" t="n">
        <v>521</v>
      </c>
      <c r="L28" t="n">
        <v>24</v>
      </c>
      <c r="M28" t="n">
        <v>0</v>
      </c>
      <c r="N28" t="n">
        <v>44</v>
      </c>
      <c r="O28" t="n">
        <v>12</v>
      </c>
      <c r="P28" t="n">
        <v>80</v>
      </c>
      <c r="Q28" t="n">
        <v>30</v>
      </c>
      <c r="R28" t="n">
        <v>0</v>
      </c>
      <c r="S28" t="n">
        <v>55.00000000000001</v>
      </c>
      <c r="T28" t="n">
        <v>15</v>
      </c>
      <c r="U28" t="inlineStr">
        <is>
          <t>Reaction</t>
        </is>
      </c>
      <c r="V28" t="n">
        <v>566382.585</v>
      </c>
      <c r="W28" t="n">
        <v>35.86</v>
      </c>
      <c r="X28" t="n">
        <v>2101269.675</v>
      </c>
      <c r="Y28" t="n">
        <v>41.32</v>
      </c>
      <c r="Z28" t="n">
        <v>0</v>
      </c>
      <c r="AA28" t="n">
        <v>54.02</v>
      </c>
      <c r="AB28" t="n">
        <v>0</v>
      </c>
      <c r="AC28" t="n">
        <v>74.3</v>
      </c>
      <c r="AD28" t="n">
        <v>0</v>
      </c>
      <c r="AE28" t="n">
        <v>31.87</v>
      </c>
      <c r="AF28" t="n">
        <v>74.29000000000001</v>
      </c>
      <c r="AG28" t="n">
        <v>36.81</v>
      </c>
      <c r="AH28" t="n">
        <v>0</v>
      </c>
      <c r="AI28" t="n">
        <v>41.06</v>
      </c>
      <c r="AJ28" t="n">
        <v>1260199.345</v>
      </c>
      <c r="AK28" t="n">
        <v>45.74</v>
      </c>
      <c r="AL28" t="n">
        <v>0</v>
      </c>
      <c r="AM28" t="n">
        <v>66.66</v>
      </c>
      <c r="AN28" t="n">
        <v>738.0549999999999</v>
      </c>
      <c r="AO28" t="n">
        <v>78.23</v>
      </c>
      <c r="AP28" t="n">
        <v>529.885</v>
      </c>
      <c r="AQ28" t="n">
        <v>82.88</v>
      </c>
      <c r="AR28" t="n">
        <v>0</v>
      </c>
      <c r="AS28" t="n">
        <v>111</v>
      </c>
      <c r="AT28" t="n">
        <v>0</v>
      </c>
      <c r="AU28" t="n">
        <v>114</v>
      </c>
      <c r="AV28" t="n">
        <v>0</v>
      </c>
      <c r="AW28" t="n">
        <v>118</v>
      </c>
      <c r="AX28" t="n">
        <v>0</v>
      </c>
      <c r="AY28" t="n">
        <v>122</v>
      </c>
      <c r="AZ28" t="n">
        <v>0</v>
      </c>
      <c r="BA28" t="n">
        <v>142.32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>
        <is>
          <t>2022-05-20_test-999</t>
        </is>
      </c>
      <c r="B44" t="inlineStr">
        <is>
          <t>inficon_gc</t>
        </is>
      </c>
      <c r="C44" t="inlineStr">
        <is>
          <t>MOCK RUN 1409782</t>
        </is>
      </c>
      <c r="D44" t="n">
        <v>1653236435.069098</v>
      </c>
      <c r="E44" t="n">
        <v>9.24</v>
      </c>
      <c r="F44" t="n">
        <v>0</v>
      </c>
      <c r="G44" t="n">
        <v>22</v>
      </c>
      <c r="H44" t="n">
        <v>6.114</v>
      </c>
      <c r="I44" t="n">
        <v>450</v>
      </c>
      <c r="J44" t="n">
        <v>6</v>
      </c>
      <c r="K44" t="n">
        <v>471</v>
      </c>
      <c r="L44" t="n">
        <v>12</v>
      </c>
      <c r="M44" t="n">
        <v>0</v>
      </c>
      <c r="N44" t="n">
        <v>22</v>
      </c>
      <c r="O44" t="n">
        <v>6</v>
      </c>
      <c r="P44" t="n">
        <v>40</v>
      </c>
      <c r="Q44" t="n">
        <v>30</v>
      </c>
      <c r="R44" t="n">
        <v>0</v>
      </c>
      <c r="S44" t="n">
        <v>55.00000000000001</v>
      </c>
      <c r="T44" t="n">
        <v>15</v>
      </c>
      <c r="U44" t="inlineStr">
        <is>
          <t>Reaction</t>
        </is>
      </c>
      <c r="V44" t="n">
        <v>566382.585</v>
      </c>
      <c r="W44" t="n">
        <v>35.86</v>
      </c>
      <c r="X44" t="n">
        <v>2101269.675</v>
      </c>
      <c r="Y44" t="n">
        <v>41.32</v>
      </c>
      <c r="Z44" t="n">
        <v>0</v>
      </c>
      <c r="AA44" t="n">
        <v>54.02</v>
      </c>
      <c r="AB44" t="n">
        <v>0</v>
      </c>
      <c r="AC44" t="n">
        <v>74.3</v>
      </c>
      <c r="AD44" t="n">
        <v>0</v>
      </c>
      <c r="AE44" t="n">
        <v>31.87</v>
      </c>
      <c r="AF44" t="n">
        <v>74.29000000000001</v>
      </c>
      <c r="AG44" t="n">
        <v>36.81</v>
      </c>
      <c r="AH44" t="n">
        <v>0</v>
      </c>
      <c r="AI44" t="n">
        <v>41.06</v>
      </c>
      <c r="AJ44" t="n">
        <v>1260199.345</v>
      </c>
      <c r="AK44" t="n">
        <v>45.74</v>
      </c>
      <c r="AL44" t="n">
        <v>0</v>
      </c>
      <c r="AM44" t="n">
        <v>66.66</v>
      </c>
      <c r="AN44" t="n">
        <v>738.0549999999999</v>
      </c>
      <c r="AO44" t="n">
        <v>78.23</v>
      </c>
      <c r="AP44" t="n">
        <v>529.885</v>
      </c>
      <c r="AQ44" t="n">
        <v>82.88</v>
      </c>
      <c r="AR44" t="n">
        <v>0</v>
      </c>
      <c r="AS44" t="n">
        <v>111</v>
      </c>
      <c r="AT44" t="n">
        <v>0</v>
      </c>
      <c r="AU44" t="n">
        <v>114</v>
      </c>
      <c r="AV44" t="n">
        <v>0</v>
      </c>
      <c r="AW44" t="n">
        <v>118</v>
      </c>
      <c r="AX44" t="n">
        <v>0</v>
      </c>
      <c r="AY44" t="n">
        <v>122</v>
      </c>
      <c r="AZ44" t="n">
        <v>0</v>
      </c>
      <c r="BA44" t="n">
        <v>142.32</v>
      </c>
    </row>
    <row r="45">
      <c r="A45" t="inlineStr">
        <is>
          <t>2022-05-20_test-999</t>
        </is>
      </c>
      <c r="B45" t="inlineStr">
        <is>
          <t>inficon_gc</t>
        </is>
      </c>
      <c r="C45" t="inlineStr">
        <is>
          <t>MOCK RUN 5871256</t>
        </is>
      </c>
      <c r="D45" t="n">
        <v>1653236442.080627</v>
      </c>
      <c r="E45" t="n">
        <v>9.24</v>
      </c>
      <c r="F45" t="n">
        <v>0</v>
      </c>
      <c r="G45" t="n">
        <v>22</v>
      </c>
      <c r="H45" t="n">
        <v>6.114</v>
      </c>
      <c r="I45" t="n">
        <v>450</v>
      </c>
      <c r="J45" t="n">
        <v>6</v>
      </c>
      <c r="K45" t="n">
        <v>471</v>
      </c>
      <c r="L45" t="n">
        <v>12</v>
      </c>
      <c r="M45" t="n">
        <v>0</v>
      </c>
      <c r="N45" t="n">
        <v>22</v>
      </c>
      <c r="O45" t="n">
        <v>6</v>
      </c>
      <c r="P45" t="n">
        <v>40</v>
      </c>
      <c r="Q45" t="n">
        <v>30</v>
      </c>
      <c r="R45" t="n">
        <v>0</v>
      </c>
      <c r="S45" t="n">
        <v>55.00000000000001</v>
      </c>
      <c r="T45" t="n">
        <v>15</v>
      </c>
      <c r="U45" t="inlineStr">
        <is>
          <t>Reaction</t>
        </is>
      </c>
      <c r="V45" t="n">
        <v>566382.585</v>
      </c>
      <c r="W45" t="n">
        <v>35.86</v>
      </c>
      <c r="X45" t="n">
        <v>2101269.675</v>
      </c>
      <c r="Y45" t="n">
        <v>41.32</v>
      </c>
      <c r="Z45" t="n">
        <v>0</v>
      </c>
      <c r="AA45" t="n">
        <v>54.02</v>
      </c>
      <c r="AB45" t="n">
        <v>0</v>
      </c>
      <c r="AC45" t="n">
        <v>74.3</v>
      </c>
      <c r="AD45" t="n">
        <v>0</v>
      </c>
      <c r="AE45" t="n">
        <v>31.87</v>
      </c>
      <c r="AF45" t="n">
        <v>74.29000000000001</v>
      </c>
      <c r="AG45" t="n">
        <v>36.81</v>
      </c>
      <c r="AH45" t="n">
        <v>0</v>
      </c>
      <c r="AI45" t="n">
        <v>41.06</v>
      </c>
      <c r="AJ45" t="n">
        <v>1260199.345</v>
      </c>
      <c r="AK45" t="n">
        <v>45.74</v>
      </c>
      <c r="AL45" t="n">
        <v>0</v>
      </c>
      <c r="AM45" t="n">
        <v>66.66</v>
      </c>
      <c r="AN45" t="n">
        <v>738.0549999999999</v>
      </c>
      <c r="AO45" t="n">
        <v>78.23</v>
      </c>
      <c r="AP45" t="n">
        <v>529.885</v>
      </c>
      <c r="AQ45" t="n">
        <v>82.88</v>
      </c>
      <c r="AR45" t="n">
        <v>0</v>
      </c>
      <c r="AS45" t="n">
        <v>111</v>
      </c>
      <c r="AT45" t="n">
        <v>0</v>
      </c>
      <c r="AU45" t="n">
        <v>114</v>
      </c>
      <c r="AV45" t="n">
        <v>0</v>
      </c>
      <c r="AW45" t="n">
        <v>118</v>
      </c>
      <c r="AX45" t="n">
        <v>0</v>
      </c>
      <c r="AY45" t="n">
        <v>122</v>
      </c>
      <c r="AZ45" t="n">
        <v>0</v>
      </c>
      <c r="BA45" t="n">
        <v>142.32</v>
      </c>
    </row>
    <row r="46">
      <c r="A46" t="inlineStr">
        <is>
          <t>2022-05-20_test-999</t>
        </is>
      </c>
      <c r="B46" t="inlineStr">
        <is>
          <t>inficon_gc</t>
        </is>
      </c>
      <c r="C46" t="inlineStr">
        <is>
          <t>MOCK RUN 8278531</t>
        </is>
      </c>
      <c r="D46" t="n">
        <v>1653236449.115273</v>
      </c>
      <c r="E46" t="n">
        <v>9.24</v>
      </c>
      <c r="F46" t="n">
        <v>0</v>
      </c>
      <c r="G46" t="n">
        <v>22</v>
      </c>
      <c r="H46" t="n">
        <v>6.114</v>
      </c>
      <c r="I46" t="n">
        <v>450</v>
      </c>
      <c r="J46" t="n">
        <v>6</v>
      </c>
      <c r="K46" t="n">
        <v>471</v>
      </c>
      <c r="L46" t="n">
        <v>12</v>
      </c>
      <c r="M46" t="n">
        <v>0</v>
      </c>
      <c r="N46" t="n">
        <v>22</v>
      </c>
      <c r="O46" t="n">
        <v>6</v>
      </c>
      <c r="P46" t="n">
        <v>40</v>
      </c>
      <c r="Q46" t="n">
        <v>30</v>
      </c>
      <c r="R46" t="n">
        <v>0</v>
      </c>
      <c r="S46" t="n">
        <v>55.00000000000001</v>
      </c>
      <c r="T46" t="n">
        <v>15</v>
      </c>
      <c r="U46" t="inlineStr">
        <is>
          <t>Reaction</t>
        </is>
      </c>
      <c r="V46" t="n">
        <v>566382.585</v>
      </c>
      <c r="W46" t="n">
        <v>35.86</v>
      </c>
      <c r="X46" t="n">
        <v>2101269.675</v>
      </c>
      <c r="Y46" t="n">
        <v>41.32</v>
      </c>
      <c r="Z46" t="n">
        <v>0</v>
      </c>
      <c r="AA46" t="n">
        <v>54.02</v>
      </c>
      <c r="AB46" t="n">
        <v>0</v>
      </c>
      <c r="AC46" t="n">
        <v>74.3</v>
      </c>
      <c r="AD46" t="n">
        <v>0</v>
      </c>
      <c r="AE46" t="n">
        <v>31.87</v>
      </c>
      <c r="AF46" t="n">
        <v>74.29000000000001</v>
      </c>
      <c r="AG46" t="n">
        <v>36.81</v>
      </c>
      <c r="AH46" t="n">
        <v>0</v>
      </c>
      <c r="AI46" t="n">
        <v>41.06</v>
      </c>
      <c r="AJ46" t="n">
        <v>1260199.345</v>
      </c>
      <c r="AK46" t="n">
        <v>45.74</v>
      </c>
      <c r="AL46" t="n">
        <v>0</v>
      </c>
      <c r="AM46" t="n">
        <v>66.66</v>
      </c>
      <c r="AN46" t="n">
        <v>738.0549999999999</v>
      </c>
      <c r="AO46" t="n">
        <v>78.23</v>
      </c>
      <c r="AP46" t="n">
        <v>529.885</v>
      </c>
      <c r="AQ46" t="n">
        <v>82.88</v>
      </c>
      <c r="AR46" t="n">
        <v>0</v>
      </c>
      <c r="AS46" t="n">
        <v>111</v>
      </c>
      <c r="AT46" t="n">
        <v>0</v>
      </c>
      <c r="AU46" t="n">
        <v>114</v>
      </c>
      <c r="AV46" t="n">
        <v>0</v>
      </c>
      <c r="AW46" t="n">
        <v>118</v>
      </c>
      <c r="AX46" t="n">
        <v>0</v>
      </c>
      <c r="AY46" t="n">
        <v>122</v>
      </c>
      <c r="AZ46" t="n">
        <v>0</v>
      </c>
      <c r="BA46" t="n">
        <v>142.32</v>
      </c>
    </row>
    <row r="47">
      <c r="A47" t="inlineStr">
        <is>
          <t>2022-05-20_test-999</t>
        </is>
      </c>
      <c r="B47" t="inlineStr">
        <is>
          <t>inficon_gc</t>
        </is>
      </c>
      <c r="C47" t="inlineStr">
        <is>
          <t>MOCK RUN 8041230</t>
        </is>
      </c>
      <c r="D47" t="n">
        <v>1653236557.48139</v>
      </c>
      <c r="E47" t="n">
        <v>18.48</v>
      </c>
      <c r="F47" t="n">
        <v>0</v>
      </c>
      <c r="G47" t="n">
        <v>44</v>
      </c>
      <c r="H47" t="n">
        <v>12.228</v>
      </c>
      <c r="I47" t="n">
        <v>450</v>
      </c>
      <c r="J47" t="n">
        <v>6</v>
      </c>
      <c r="K47" t="n">
        <v>471</v>
      </c>
      <c r="L47" t="n">
        <v>24</v>
      </c>
      <c r="M47" t="n">
        <v>0</v>
      </c>
      <c r="N47" t="n">
        <v>44</v>
      </c>
      <c r="O47" t="n">
        <v>12</v>
      </c>
      <c r="P47" t="n">
        <v>80</v>
      </c>
      <c r="Q47" t="n">
        <v>30</v>
      </c>
      <c r="R47" t="n">
        <v>0</v>
      </c>
      <c r="S47" t="n">
        <v>55.00000000000001</v>
      </c>
      <c r="T47" t="n">
        <v>15</v>
      </c>
      <c r="U47" t="inlineStr">
        <is>
          <t>Reaction</t>
        </is>
      </c>
      <c r="V47" t="n">
        <v>566382.585</v>
      </c>
      <c r="W47" t="n">
        <v>35.86</v>
      </c>
      <c r="X47" t="n">
        <v>2101269.675</v>
      </c>
      <c r="Y47" t="n">
        <v>41.32</v>
      </c>
      <c r="Z47" t="n">
        <v>0</v>
      </c>
      <c r="AA47" t="n">
        <v>54.02</v>
      </c>
      <c r="AB47" t="n">
        <v>0</v>
      </c>
      <c r="AC47" t="n">
        <v>74.3</v>
      </c>
      <c r="AD47" t="n">
        <v>0</v>
      </c>
      <c r="AE47" t="n">
        <v>31.87</v>
      </c>
      <c r="AF47" t="n">
        <v>74.29000000000001</v>
      </c>
      <c r="AG47" t="n">
        <v>36.81</v>
      </c>
      <c r="AH47" t="n">
        <v>0</v>
      </c>
      <c r="AI47" t="n">
        <v>41.06</v>
      </c>
      <c r="AJ47" t="n">
        <v>1260199.345</v>
      </c>
      <c r="AK47" t="n">
        <v>45.74</v>
      </c>
      <c r="AL47" t="n">
        <v>0</v>
      </c>
      <c r="AM47" t="n">
        <v>66.66</v>
      </c>
      <c r="AN47" t="n">
        <v>738.0549999999999</v>
      </c>
      <c r="AO47" t="n">
        <v>78.23</v>
      </c>
      <c r="AP47" t="n">
        <v>529.885</v>
      </c>
      <c r="AQ47" t="n">
        <v>82.88</v>
      </c>
      <c r="AR47" t="n">
        <v>0</v>
      </c>
      <c r="AS47" t="n">
        <v>111</v>
      </c>
      <c r="AT47" t="n">
        <v>0</v>
      </c>
      <c r="AU47" t="n">
        <v>114</v>
      </c>
      <c r="AV47" t="n">
        <v>0</v>
      </c>
      <c r="AW47" t="n">
        <v>118</v>
      </c>
      <c r="AX47" t="n">
        <v>0</v>
      </c>
      <c r="AY47" t="n">
        <v>122</v>
      </c>
      <c r="AZ47" t="n">
        <v>0</v>
      </c>
      <c r="BA47" t="n">
        <v>142.32</v>
      </c>
    </row>
    <row r="48">
      <c r="A48" t="inlineStr">
        <is>
          <t>2022-05-20_test-999</t>
        </is>
      </c>
      <c r="B48" t="inlineStr">
        <is>
          <t>inficon_gc</t>
        </is>
      </c>
      <c r="C48" t="inlineStr">
        <is>
          <t>MOCK RUN 3822613</t>
        </is>
      </c>
      <c r="D48" t="n">
        <v>1653236564.508986</v>
      </c>
      <c r="E48" t="n">
        <v>18.48</v>
      </c>
      <c r="F48" t="n">
        <v>0</v>
      </c>
      <c r="G48" t="n">
        <v>44</v>
      </c>
      <c r="H48" t="n">
        <v>12.228</v>
      </c>
      <c r="I48" t="n">
        <v>450</v>
      </c>
      <c r="J48" t="n">
        <v>6</v>
      </c>
      <c r="K48" t="n">
        <v>471</v>
      </c>
      <c r="L48" t="n">
        <v>24</v>
      </c>
      <c r="M48" t="n">
        <v>0</v>
      </c>
      <c r="N48" t="n">
        <v>44</v>
      </c>
      <c r="O48" t="n">
        <v>12</v>
      </c>
      <c r="P48" t="n">
        <v>80</v>
      </c>
      <c r="Q48" t="n">
        <v>30</v>
      </c>
      <c r="R48" t="n">
        <v>0</v>
      </c>
      <c r="S48" t="n">
        <v>55.00000000000001</v>
      </c>
      <c r="T48" t="n">
        <v>15</v>
      </c>
      <c r="U48" t="inlineStr">
        <is>
          <t>Reaction</t>
        </is>
      </c>
      <c r="V48" t="n">
        <v>566382.585</v>
      </c>
      <c r="W48" t="n">
        <v>35.86</v>
      </c>
      <c r="X48" t="n">
        <v>2101269.675</v>
      </c>
      <c r="Y48" t="n">
        <v>41.32</v>
      </c>
      <c r="Z48" t="n">
        <v>0</v>
      </c>
      <c r="AA48" t="n">
        <v>54.02</v>
      </c>
      <c r="AB48" t="n">
        <v>0</v>
      </c>
      <c r="AC48" t="n">
        <v>74.3</v>
      </c>
      <c r="AD48" t="n">
        <v>0</v>
      </c>
      <c r="AE48" t="n">
        <v>31.87</v>
      </c>
      <c r="AF48" t="n">
        <v>74.29000000000001</v>
      </c>
      <c r="AG48" t="n">
        <v>36.81</v>
      </c>
      <c r="AH48" t="n">
        <v>0</v>
      </c>
      <c r="AI48" t="n">
        <v>41.06</v>
      </c>
      <c r="AJ48" t="n">
        <v>1260199.345</v>
      </c>
      <c r="AK48" t="n">
        <v>45.74</v>
      </c>
      <c r="AL48" t="n">
        <v>0</v>
      </c>
      <c r="AM48" t="n">
        <v>66.66</v>
      </c>
      <c r="AN48" t="n">
        <v>738.0549999999999</v>
      </c>
      <c r="AO48" t="n">
        <v>78.23</v>
      </c>
      <c r="AP48" t="n">
        <v>529.885</v>
      </c>
      <c r="AQ48" t="n">
        <v>82.88</v>
      </c>
      <c r="AR48" t="n">
        <v>0</v>
      </c>
      <c r="AS48" t="n">
        <v>111</v>
      </c>
      <c r="AT48" t="n">
        <v>0</v>
      </c>
      <c r="AU48" t="n">
        <v>114</v>
      </c>
      <c r="AV48" t="n">
        <v>0</v>
      </c>
      <c r="AW48" t="n">
        <v>118</v>
      </c>
      <c r="AX48" t="n">
        <v>0</v>
      </c>
      <c r="AY48" t="n">
        <v>122</v>
      </c>
      <c r="AZ48" t="n">
        <v>0</v>
      </c>
      <c r="BA48" t="n">
        <v>142.32</v>
      </c>
    </row>
    <row r="49">
      <c r="A49" t="inlineStr">
        <is>
          <t>2022-05-20_test-999</t>
        </is>
      </c>
      <c r="B49" t="inlineStr">
        <is>
          <t>inficon_gc</t>
        </is>
      </c>
      <c r="C49" t="inlineStr">
        <is>
          <t>MOCK RUN 1392442</t>
        </is>
      </c>
      <c r="D49" t="n">
        <v>1653236571.557353</v>
      </c>
      <c r="E49" t="n">
        <v>18.48</v>
      </c>
      <c r="F49" t="n">
        <v>0</v>
      </c>
      <c r="G49" t="n">
        <v>44</v>
      </c>
      <c r="H49" t="n">
        <v>12.228</v>
      </c>
      <c r="I49" t="n">
        <v>450</v>
      </c>
      <c r="J49" t="n">
        <v>6</v>
      </c>
      <c r="K49" t="n">
        <v>471</v>
      </c>
      <c r="L49" t="n">
        <v>24</v>
      </c>
      <c r="M49" t="n">
        <v>0</v>
      </c>
      <c r="N49" t="n">
        <v>44</v>
      </c>
      <c r="O49" t="n">
        <v>12</v>
      </c>
      <c r="P49" t="n">
        <v>80</v>
      </c>
      <c r="Q49" t="n">
        <v>30</v>
      </c>
      <c r="R49" t="n">
        <v>0</v>
      </c>
      <c r="S49" t="n">
        <v>55.00000000000001</v>
      </c>
      <c r="T49" t="n">
        <v>15</v>
      </c>
      <c r="U49" t="inlineStr">
        <is>
          <t>Reaction</t>
        </is>
      </c>
      <c r="V49" t="n">
        <v>566382.585</v>
      </c>
      <c r="W49" t="n">
        <v>35.86</v>
      </c>
      <c r="X49" t="n">
        <v>2101269.675</v>
      </c>
      <c r="Y49" t="n">
        <v>41.32</v>
      </c>
      <c r="Z49" t="n">
        <v>0</v>
      </c>
      <c r="AA49" t="n">
        <v>54.02</v>
      </c>
      <c r="AB49" t="n">
        <v>0</v>
      </c>
      <c r="AC49" t="n">
        <v>74.3</v>
      </c>
      <c r="AD49" t="n">
        <v>0</v>
      </c>
      <c r="AE49" t="n">
        <v>31.87</v>
      </c>
      <c r="AF49" t="n">
        <v>74.29000000000001</v>
      </c>
      <c r="AG49" t="n">
        <v>36.81</v>
      </c>
      <c r="AH49" t="n">
        <v>0</v>
      </c>
      <c r="AI49" t="n">
        <v>41.06</v>
      </c>
      <c r="AJ49" t="n">
        <v>1260199.345</v>
      </c>
      <c r="AK49" t="n">
        <v>45.74</v>
      </c>
      <c r="AL49" t="n">
        <v>0</v>
      </c>
      <c r="AM49" t="n">
        <v>66.66</v>
      </c>
      <c r="AN49" t="n">
        <v>738.0549999999999</v>
      </c>
      <c r="AO49" t="n">
        <v>78.23</v>
      </c>
      <c r="AP49" t="n">
        <v>529.885</v>
      </c>
      <c r="AQ49" t="n">
        <v>82.88</v>
      </c>
      <c r="AR49" t="n">
        <v>0</v>
      </c>
      <c r="AS49" t="n">
        <v>111</v>
      </c>
      <c r="AT49" t="n">
        <v>0</v>
      </c>
      <c r="AU49" t="n">
        <v>114</v>
      </c>
      <c r="AV49" t="n">
        <v>0</v>
      </c>
      <c r="AW49" t="n">
        <v>118</v>
      </c>
      <c r="AX49" t="n">
        <v>0</v>
      </c>
      <c r="AY49" t="n">
        <v>122</v>
      </c>
      <c r="AZ49" t="n">
        <v>0</v>
      </c>
      <c r="BA49" t="n">
        <v>142.32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Hermans_Desktop1</dc:creator>
  <dcterms:created xmlns:dcterms="http://purl.org/dc/terms/" xmlns:xsi="http://www.w3.org/2001/XMLSchema-instance" xsi:type="dcterms:W3CDTF">2021-05-01T19:22:47Z</dcterms:created>
  <dcterms:modified xmlns:dcterms="http://purl.org/dc/terms/" xmlns:xsi="http://www.w3.org/2001/XMLSchema-instance" xsi:type="dcterms:W3CDTF">2022-05-23T15:51:08Z</dcterms:modified>
  <cp:lastModifiedBy>Hermans Group</cp:lastModifiedBy>
</cp:coreProperties>
</file>