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8535" windowHeight="9570"/>
  </bookViews>
  <sheets>
    <sheet name="2016年6月报表" sheetId="1" r:id="rId1"/>
    <sheet name="6.1-6.5明细账" sheetId="2" r:id="rId2"/>
    <sheet name="6.6-6.12明细账" sheetId="3" r:id="rId3"/>
  </sheets>
  <calcPr calcId="124519"/>
</workbook>
</file>

<file path=xl/calcChain.xml><?xml version="1.0" encoding="utf-8"?>
<calcChain xmlns="http://schemas.openxmlformats.org/spreadsheetml/2006/main">
  <c r="D12" i="3"/>
  <c r="C12"/>
  <c r="E12"/>
  <c r="I18" i="1"/>
  <c r="J18"/>
  <c r="J19"/>
  <c r="I20"/>
  <c r="J20"/>
  <c r="I21"/>
  <c r="J21"/>
  <c r="I22"/>
  <c r="J22"/>
  <c r="I23"/>
  <c r="J23"/>
  <c r="I24"/>
  <c r="J24"/>
  <c r="I25"/>
  <c r="J25"/>
  <c r="D19"/>
  <c r="D44" s="1"/>
  <c r="C18" i="2"/>
  <c r="D18"/>
  <c r="E18"/>
  <c r="C5"/>
  <c r="I16" i="1"/>
  <c r="J16"/>
  <c r="I17"/>
  <c r="J17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J12"/>
  <c r="I12"/>
  <c r="L44"/>
  <c r="H44"/>
  <c r="I5"/>
  <c r="J11"/>
  <c r="I11"/>
  <c r="F5"/>
  <c r="F44" s="1"/>
  <c r="G44"/>
  <c r="C44"/>
  <c r="E44"/>
  <c r="B44"/>
  <c r="D13" i="3" l="1"/>
  <c r="D17" s="1"/>
  <c r="D18" s="1"/>
  <c r="E19" s="1"/>
  <c r="I19" i="1"/>
  <c r="D19" i="2"/>
  <c r="D23" s="1"/>
  <c r="D24" s="1"/>
  <c r="J5" i="1"/>
</calcChain>
</file>

<file path=xl/sharedStrings.xml><?xml version="1.0" encoding="utf-8"?>
<sst xmlns="http://schemas.openxmlformats.org/spreadsheetml/2006/main" count="161" uniqueCount="124">
  <si>
    <t>日期</t>
    <phoneticPr fontId="1" type="noConversion"/>
  </si>
  <si>
    <t>1日</t>
    <phoneticPr fontId="1" type="noConversion"/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</si>
  <si>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</si>
  <si>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</si>
  <si>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</si>
  <si>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</si>
  <si>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</si>
  <si>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</si>
  <si>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</si>
  <si>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</si>
  <si>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</si>
  <si>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</si>
  <si>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</si>
  <si>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</si>
  <si>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</si>
  <si>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</si>
  <si>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</si>
  <si>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</si>
  <si>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</si>
  <si>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</si>
  <si>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</si>
  <si>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</si>
  <si>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</si>
  <si>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</si>
  <si>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</si>
  <si>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</si>
  <si>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</si>
  <si>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</si>
  <si>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</si>
  <si>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</si>
  <si>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</si>
  <si>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</si>
  <si>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现金收入</t>
    <phoneticPr fontId="1" type="noConversion"/>
  </si>
  <si>
    <t>微信个人收入</t>
    <phoneticPr fontId="1" type="noConversion"/>
  </si>
  <si>
    <t>支付宝个人收入</t>
    <phoneticPr fontId="1" type="noConversion"/>
  </si>
  <si>
    <t>银行卡收入</t>
    <phoneticPr fontId="1" type="noConversion"/>
  </si>
  <si>
    <t>误操作收款方式</t>
    <phoneticPr fontId="1" type="noConversion"/>
  </si>
  <si>
    <t>操作失误客户名称</t>
    <phoneticPr fontId="1" type="noConversion"/>
  </si>
  <si>
    <t>误操作说明</t>
    <phoneticPr fontId="1" type="noConversion"/>
  </si>
  <si>
    <t>丽都</t>
    <phoneticPr fontId="1" type="noConversion"/>
  </si>
  <si>
    <t>现金400</t>
    <phoneticPr fontId="1" type="noConversion"/>
  </si>
  <si>
    <t>会员400</t>
    <phoneticPr fontId="1" type="noConversion"/>
  </si>
  <si>
    <t>梁青</t>
    <phoneticPr fontId="1" type="noConversion"/>
  </si>
  <si>
    <t>棒球（王）</t>
    <phoneticPr fontId="1" type="noConversion"/>
  </si>
  <si>
    <t>微信个人2000</t>
    <phoneticPr fontId="1" type="noConversion"/>
  </si>
  <si>
    <t>现金2000</t>
    <phoneticPr fontId="1" type="noConversion"/>
  </si>
  <si>
    <t>大豪</t>
    <phoneticPr fontId="1" type="noConversion"/>
  </si>
  <si>
    <t>会员350</t>
    <phoneticPr fontId="1" type="noConversion"/>
  </si>
  <si>
    <t>现金350</t>
    <phoneticPr fontId="1" type="noConversion"/>
  </si>
  <si>
    <t>实际收款方式</t>
    <phoneticPr fontId="1" type="noConversion"/>
  </si>
  <si>
    <t>索尼</t>
    <phoneticPr fontId="1" type="noConversion"/>
  </si>
  <si>
    <t>会员450</t>
    <phoneticPr fontId="1" type="noConversion"/>
  </si>
  <si>
    <t>肖克</t>
    <phoneticPr fontId="1" type="noConversion"/>
  </si>
  <si>
    <t>会员500</t>
    <phoneticPr fontId="1" type="noConversion"/>
  </si>
  <si>
    <t>弗莱克</t>
    <phoneticPr fontId="1" type="noConversion"/>
  </si>
  <si>
    <t>充值现金6600</t>
    <phoneticPr fontId="1" type="noConversion"/>
  </si>
  <si>
    <t>结款现金6600</t>
    <phoneticPr fontId="1" type="noConversion"/>
  </si>
  <si>
    <t>合 计 ：</t>
    <phoneticPr fontId="1" type="noConversion"/>
  </si>
  <si>
    <t>操作备注</t>
    <phoneticPr fontId="1" type="noConversion"/>
  </si>
  <si>
    <t>系统收入合计</t>
    <phoneticPr fontId="1" type="noConversion"/>
  </si>
  <si>
    <t>实际收入合计</t>
    <phoneticPr fontId="1" type="noConversion"/>
  </si>
  <si>
    <t>系统会员消费</t>
    <phoneticPr fontId="1" type="noConversion"/>
  </si>
  <si>
    <t>实际会员消费</t>
    <phoneticPr fontId="1" type="noConversion"/>
  </si>
  <si>
    <t>16650现金徐行已收（其中6600为客户结账款；10050元为客户，郭师傅2550；场地消费5600为徐行欠款会员金额操作，优惠卷充值88160元为截止6.1日客户余额（实际未收款）。6.1晚因无法结账，6.2日体统结账</t>
    <phoneticPr fontId="1" type="noConversion"/>
  </si>
  <si>
    <t>实收现金收入</t>
    <phoneticPr fontId="1" type="noConversion"/>
  </si>
  <si>
    <t>实收微信收入</t>
    <phoneticPr fontId="1" type="noConversion"/>
  </si>
  <si>
    <t>实际收入</t>
    <phoneticPr fontId="1" type="noConversion"/>
  </si>
  <si>
    <t>系统收入</t>
    <phoneticPr fontId="1" type="noConversion"/>
  </si>
  <si>
    <t>收入合计对比</t>
    <phoneticPr fontId="1" type="noConversion"/>
  </si>
  <si>
    <t>会员消费对比</t>
    <phoneticPr fontId="1" type="noConversion"/>
  </si>
  <si>
    <r>
      <t xml:space="preserve">7 9 8 足 球 公 园 月 报 表                  </t>
    </r>
    <r>
      <rPr>
        <sz val="11"/>
        <color theme="1"/>
        <rFont val="宋体"/>
        <family val="3"/>
        <charset val="134"/>
        <scheme val="minor"/>
      </rPr>
      <t xml:space="preserve">2016年6月 </t>
    </r>
    <phoneticPr fontId="1" type="noConversion"/>
  </si>
  <si>
    <t>支票或其它收入</t>
    <phoneticPr fontId="1" type="noConversion"/>
  </si>
  <si>
    <t>3.核对实收现金数   4.核对微信收入   5.核对会员消费  6核对其它收入</t>
  </si>
  <si>
    <t>散客</t>
    <phoneticPr fontId="1" type="noConversion"/>
  </si>
  <si>
    <t>现金100</t>
    <phoneticPr fontId="1" type="noConversion"/>
  </si>
  <si>
    <t>现金200</t>
    <phoneticPr fontId="1" type="noConversion"/>
  </si>
  <si>
    <t>索尼</t>
    <phoneticPr fontId="1" type="noConversion"/>
  </si>
  <si>
    <t>微信个人350</t>
    <phoneticPr fontId="1" type="noConversion"/>
  </si>
  <si>
    <t>赵活动</t>
  </si>
  <si>
    <t>总收入：</t>
    <phoneticPr fontId="1" type="noConversion"/>
  </si>
  <si>
    <t>保险柜</t>
    <phoneticPr fontId="1" type="noConversion"/>
  </si>
  <si>
    <t>税点6%</t>
    <phoneticPr fontId="1" type="noConversion"/>
  </si>
  <si>
    <t>实际收入</t>
    <phoneticPr fontId="1" type="noConversion"/>
  </si>
  <si>
    <t>微信手续费</t>
    <phoneticPr fontId="1" type="noConversion"/>
  </si>
  <si>
    <t>平均每人</t>
    <phoneticPr fontId="1" type="noConversion"/>
  </si>
  <si>
    <t>预付款明细</t>
    <phoneticPr fontId="1" type="noConversion"/>
  </si>
  <si>
    <t>王彬</t>
    <phoneticPr fontId="1" type="noConversion"/>
  </si>
  <si>
    <t>王楠</t>
    <phoneticPr fontId="1" type="noConversion"/>
  </si>
  <si>
    <t>赵余</t>
    <phoneticPr fontId="1" type="noConversion"/>
  </si>
  <si>
    <t>弗兰克</t>
    <phoneticPr fontId="1" type="noConversion"/>
  </si>
  <si>
    <t>苏丹</t>
    <phoneticPr fontId="1" type="noConversion"/>
  </si>
  <si>
    <t>押金</t>
    <phoneticPr fontId="1" type="noConversion"/>
  </si>
  <si>
    <t>上月结款</t>
    <phoneticPr fontId="1" type="noConversion"/>
  </si>
  <si>
    <t>法比奥</t>
    <phoneticPr fontId="1" type="noConversion"/>
  </si>
  <si>
    <t>金刚</t>
    <phoneticPr fontId="1" type="noConversion"/>
  </si>
  <si>
    <t>下周结清</t>
    <phoneticPr fontId="1" type="noConversion"/>
  </si>
  <si>
    <t>已结现金</t>
    <phoneticPr fontId="1" type="noConversion"/>
  </si>
  <si>
    <t>刘总结款明细</t>
    <phoneticPr fontId="1" type="noConversion"/>
  </si>
  <si>
    <t>世纪互联</t>
    <phoneticPr fontId="1" type="noConversion"/>
  </si>
  <si>
    <t>6.11</t>
    <phoneticPr fontId="1" type="noConversion"/>
  </si>
  <si>
    <t>支出</t>
    <phoneticPr fontId="1" type="noConversion"/>
  </si>
  <si>
    <t>上周未结</t>
    <phoneticPr fontId="1" type="noConversion"/>
  </si>
  <si>
    <t>实际付款给刘总</t>
    <phoneticPr fontId="1" type="noConversion"/>
  </si>
  <si>
    <r>
      <t xml:space="preserve">7 9 8 足 球 公 园 月 报 表                  </t>
    </r>
    <r>
      <rPr>
        <sz val="10"/>
        <color theme="1"/>
        <rFont val="宋体"/>
        <family val="3"/>
        <charset val="134"/>
        <scheme val="minor"/>
      </rPr>
      <t xml:space="preserve">2016年6月 </t>
    </r>
    <phoneticPr fontId="1" type="noConversion"/>
  </si>
  <si>
    <t>微信1200</t>
    <phoneticPr fontId="1" type="noConversion"/>
  </si>
  <si>
    <t>现金1200</t>
    <phoneticPr fontId="1" type="noConversion"/>
  </si>
  <si>
    <t>世纪互联</t>
    <phoneticPr fontId="1" type="noConversion"/>
  </si>
  <si>
    <t>会员450（欠费）</t>
    <phoneticPr fontId="1" type="noConversion"/>
  </si>
  <si>
    <t>现金450</t>
    <phoneticPr fontId="1" type="noConversion"/>
  </si>
  <si>
    <t>操作无误</t>
    <phoneticPr fontId="1" type="noConversion"/>
  </si>
  <si>
    <t>徐行添加场次卡测试</t>
    <phoneticPr fontId="1" type="noConversion"/>
  </si>
  <si>
    <t>未发生</t>
    <phoneticPr fontId="1" type="noConversion"/>
  </si>
  <si>
    <t>会员20</t>
    <phoneticPr fontId="1" type="noConversion"/>
  </si>
  <si>
    <t>散客</t>
    <phoneticPr fontId="1" type="noConversion"/>
  </si>
  <si>
    <t>现金350</t>
    <phoneticPr fontId="1" type="noConversion"/>
  </si>
  <si>
    <t>技术部测试</t>
    <phoneticPr fontId="1" type="noConversion"/>
  </si>
  <si>
    <t>未发生</t>
    <phoneticPr fontId="1" type="noConversion"/>
  </si>
  <si>
    <t>现金40（20*2）</t>
    <phoneticPr fontId="1" type="noConversion"/>
  </si>
  <si>
    <t>现金20</t>
    <phoneticPr fontId="1" type="noConversion"/>
  </si>
  <si>
    <t>操作无误</t>
    <phoneticPr fontId="1" type="noConversion"/>
  </si>
  <si>
    <t>合 计 ：</t>
    <phoneticPr fontId="1" type="noConversion"/>
  </si>
  <si>
    <t>1.报表管理-总收入统计-选798公园-查询-输入现金/微信个人等收入</t>
    <phoneticPr fontId="1" type="noConversion"/>
  </si>
  <si>
    <t xml:space="preserve">  2.报表管理-场地收入-选798公园-查询-输入会员消费金额  </t>
    <phoneticPr fontId="1" type="noConversion"/>
  </si>
  <si>
    <t>7.如核对金额不符查询操作日志，找出错误数据，备注说明</t>
    <phoneticPr fontId="1" type="noConversion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</si>
</sst>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43" formatCode="_ * #,##0.00_ ;_ * \-#,##0.00_ ;_ * &quot;-&quot;??_ ;_ @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43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3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57" fontId="5" fillId="0" borderId="1" xfId="0" applyNumberFormat="1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3" fontId="5" fillId="2" borderId="1" xfId="0" applyNumberFormat="1" applyFont="1" applyFill="1" applyBorder="1" applyAlignment="1">
      <alignment horizontal="center" vertical="center" wrapText="1"/>
    </xf>
    <xf numFmtId="43" fontId="5" fillId="2" borderId="8" xfId="0" applyNumberFormat="1" applyFont="1" applyFill="1" applyBorder="1" applyAlignment="1">
      <alignment horizontal="center" vertical="center" wrapText="1"/>
    </xf>
    <xf numFmtId="43" fontId="5" fillId="0" borderId="8" xfId="0" applyNumberFormat="1" applyFont="1" applyBorder="1" applyAlignment="1">
      <alignment horizontal="center" vertical="center" wrapText="1"/>
    </xf>
    <xf numFmtId="43" fontId="5" fillId="0" borderId="6" xfId="0" applyNumberFormat="1" applyFont="1" applyBorder="1" applyAlignment="1">
      <alignment vertical="center" wrapText="1"/>
    </xf>
    <xf numFmtId="43" fontId="6" fillId="0" borderId="6" xfId="0" applyNumberFormat="1" applyFont="1" applyFill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44" fontId="5" fillId="0" borderId="1" xfId="0" applyNumberFormat="1" applyFont="1" applyBorder="1" applyAlignment="1">
      <alignment vertical="center" wrapText="1"/>
    </xf>
    <xf numFmtId="44" fontId="6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57" fontId="5" fillId="2" borderId="2" xfId="0" applyNumberFormat="1" applyFont="1" applyFill="1" applyBorder="1" applyAlignment="1">
      <alignment horizontal="center" vertical="center" wrapText="1"/>
    </xf>
    <xf numFmtId="57" fontId="5" fillId="2" borderId="3" xfId="0" applyNumberFormat="1" applyFont="1" applyFill="1" applyBorder="1" applyAlignment="1">
      <alignment horizontal="center" vertical="center" wrapText="1"/>
    </xf>
    <xf numFmtId="57" fontId="5" fillId="2" borderId="4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3" fontId="5" fillId="0" borderId="6" xfId="0" applyNumberFormat="1" applyFont="1" applyBorder="1" applyAlignment="1">
      <alignment horizontal="center" vertical="center" wrapText="1"/>
    </xf>
    <xf numFmtId="43" fontId="5" fillId="0" borderId="7" xfId="0" applyNumberFormat="1" applyFont="1" applyBorder="1" applyAlignment="1">
      <alignment horizontal="center" vertical="center" wrapText="1"/>
    </xf>
    <xf numFmtId="43" fontId="5" fillId="0" borderId="8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3" fontId="6" fillId="0" borderId="6" xfId="0" applyNumberFormat="1" applyFont="1" applyFill="1" applyBorder="1" applyAlignment="1">
      <alignment horizontal="center" vertical="center" wrapText="1"/>
    </xf>
    <xf numFmtId="43" fontId="6" fillId="0" borderId="7" xfId="0" applyNumberFormat="1" applyFont="1" applyFill="1" applyBorder="1" applyAlignment="1">
      <alignment horizontal="center" vertical="center" wrapText="1"/>
    </xf>
    <xf numFmtId="43" fontId="6" fillId="0" borderId="8" xfId="0" applyNumberFormat="1" applyFont="1" applyFill="1" applyBorder="1" applyAlignment="1">
      <alignment horizontal="center" vertical="center" wrapText="1"/>
    </xf>
    <xf numFmtId="43" fontId="5" fillId="2" borderId="6" xfId="0" applyNumberFormat="1" applyFont="1" applyFill="1" applyBorder="1" applyAlignment="1">
      <alignment horizontal="center" vertical="center" wrapText="1"/>
    </xf>
    <xf numFmtId="43" fontId="5" fillId="2" borderId="7" xfId="0" applyNumberFormat="1" applyFont="1" applyFill="1" applyBorder="1" applyAlignment="1">
      <alignment horizontal="center" vertical="center" wrapText="1"/>
    </xf>
    <xf numFmtId="43" fontId="5" fillId="2" borderId="8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57" fontId="5" fillId="0" borderId="2" xfId="0" applyNumberFormat="1" applyFont="1" applyBorder="1" applyAlignment="1">
      <alignment horizontal="center" vertical="center" wrapText="1"/>
    </xf>
    <xf numFmtId="57" fontId="5" fillId="0" borderId="4" xfId="0" applyNumberFormat="1" applyFont="1" applyBorder="1" applyAlignment="1">
      <alignment horizontal="center" vertical="center" wrapText="1"/>
    </xf>
    <xf numFmtId="57" fontId="5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57" fontId="0" fillId="0" borderId="1" xfId="0" applyNumberFormat="1" applyFill="1" applyBorder="1" applyAlignment="1">
      <alignment horizontal="center" vertical="center" wrapText="1"/>
    </xf>
    <xf numFmtId="43" fontId="0" fillId="0" borderId="1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49"/>
  <sheetViews>
    <sheetView tabSelected="1" workbookViewId="0">
      <selection activeCell="F18" sqref="F18"/>
    </sheetView>
  </sheetViews>
  <sheetFormatPr defaultColWidth="5.875" defaultRowHeight="12"/>
  <cols>
    <col min="1" max="1" width="5.875" style="12"/>
    <col min="2" max="2" width="7.75" style="12" customWidth="1"/>
    <col min="3" max="3" width="10.875" style="12" customWidth="1"/>
    <col min="4" max="4" width="11" style="12" customWidth="1"/>
    <col min="5" max="5" width="12.375" style="12" customWidth="1"/>
    <col min="6" max="6" width="11" style="29" customWidth="1"/>
    <col min="7" max="7" width="11.625" style="29" customWidth="1"/>
    <col min="8" max="8" width="13" style="29" customWidth="1"/>
    <col min="9" max="9" width="11.25" style="12" customWidth="1"/>
    <col min="10" max="10" width="10.625" style="12" customWidth="1"/>
    <col min="11" max="11" width="10.875" style="12" customWidth="1"/>
    <col min="12" max="12" width="14.5" style="29" customWidth="1"/>
    <col min="13" max="13" width="18.5" style="12" customWidth="1"/>
    <col min="14" max="14" width="11.625" style="12" customWidth="1"/>
    <col min="15" max="15" width="13.25" style="12" customWidth="1"/>
    <col min="16" max="16" width="14" style="12" customWidth="1"/>
    <col min="17" max="16384" width="5.875" style="12"/>
  </cols>
  <sheetData>
    <row r="2" spans="1:16" ht="46.5" customHeight="1">
      <c r="A2" s="49" t="s">
        <v>103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>
      <c r="A3" s="39" t="s">
        <v>0</v>
      </c>
      <c r="B3" s="34" t="s">
        <v>67</v>
      </c>
      <c r="C3" s="34"/>
      <c r="D3" s="34"/>
      <c r="E3" s="35"/>
      <c r="F3" s="31" t="s">
        <v>66</v>
      </c>
      <c r="G3" s="32"/>
      <c r="H3" s="33"/>
      <c r="I3" s="51" t="s">
        <v>68</v>
      </c>
      <c r="J3" s="52"/>
      <c r="K3" s="51" t="s">
        <v>69</v>
      </c>
      <c r="L3" s="52"/>
      <c r="M3" s="13"/>
      <c r="N3" s="53" t="s">
        <v>38</v>
      </c>
      <c r="O3" s="53"/>
      <c r="P3" s="53"/>
    </row>
    <row r="4" spans="1:16" ht="24">
      <c r="A4" s="39"/>
      <c r="B4" s="14" t="s">
        <v>32</v>
      </c>
      <c r="C4" s="15" t="s">
        <v>35</v>
      </c>
      <c r="D4" s="15" t="s">
        <v>33</v>
      </c>
      <c r="E4" s="15" t="s">
        <v>34</v>
      </c>
      <c r="F4" s="16" t="s">
        <v>64</v>
      </c>
      <c r="G4" s="16" t="s">
        <v>65</v>
      </c>
      <c r="H4" s="16" t="s">
        <v>71</v>
      </c>
      <c r="I4" s="15" t="s">
        <v>59</v>
      </c>
      <c r="J4" s="15" t="s">
        <v>60</v>
      </c>
      <c r="K4" s="15" t="s">
        <v>61</v>
      </c>
      <c r="L4" s="17" t="s">
        <v>62</v>
      </c>
      <c r="M4" s="15" t="s">
        <v>58</v>
      </c>
      <c r="N4" s="15" t="s">
        <v>37</v>
      </c>
      <c r="O4" s="15" t="s">
        <v>49</v>
      </c>
      <c r="P4" s="15" t="s">
        <v>36</v>
      </c>
    </row>
    <row r="5" spans="1:16">
      <c r="A5" s="46" t="s">
        <v>1</v>
      </c>
      <c r="B5" s="46">
        <v>18750</v>
      </c>
      <c r="C5" s="46">
        <v>0</v>
      </c>
      <c r="D5" s="39">
        <v>0</v>
      </c>
      <c r="E5" s="39">
        <v>0</v>
      </c>
      <c r="F5" s="43">
        <f>16650+2550</f>
        <v>19200</v>
      </c>
      <c r="G5" s="43">
        <v>0</v>
      </c>
      <c r="H5" s="43">
        <v>0</v>
      </c>
      <c r="I5" s="36">
        <f>SUM(B5:E10)</f>
        <v>18750</v>
      </c>
      <c r="J5" s="36">
        <f>SUM(F5:G10)</f>
        <v>19200</v>
      </c>
      <c r="K5" s="36">
        <v>8300</v>
      </c>
      <c r="L5" s="40">
        <v>1800</v>
      </c>
      <c r="M5" s="46" t="s">
        <v>63</v>
      </c>
      <c r="N5" s="15" t="s">
        <v>54</v>
      </c>
      <c r="O5" s="15" t="s">
        <v>56</v>
      </c>
      <c r="P5" s="15" t="s">
        <v>55</v>
      </c>
    </row>
    <row r="6" spans="1:16" ht="18" customHeight="1">
      <c r="A6" s="47"/>
      <c r="B6" s="47"/>
      <c r="C6" s="47"/>
      <c r="D6" s="39"/>
      <c r="E6" s="39"/>
      <c r="F6" s="44"/>
      <c r="G6" s="44"/>
      <c r="H6" s="44"/>
      <c r="I6" s="37"/>
      <c r="J6" s="37"/>
      <c r="K6" s="37"/>
      <c r="L6" s="41"/>
      <c r="M6" s="47"/>
      <c r="N6" s="15" t="s">
        <v>46</v>
      </c>
      <c r="O6" s="15" t="s">
        <v>47</v>
      </c>
      <c r="P6" s="15" t="s">
        <v>48</v>
      </c>
    </row>
    <row r="7" spans="1:16" ht="16.5" customHeight="1">
      <c r="A7" s="47"/>
      <c r="B7" s="47"/>
      <c r="C7" s="47"/>
      <c r="D7" s="39"/>
      <c r="E7" s="39"/>
      <c r="F7" s="44"/>
      <c r="G7" s="44"/>
      <c r="H7" s="44"/>
      <c r="I7" s="37"/>
      <c r="J7" s="37"/>
      <c r="K7" s="37"/>
      <c r="L7" s="41"/>
      <c r="M7" s="47"/>
      <c r="N7" s="15" t="s">
        <v>42</v>
      </c>
      <c r="O7" s="15" t="s">
        <v>40</v>
      </c>
      <c r="P7" s="15" t="s">
        <v>41</v>
      </c>
    </row>
    <row r="8" spans="1:16" ht="16.5" customHeight="1">
      <c r="A8" s="47"/>
      <c r="B8" s="47"/>
      <c r="C8" s="47"/>
      <c r="D8" s="39"/>
      <c r="E8" s="39"/>
      <c r="F8" s="44"/>
      <c r="G8" s="44"/>
      <c r="H8" s="44"/>
      <c r="I8" s="37"/>
      <c r="J8" s="37"/>
      <c r="K8" s="37"/>
      <c r="L8" s="41"/>
      <c r="M8" s="47"/>
      <c r="N8" s="15" t="s">
        <v>39</v>
      </c>
      <c r="O8" s="15" t="s">
        <v>40</v>
      </c>
      <c r="P8" s="15" t="s">
        <v>41</v>
      </c>
    </row>
    <row r="9" spans="1:16" ht="15.75" customHeight="1">
      <c r="A9" s="47"/>
      <c r="B9" s="47"/>
      <c r="C9" s="47"/>
      <c r="D9" s="39"/>
      <c r="E9" s="39"/>
      <c r="F9" s="44"/>
      <c r="G9" s="44"/>
      <c r="H9" s="44"/>
      <c r="I9" s="37"/>
      <c r="J9" s="37"/>
      <c r="K9" s="37"/>
      <c r="L9" s="41"/>
      <c r="M9" s="47"/>
      <c r="N9" s="15" t="s">
        <v>50</v>
      </c>
      <c r="O9" s="15" t="s">
        <v>51</v>
      </c>
      <c r="P9" s="15" t="s">
        <v>53</v>
      </c>
    </row>
    <row r="10" spans="1:16" ht="17.25" customHeight="1">
      <c r="A10" s="48"/>
      <c r="B10" s="48"/>
      <c r="C10" s="48"/>
      <c r="D10" s="39"/>
      <c r="E10" s="39"/>
      <c r="F10" s="45"/>
      <c r="G10" s="45"/>
      <c r="H10" s="45"/>
      <c r="I10" s="38"/>
      <c r="J10" s="38"/>
      <c r="K10" s="38"/>
      <c r="L10" s="42"/>
      <c r="M10" s="48"/>
      <c r="N10" s="15" t="s">
        <v>52</v>
      </c>
      <c r="O10" s="15" t="s">
        <v>47</v>
      </c>
      <c r="P10" s="15" t="s">
        <v>41</v>
      </c>
    </row>
    <row r="11" spans="1:16">
      <c r="A11" s="15" t="s">
        <v>2</v>
      </c>
      <c r="B11" s="15">
        <v>2420</v>
      </c>
      <c r="C11" s="15">
        <v>0</v>
      </c>
      <c r="D11" s="15">
        <v>1500</v>
      </c>
      <c r="E11" s="15">
        <v>0</v>
      </c>
      <c r="F11" s="18">
        <v>420</v>
      </c>
      <c r="G11" s="18">
        <v>3500</v>
      </c>
      <c r="H11" s="19"/>
      <c r="I11" s="20">
        <f>SUM(B11:E11)</f>
        <v>3920</v>
      </c>
      <c r="J11" s="21">
        <f>SUM(F11:G11)</f>
        <v>3920</v>
      </c>
      <c r="K11" s="21">
        <v>1850</v>
      </c>
      <c r="L11" s="22">
        <v>1850</v>
      </c>
      <c r="M11" s="23"/>
      <c r="N11" s="15" t="s">
        <v>43</v>
      </c>
      <c r="O11" s="15" t="s">
        <v>44</v>
      </c>
      <c r="P11" s="15" t="s">
        <v>45</v>
      </c>
    </row>
    <row r="12" spans="1:16">
      <c r="A12" s="46" t="s">
        <v>3</v>
      </c>
      <c r="B12" s="46">
        <v>2200</v>
      </c>
      <c r="C12" s="46">
        <v>0</v>
      </c>
      <c r="D12" s="46">
        <v>2600</v>
      </c>
      <c r="E12" s="46">
        <v>0</v>
      </c>
      <c r="F12" s="43">
        <v>100</v>
      </c>
      <c r="G12" s="43">
        <v>4150</v>
      </c>
      <c r="H12" s="43">
        <v>0</v>
      </c>
      <c r="I12" s="36">
        <f>SUM(B12:E12)</f>
        <v>4800</v>
      </c>
      <c r="J12" s="36">
        <f>SUM(F12:G12)</f>
        <v>4250</v>
      </c>
      <c r="K12" s="36">
        <v>0</v>
      </c>
      <c r="L12" s="40">
        <v>450</v>
      </c>
      <c r="M12" s="39"/>
      <c r="N12" s="15" t="s">
        <v>73</v>
      </c>
      <c r="O12" s="15" t="s">
        <v>74</v>
      </c>
      <c r="P12" s="15" t="s">
        <v>75</v>
      </c>
    </row>
    <row r="13" spans="1:16">
      <c r="A13" s="47"/>
      <c r="B13" s="47"/>
      <c r="C13" s="47"/>
      <c r="D13" s="47"/>
      <c r="E13" s="47"/>
      <c r="F13" s="44"/>
      <c r="G13" s="44"/>
      <c r="H13" s="44"/>
      <c r="I13" s="37"/>
      <c r="J13" s="37"/>
      <c r="K13" s="37"/>
      <c r="L13" s="41"/>
      <c r="M13" s="39"/>
      <c r="N13" s="15" t="s">
        <v>50</v>
      </c>
      <c r="O13" s="15" t="s">
        <v>77</v>
      </c>
      <c r="P13" s="15" t="s">
        <v>48</v>
      </c>
    </row>
    <row r="14" spans="1:16">
      <c r="A14" s="47"/>
      <c r="B14" s="47"/>
      <c r="C14" s="47"/>
      <c r="D14" s="47"/>
      <c r="E14" s="47"/>
      <c r="F14" s="44"/>
      <c r="G14" s="44"/>
      <c r="H14" s="44"/>
      <c r="I14" s="37"/>
      <c r="J14" s="37"/>
      <c r="K14" s="37"/>
      <c r="L14" s="41"/>
      <c r="M14" s="39"/>
      <c r="N14" s="15" t="s">
        <v>78</v>
      </c>
      <c r="O14" s="15" t="s">
        <v>104</v>
      </c>
      <c r="P14" s="15" t="s">
        <v>105</v>
      </c>
    </row>
    <row r="15" spans="1:16">
      <c r="A15" s="48"/>
      <c r="B15" s="48"/>
      <c r="C15" s="48"/>
      <c r="D15" s="48"/>
      <c r="E15" s="48"/>
      <c r="F15" s="45"/>
      <c r="G15" s="45"/>
      <c r="H15" s="45"/>
      <c r="I15" s="38"/>
      <c r="J15" s="38"/>
      <c r="K15" s="38"/>
      <c r="L15" s="42"/>
      <c r="M15" s="39"/>
      <c r="N15" s="15" t="s">
        <v>106</v>
      </c>
      <c r="O15" s="15" t="s">
        <v>107</v>
      </c>
      <c r="P15" s="15" t="s">
        <v>108</v>
      </c>
    </row>
    <row r="16" spans="1:16">
      <c r="A16" s="15" t="s">
        <v>4</v>
      </c>
      <c r="B16" s="15">
        <v>2370</v>
      </c>
      <c r="C16" s="15">
        <v>0</v>
      </c>
      <c r="D16" s="15">
        <v>2200</v>
      </c>
      <c r="E16" s="15">
        <v>0</v>
      </c>
      <c r="F16" s="18">
        <v>2370</v>
      </c>
      <c r="G16" s="18">
        <v>2200</v>
      </c>
      <c r="H16" s="19">
        <v>0</v>
      </c>
      <c r="I16" s="20">
        <f t="shared" ref="I16:I43" si="0">SUM(B16:E16)</f>
        <v>4570</v>
      </c>
      <c r="J16" s="21">
        <f t="shared" ref="J16:J43" si="1">SUM(F16:G16)</f>
        <v>4570</v>
      </c>
      <c r="K16" s="21">
        <v>2740</v>
      </c>
      <c r="L16" s="22">
        <v>2740</v>
      </c>
      <c r="M16" s="23" t="s">
        <v>109</v>
      </c>
      <c r="N16" s="15"/>
      <c r="O16" s="15"/>
      <c r="P16" s="15"/>
    </row>
    <row r="17" spans="1:16">
      <c r="A17" s="15" t="s">
        <v>5</v>
      </c>
      <c r="B17" s="15">
        <v>3350</v>
      </c>
      <c r="C17" s="15">
        <v>0</v>
      </c>
      <c r="D17" s="15">
        <v>1550</v>
      </c>
      <c r="E17" s="15">
        <v>0</v>
      </c>
      <c r="F17" s="18">
        <v>3350</v>
      </c>
      <c r="G17" s="18">
        <v>1550</v>
      </c>
      <c r="H17" s="19">
        <v>0</v>
      </c>
      <c r="I17" s="20">
        <f t="shared" si="0"/>
        <v>4900</v>
      </c>
      <c r="J17" s="21">
        <f t="shared" si="1"/>
        <v>4900</v>
      </c>
      <c r="K17" s="21">
        <v>2250</v>
      </c>
      <c r="L17" s="22">
        <v>2250</v>
      </c>
      <c r="M17" s="23" t="s">
        <v>109</v>
      </c>
      <c r="N17" s="15"/>
      <c r="O17" s="15"/>
      <c r="P17" s="15"/>
    </row>
    <row r="18" spans="1:16" ht="24">
      <c r="A18" s="15" t="s">
        <v>6</v>
      </c>
      <c r="B18" s="15">
        <v>800</v>
      </c>
      <c r="C18" s="15">
        <v>0</v>
      </c>
      <c r="D18" s="15">
        <v>670</v>
      </c>
      <c r="E18" s="15">
        <v>0</v>
      </c>
      <c r="F18" s="18">
        <v>800</v>
      </c>
      <c r="G18" s="18">
        <v>670</v>
      </c>
      <c r="H18" s="19">
        <v>0</v>
      </c>
      <c r="I18" s="20">
        <f t="shared" ref="I18:I25" si="2">SUM(B18:E18)</f>
        <v>1470</v>
      </c>
      <c r="J18" s="21">
        <f t="shared" ref="J18:J25" si="3">SUM(F18:G18)</f>
        <v>1470</v>
      </c>
      <c r="K18" s="21">
        <v>1120</v>
      </c>
      <c r="L18" s="22">
        <v>1100</v>
      </c>
      <c r="M18" s="23"/>
      <c r="N18" s="15" t="s">
        <v>110</v>
      </c>
      <c r="O18" s="15" t="s">
        <v>111</v>
      </c>
      <c r="P18" s="15" t="s">
        <v>112</v>
      </c>
    </row>
    <row r="19" spans="1:16">
      <c r="A19" s="15" t="s">
        <v>7</v>
      </c>
      <c r="B19" s="15">
        <v>850</v>
      </c>
      <c r="C19" s="15">
        <v>0</v>
      </c>
      <c r="D19" s="15">
        <f>1650+4500</f>
        <v>6150</v>
      </c>
      <c r="E19" s="15">
        <v>0</v>
      </c>
      <c r="F19" s="18">
        <v>850</v>
      </c>
      <c r="G19" s="18">
        <v>6150</v>
      </c>
      <c r="H19" s="19">
        <v>0</v>
      </c>
      <c r="I19" s="20">
        <f t="shared" si="2"/>
        <v>7000</v>
      </c>
      <c r="J19" s="21">
        <f t="shared" si="3"/>
        <v>7000</v>
      </c>
      <c r="K19" s="21">
        <v>1710</v>
      </c>
      <c r="L19" s="22">
        <v>1710</v>
      </c>
      <c r="M19" s="23" t="s">
        <v>109</v>
      </c>
      <c r="N19" s="15"/>
      <c r="O19" s="15"/>
      <c r="P19" s="15"/>
    </row>
    <row r="20" spans="1:16">
      <c r="A20" s="15" t="s">
        <v>8</v>
      </c>
      <c r="B20" s="15">
        <v>2000</v>
      </c>
      <c r="C20" s="15">
        <v>0</v>
      </c>
      <c r="D20" s="15">
        <v>450</v>
      </c>
      <c r="E20" s="15">
        <v>0</v>
      </c>
      <c r="F20" s="18">
        <v>2000</v>
      </c>
      <c r="G20" s="18">
        <v>450</v>
      </c>
      <c r="H20" s="19">
        <v>0</v>
      </c>
      <c r="I20" s="20">
        <f t="shared" si="2"/>
        <v>2450</v>
      </c>
      <c r="J20" s="21">
        <f t="shared" si="3"/>
        <v>2450</v>
      </c>
      <c r="K20" s="21">
        <v>1300</v>
      </c>
      <c r="L20" s="22">
        <v>1300</v>
      </c>
      <c r="M20" s="23" t="s">
        <v>109</v>
      </c>
      <c r="N20" s="15"/>
      <c r="O20" s="15"/>
      <c r="P20" s="15"/>
    </row>
    <row r="21" spans="1:16">
      <c r="A21" s="15" t="s">
        <v>9</v>
      </c>
      <c r="B21" s="15">
        <v>1260</v>
      </c>
      <c r="C21" s="15">
        <v>0</v>
      </c>
      <c r="D21" s="15">
        <v>0</v>
      </c>
      <c r="E21" s="15">
        <v>0</v>
      </c>
      <c r="F21" s="18">
        <v>910</v>
      </c>
      <c r="G21" s="18">
        <v>0</v>
      </c>
      <c r="H21" s="19">
        <v>0</v>
      </c>
      <c r="I21" s="20">
        <f t="shared" si="2"/>
        <v>1260</v>
      </c>
      <c r="J21" s="21">
        <f t="shared" si="3"/>
        <v>910</v>
      </c>
      <c r="K21" s="21">
        <v>400</v>
      </c>
      <c r="L21" s="22">
        <v>400</v>
      </c>
      <c r="M21" s="15"/>
      <c r="N21" s="15" t="s">
        <v>113</v>
      </c>
      <c r="O21" s="15" t="s">
        <v>111</v>
      </c>
      <c r="P21" s="15" t="s">
        <v>114</v>
      </c>
    </row>
    <row r="22" spans="1:16">
      <c r="A22" s="15" t="s">
        <v>10</v>
      </c>
      <c r="B22" s="15">
        <v>790</v>
      </c>
      <c r="C22" s="15">
        <v>0</v>
      </c>
      <c r="D22" s="15">
        <v>0</v>
      </c>
      <c r="E22" s="15">
        <v>0</v>
      </c>
      <c r="F22" s="18">
        <v>750</v>
      </c>
      <c r="G22" s="18">
        <v>0</v>
      </c>
      <c r="H22" s="19">
        <v>0</v>
      </c>
      <c r="I22" s="20">
        <f t="shared" si="2"/>
        <v>790</v>
      </c>
      <c r="J22" s="21">
        <f t="shared" si="3"/>
        <v>750</v>
      </c>
      <c r="K22" s="21">
        <v>900</v>
      </c>
      <c r="L22" s="22">
        <v>900</v>
      </c>
      <c r="M22" s="15"/>
      <c r="N22" s="15" t="s">
        <v>115</v>
      </c>
      <c r="O22" s="15" t="s">
        <v>116</v>
      </c>
      <c r="P22" s="15" t="s">
        <v>117</v>
      </c>
    </row>
    <row r="23" spans="1:16">
      <c r="A23" s="15" t="s">
        <v>11</v>
      </c>
      <c r="B23" s="15">
        <v>4020</v>
      </c>
      <c r="C23" s="15">
        <v>0</v>
      </c>
      <c r="D23" s="15">
        <v>0</v>
      </c>
      <c r="E23" s="15">
        <v>0</v>
      </c>
      <c r="F23" s="18">
        <v>4000</v>
      </c>
      <c r="G23" s="18">
        <v>0</v>
      </c>
      <c r="H23" s="19">
        <v>0</v>
      </c>
      <c r="I23" s="20">
        <f t="shared" si="2"/>
        <v>4020</v>
      </c>
      <c r="J23" s="21">
        <f t="shared" si="3"/>
        <v>4000</v>
      </c>
      <c r="K23" s="21">
        <v>2280</v>
      </c>
      <c r="L23" s="22">
        <v>2280</v>
      </c>
      <c r="M23" s="15"/>
      <c r="N23" s="15" t="s">
        <v>115</v>
      </c>
      <c r="O23" s="15" t="s">
        <v>116</v>
      </c>
      <c r="P23" s="15" t="s">
        <v>118</v>
      </c>
    </row>
    <row r="24" spans="1:16">
      <c r="A24" s="15" t="s">
        <v>12</v>
      </c>
      <c r="B24" s="15">
        <v>1000</v>
      </c>
      <c r="C24" s="15">
        <v>0</v>
      </c>
      <c r="D24" s="15">
        <v>0</v>
      </c>
      <c r="E24" s="15">
        <v>0</v>
      </c>
      <c r="F24" s="18">
        <v>1000</v>
      </c>
      <c r="G24" s="18">
        <v>0</v>
      </c>
      <c r="H24" s="19">
        <v>0</v>
      </c>
      <c r="I24" s="20">
        <f t="shared" si="2"/>
        <v>1000</v>
      </c>
      <c r="J24" s="21">
        <f t="shared" si="3"/>
        <v>1000</v>
      </c>
      <c r="K24" s="21">
        <v>750</v>
      </c>
      <c r="L24" s="22">
        <v>750</v>
      </c>
      <c r="M24" s="23" t="s">
        <v>119</v>
      </c>
      <c r="N24" s="15"/>
      <c r="O24" s="15"/>
      <c r="P24" s="15"/>
    </row>
    <row r="25" spans="1:16">
      <c r="A25" s="15" t="s">
        <v>13</v>
      </c>
      <c r="B25" s="15"/>
      <c r="C25" s="15">
        <v>17200</v>
      </c>
      <c r="D25" s="15"/>
      <c r="E25" s="15"/>
      <c r="F25" s="18"/>
      <c r="G25" s="18"/>
      <c r="H25" s="19"/>
      <c r="I25" s="20">
        <f t="shared" si="2"/>
        <v>17200</v>
      </c>
      <c r="J25" s="21">
        <f t="shared" si="3"/>
        <v>0</v>
      </c>
      <c r="K25" s="21"/>
      <c r="L25" s="22"/>
      <c r="M25" s="15"/>
      <c r="N25" s="15"/>
      <c r="O25" s="15"/>
      <c r="P25" s="15"/>
    </row>
    <row r="26" spans="1:16">
      <c r="A26" s="15" t="s">
        <v>14</v>
      </c>
      <c r="B26" s="15"/>
      <c r="C26" s="15"/>
      <c r="D26" s="15"/>
      <c r="E26" s="15"/>
      <c r="F26" s="18"/>
      <c r="G26" s="18"/>
      <c r="H26" s="19"/>
      <c r="I26" s="20">
        <f t="shared" si="0"/>
        <v>0</v>
      </c>
      <c r="J26" s="21">
        <f t="shared" si="1"/>
        <v>0</v>
      </c>
      <c r="K26" s="21"/>
      <c r="L26" s="22"/>
      <c r="M26" s="15"/>
      <c r="N26" s="15"/>
      <c r="O26" s="15"/>
      <c r="P26" s="15"/>
    </row>
    <row r="27" spans="1:16">
      <c r="A27" s="15" t="s">
        <v>15</v>
      </c>
      <c r="B27" s="15"/>
      <c r="C27" s="15"/>
      <c r="D27" s="15"/>
      <c r="E27" s="15"/>
      <c r="F27" s="18"/>
      <c r="G27" s="18"/>
      <c r="H27" s="19"/>
      <c r="I27" s="20">
        <f t="shared" si="0"/>
        <v>0</v>
      </c>
      <c r="J27" s="21">
        <f t="shared" si="1"/>
        <v>0</v>
      </c>
      <c r="K27" s="21"/>
      <c r="L27" s="22"/>
      <c r="M27" s="15"/>
      <c r="N27" s="15"/>
      <c r="O27" s="15"/>
      <c r="P27" s="15"/>
    </row>
    <row r="28" spans="1:16">
      <c r="A28" s="15" t="s">
        <v>16</v>
      </c>
      <c r="B28" s="15"/>
      <c r="C28" s="15"/>
      <c r="D28" s="15"/>
      <c r="E28" s="15"/>
      <c r="F28" s="18"/>
      <c r="G28" s="18"/>
      <c r="H28" s="19"/>
      <c r="I28" s="20">
        <f t="shared" si="0"/>
        <v>0</v>
      </c>
      <c r="J28" s="21">
        <f t="shared" si="1"/>
        <v>0</v>
      </c>
      <c r="K28" s="21"/>
      <c r="L28" s="22"/>
      <c r="M28" s="15"/>
      <c r="N28" s="15"/>
      <c r="O28" s="15"/>
      <c r="P28" s="15"/>
    </row>
    <row r="29" spans="1:16">
      <c r="A29" s="15" t="s">
        <v>17</v>
      </c>
      <c r="B29" s="15"/>
      <c r="C29" s="15"/>
      <c r="D29" s="15"/>
      <c r="E29" s="15"/>
      <c r="F29" s="18"/>
      <c r="G29" s="18"/>
      <c r="H29" s="19"/>
      <c r="I29" s="20">
        <f t="shared" si="0"/>
        <v>0</v>
      </c>
      <c r="J29" s="21">
        <f t="shared" si="1"/>
        <v>0</v>
      </c>
      <c r="K29" s="21"/>
      <c r="L29" s="22"/>
      <c r="M29" s="15"/>
      <c r="N29" s="15"/>
      <c r="O29" s="15"/>
      <c r="P29" s="15"/>
    </row>
    <row r="30" spans="1:16">
      <c r="A30" s="15" t="s">
        <v>18</v>
      </c>
      <c r="B30" s="15"/>
      <c r="C30" s="15"/>
      <c r="D30" s="15"/>
      <c r="E30" s="15"/>
      <c r="F30" s="18"/>
      <c r="G30" s="18"/>
      <c r="H30" s="19"/>
      <c r="I30" s="20">
        <f t="shared" si="0"/>
        <v>0</v>
      </c>
      <c r="J30" s="21">
        <f t="shared" si="1"/>
        <v>0</v>
      </c>
      <c r="K30" s="21"/>
      <c r="L30" s="22"/>
      <c r="M30" s="15"/>
      <c r="N30" s="15"/>
      <c r="O30" s="15"/>
      <c r="P30" s="15"/>
    </row>
    <row r="31" spans="1:16">
      <c r="A31" s="15" t="s">
        <v>19</v>
      </c>
      <c r="B31" s="15"/>
      <c r="C31" s="15"/>
      <c r="D31" s="15"/>
      <c r="E31" s="15"/>
      <c r="F31" s="18"/>
      <c r="G31" s="18"/>
      <c r="H31" s="19"/>
      <c r="I31" s="20">
        <f t="shared" si="0"/>
        <v>0</v>
      </c>
      <c r="J31" s="21">
        <f t="shared" si="1"/>
        <v>0</v>
      </c>
      <c r="K31" s="21"/>
      <c r="L31" s="22"/>
      <c r="M31" s="15"/>
      <c r="N31" s="15"/>
      <c r="O31" s="15"/>
      <c r="P31" s="15"/>
    </row>
    <row r="32" spans="1:16">
      <c r="A32" s="15" t="s">
        <v>20</v>
      </c>
      <c r="B32" s="15"/>
      <c r="C32" s="15"/>
      <c r="D32" s="15"/>
      <c r="E32" s="15"/>
      <c r="F32" s="18"/>
      <c r="G32" s="18"/>
      <c r="H32" s="19"/>
      <c r="I32" s="20">
        <f t="shared" si="0"/>
        <v>0</v>
      </c>
      <c r="J32" s="21">
        <f t="shared" si="1"/>
        <v>0</v>
      </c>
      <c r="K32" s="21"/>
      <c r="L32" s="22"/>
      <c r="M32" s="15"/>
      <c r="N32" s="15"/>
      <c r="O32" s="15"/>
      <c r="P32" s="15"/>
    </row>
    <row r="33" spans="1:16">
      <c r="A33" s="15" t="s">
        <v>21</v>
      </c>
      <c r="B33" s="15"/>
      <c r="C33" s="15"/>
      <c r="D33" s="15"/>
      <c r="E33" s="15"/>
      <c r="F33" s="18"/>
      <c r="G33" s="18"/>
      <c r="H33" s="19"/>
      <c r="I33" s="20">
        <f t="shared" si="0"/>
        <v>0</v>
      </c>
      <c r="J33" s="21">
        <f t="shared" si="1"/>
        <v>0</v>
      </c>
      <c r="K33" s="21"/>
      <c r="L33" s="22"/>
      <c r="M33" s="15"/>
      <c r="N33" s="15"/>
      <c r="O33" s="15"/>
      <c r="P33" s="15"/>
    </row>
    <row r="34" spans="1:16">
      <c r="A34" s="15" t="s">
        <v>22</v>
      </c>
      <c r="B34" s="15"/>
      <c r="C34" s="15"/>
      <c r="D34" s="15"/>
      <c r="E34" s="15"/>
      <c r="F34" s="18"/>
      <c r="G34" s="18"/>
      <c r="H34" s="19"/>
      <c r="I34" s="20">
        <f t="shared" si="0"/>
        <v>0</v>
      </c>
      <c r="J34" s="21">
        <f t="shared" si="1"/>
        <v>0</v>
      </c>
      <c r="K34" s="21"/>
      <c r="L34" s="22"/>
      <c r="M34" s="15"/>
      <c r="N34" s="15"/>
      <c r="O34" s="15"/>
      <c r="P34" s="15"/>
    </row>
    <row r="35" spans="1:16">
      <c r="A35" s="15" t="s">
        <v>23</v>
      </c>
      <c r="B35" s="15"/>
      <c r="C35" s="15"/>
      <c r="D35" s="15"/>
      <c r="E35" s="15"/>
      <c r="F35" s="18"/>
      <c r="G35" s="18"/>
      <c r="H35" s="19"/>
      <c r="I35" s="20">
        <f t="shared" si="0"/>
        <v>0</v>
      </c>
      <c r="J35" s="21">
        <f t="shared" si="1"/>
        <v>0</v>
      </c>
      <c r="K35" s="21"/>
      <c r="L35" s="22"/>
      <c r="M35" s="15"/>
      <c r="N35" s="15"/>
      <c r="O35" s="15"/>
      <c r="P35" s="15"/>
    </row>
    <row r="36" spans="1:16">
      <c r="A36" s="15" t="s">
        <v>24</v>
      </c>
      <c r="B36" s="15"/>
      <c r="C36" s="15"/>
      <c r="D36" s="15"/>
      <c r="E36" s="15"/>
      <c r="F36" s="18"/>
      <c r="G36" s="18"/>
      <c r="H36" s="19"/>
      <c r="I36" s="20">
        <f t="shared" si="0"/>
        <v>0</v>
      </c>
      <c r="J36" s="21">
        <f t="shared" si="1"/>
        <v>0</v>
      </c>
      <c r="K36" s="21"/>
      <c r="L36" s="22"/>
      <c r="M36" s="15"/>
      <c r="N36" s="15"/>
      <c r="O36" s="15"/>
      <c r="P36" s="15"/>
    </row>
    <row r="37" spans="1:16">
      <c r="A37" s="15" t="s">
        <v>25</v>
      </c>
      <c r="B37" s="15"/>
      <c r="C37" s="15"/>
      <c r="D37" s="15"/>
      <c r="E37" s="15"/>
      <c r="F37" s="18"/>
      <c r="G37" s="18"/>
      <c r="H37" s="19"/>
      <c r="I37" s="20">
        <f t="shared" si="0"/>
        <v>0</v>
      </c>
      <c r="J37" s="21">
        <f t="shared" si="1"/>
        <v>0</v>
      </c>
      <c r="K37" s="21"/>
      <c r="L37" s="22"/>
      <c r="M37" s="15"/>
      <c r="N37" s="15"/>
      <c r="O37" s="15"/>
      <c r="P37" s="15"/>
    </row>
    <row r="38" spans="1:16">
      <c r="A38" s="15" t="s">
        <v>26</v>
      </c>
      <c r="B38" s="15"/>
      <c r="C38" s="15"/>
      <c r="D38" s="15"/>
      <c r="E38" s="15"/>
      <c r="F38" s="18"/>
      <c r="G38" s="18"/>
      <c r="H38" s="19"/>
      <c r="I38" s="20">
        <f t="shared" si="0"/>
        <v>0</v>
      </c>
      <c r="J38" s="21">
        <f t="shared" si="1"/>
        <v>0</v>
      </c>
      <c r="K38" s="21"/>
      <c r="L38" s="22"/>
      <c r="M38" s="15"/>
      <c r="N38" s="15"/>
      <c r="O38" s="15"/>
      <c r="P38" s="15"/>
    </row>
    <row r="39" spans="1:16">
      <c r="A39" s="15" t="s">
        <v>27</v>
      </c>
      <c r="B39" s="15"/>
      <c r="C39" s="15"/>
      <c r="D39" s="15"/>
      <c r="E39" s="15"/>
      <c r="F39" s="18"/>
      <c r="G39" s="18"/>
      <c r="H39" s="19"/>
      <c r="I39" s="20">
        <f t="shared" si="0"/>
        <v>0</v>
      </c>
      <c r="J39" s="21">
        <f t="shared" si="1"/>
        <v>0</v>
      </c>
      <c r="K39" s="21"/>
      <c r="L39" s="22"/>
      <c r="M39" s="15"/>
      <c r="N39" s="15"/>
      <c r="O39" s="15"/>
      <c r="P39" s="15"/>
    </row>
    <row r="40" spans="1:16">
      <c r="A40" s="15" t="s">
        <v>28</v>
      </c>
      <c r="B40" s="15"/>
      <c r="C40" s="15"/>
      <c r="D40" s="15"/>
      <c r="E40" s="15"/>
      <c r="F40" s="18"/>
      <c r="G40" s="18"/>
      <c r="H40" s="19"/>
      <c r="I40" s="20">
        <f t="shared" si="0"/>
        <v>0</v>
      </c>
      <c r="J40" s="21">
        <f t="shared" si="1"/>
        <v>0</v>
      </c>
      <c r="K40" s="21"/>
      <c r="L40" s="22"/>
      <c r="M40" s="15"/>
      <c r="N40" s="15"/>
      <c r="O40" s="15"/>
      <c r="P40" s="15"/>
    </row>
    <row r="41" spans="1:16">
      <c r="A41" s="15" t="s">
        <v>29</v>
      </c>
      <c r="B41" s="15"/>
      <c r="C41" s="15"/>
      <c r="D41" s="15"/>
      <c r="E41" s="15"/>
      <c r="F41" s="18"/>
      <c r="G41" s="18"/>
      <c r="H41" s="19"/>
      <c r="I41" s="20">
        <f t="shared" si="0"/>
        <v>0</v>
      </c>
      <c r="J41" s="21">
        <f t="shared" si="1"/>
        <v>0</v>
      </c>
      <c r="K41" s="21"/>
      <c r="L41" s="22"/>
      <c r="M41" s="15"/>
      <c r="N41" s="15"/>
      <c r="O41" s="15"/>
      <c r="P41" s="15"/>
    </row>
    <row r="42" spans="1:16">
      <c r="A42" s="15" t="s">
        <v>30</v>
      </c>
      <c r="B42" s="15"/>
      <c r="C42" s="15"/>
      <c r="D42" s="15"/>
      <c r="E42" s="15"/>
      <c r="F42" s="18"/>
      <c r="G42" s="18"/>
      <c r="H42" s="19"/>
      <c r="I42" s="20">
        <f t="shared" si="0"/>
        <v>0</v>
      </c>
      <c r="J42" s="21">
        <f t="shared" si="1"/>
        <v>0</v>
      </c>
      <c r="K42" s="21"/>
      <c r="L42" s="22"/>
      <c r="M42" s="15"/>
      <c r="N42" s="15"/>
      <c r="O42" s="15"/>
      <c r="P42" s="15"/>
    </row>
    <row r="43" spans="1:16">
      <c r="A43" s="15" t="s">
        <v>31</v>
      </c>
      <c r="B43" s="15"/>
      <c r="C43" s="15"/>
      <c r="D43" s="15"/>
      <c r="E43" s="15"/>
      <c r="F43" s="18"/>
      <c r="G43" s="18"/>
      <c r="H43" s="19"/>
      <c r="I43" s="20">
        <f t="shared" si="0"/>
        <v>0</v>
      </c>
      <c r="J43" s="21">
        <f t="shared" si="1"/>
        <v>0</v>
      </c>
      <c r="K43" s="21"/>
      <c r="L43" s="22"/>
      <c r="M43" s="15"/>
      <c r="N43" s="15"/>
      <c r="O43" s="15"/>
      <c r="P43" s="15"/>
    </row>
    <row r="44" spans="1:16" ht="21.75" customHeight="1">
      <c r="A44" s="24" t="s">
        <v>120</v>
      </c>
      <c r="B44" s="25">
        <f>SUM(B5:B43)</f>
        <v>39810</v>
      </c>
      <c r="C44" s="25">
        <f t="shared" ref="C44:G44" si="4">SUM(C5:C43)</f>
        <v>17200</v>
      </c>
      <c r="D44" s="25">
        <f t="shared" si="4"/>
        <v>15120</v>
      </c>
      <c r="E44" s="25">
        <f t="shared" si="4"/>
        <v>0</v>
      </c>
      <c r="F44" s="26">
        <f t="shared" si="4"/>
        <v>35750</v>
      </c>
      <c r="G44" s="26">
        <f t="shared" si="4"/>
        <v>18670</v>
      </c>
      <c r="H44" s="26">
        <f>SUM(H5:H43)</f>
        <v>0</v>
      </c>
      <c r="I44" s="27"/>
      <c r="J44" s="27"/>
      <c r="K44" s="27"/>
      <c r="L44" s="28">
        <f>SUM(L5:L43)</f>
        <v>17530</v>
      </c>
      <c r="M44" s="15"/>
      <c r="N44" s="15"/>
      <c r="O44" s="15"/>
      <c r="P44" s="15"/>
    </row>
    <row r="46" spans="1:16" ht="15" customHeight="1">
      <c r="A46" s="30" t="s">
        <v>121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6" ht="15" customHeight="1">
      <c r="A47" s="30" t="s">
        <v>122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6" ht="18" customHeight="1">
      <c r="A48" s="30" t="s">
        <v>72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>
      <c r="A49" s="30" t="s">
        <v>123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</sheetData>
  <mergeCells count="37">
    <mergeCell ref="H5:H10"/>
    <mergeCell ref="E12:E15"/>
    <mergeCell ref="D12:D15"/>
    <mergeCell ref="C12:C15"/>
    <mergeCell ref="B12:B15"/>
    <mergeCell ref="A2:P2"/>
    <mergeCell ref="M5:M10"/>
    <mergeCell ref="G5:G10"/>
    <mergeCell ref="F5:F10"/>
    <mergeCell ref="E5:E10"/>
    <mergeCell ref="D5:D10"/>
    <mergeCell ref="C5:C10"/>
    <mergeCell ref="B5:B10"/>
    <mergeCell ref="A5:A10"/>
    <mergeCell ref="A3:A4"/>
    <mergeCell ref="I3:J3"/>
    <mergeCell ref="K5:K10"/>
    <mergeCell ref="L5:L10"/>
    <mergeCell ref="N3:P3"/>
    <mergeCell ref="K3:L3"/>
    <mergeCell ref="J5:J10"/>
    <mergeCell ref="A49:N49"/>
    <mergeCell ref="A46:N46"/>
    <mergeCell ref="F3:H3"/>
    <mergeCell ref="A47:N47"/>
    <mergeCell ref="A48:N48"/>
    <mergeCell ref="B3:E3"/>
    <mergeCell ref="I5:I10"/>
    <mergeCell ref="M12:M15"/>
    <mergeCell ref="L12:L15"/>
    <mergeCell ref="K12:K15"/>
    <mergeCell ref="J12:J15"/>
    <mergeCell ref="I12:I15"/>
    <mergeCell ref="H12:H15"/>
    <mergeCell ref="G12:G15"/>
    <mergeCell ref="F12:F15"/>
    <mergeCell ref="A12:A15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F34"/>
  <sheetViews>
    <sheetView workbookViewId="0">
      <selection activeCell="E36" sqref="E36"/>
    </sheetView>
  </sheetViews>
  <sheetFormatPr defaultRowHeight="13.5"/>
  <cols>
    <col min="1" max="1" width="6.125" style="1" customWidth="1"/>
    <col min="2" max="2" width="14.25" style="1" customWidth="1"/>
    <col min="3" max="3" width="13.125" style="3" customWidth="1"/>
    <col min="4" max="4" width="19" style="3" customWidth="1"/>
    <col min="5" max="5" width="14.875" style="3" customWidth="1"/>
    <col min="6" max="6" width="14" style="1" customWidth="1"/>
    <col min="7" max="16384" width="9" style="1"/>
  </cols>
  <sheetData>
    <row r="2" spans="2:5" ht="46.5" customHeight="1">
      <c r="B2" s="54" t="s">
        <v>70</v>
      </c>
      <c r="C2" s="54"/>
      <c r="D2" s="54"/>
      <c r="E2" s="54"/>
    </row>
    <row r="3" spans="2:5">
      <c r="B3" s="55" t="s">
        <v>0</v>
      </c>
      <c r="C3" s="56" t="s">
        <v>66</v>
      </c>
      <c r="D3" s="56"/>
      <c r="E3" s="56"/>
    </row>
    <row r="4" spans="2:5">
      <c r="B4" s="55"/>
      <c r="C4" s="5" t="s">
        <v>64</v>
      </c>
      <c r="D4" s="5" t="s">
        <v>65</v>
      </c>
      <c r="E4" s="5" t="s">
        <v>71</v>
      </c>
    </row>
    <row r="5" spans="2:5" ht="13.5" customHeight="1">
      <c r="B5" s="55" t="s">
        <v>1</v>
      </c>
      <c r="C5" s="57">
        <f>16650+2550</f>
        <v>19200</v>
      </c>
      <c r="D5" s="57">
        <v>0</v>
      </c>
      <c r="E5" s="57">
        <v>0</v>
      </c>
    </row>
    <row r="6" spans="2:5" ht="0.75" customHeight="1">
      <c r="B6" s="55"/>
      <c r="C6" s="57"/>
      <c r="D6" s="57"/>
      <c r="E6" s="57"/>
    </row>
    <row r="7" spans="2:5" ht="16.5" hidden="1" customHeight="1">
      <c r="B7" s="55"/>
      <c r="C7" s="57"/>
      <c r="D7" s="57"/>
      <c r="E7" s="57"/>
    </row>
    <row r="8" spans="2:5" ht="16.5" hidden="1" customHeight="1">
      <c r="B8" s="55"/>
      <c r="C8" s="57"/>
      <c r="D8" s="57"/>
      <c r="E8" s="57"/>
    </row>
    <row r="9" spans="2:5" ht="15.75" hidden="1" customHeight="1">
      <c r="B9" s="55"/>
      <c r="C9" s="57"/>
      <c r="D9" s="57"/>
      <c r="E9" s="57"/>
    </row>
    <row r="10" spans="2:5" ht="42.75" customHeight="1">
      <c r="B10" s="55"/>
      <c r="C10" s="57"/>
      <c r="D10" s="57"/>
      <c r="E10" s="57"/>
    </row>
    <row r="11" spans="2:5">
      <c r="B11" s="4" t="s">
        <v>2</v>
      </c>
      <c r="C11" s="6">
        <v>420</v>
      </c>
      <c r="D11" s="6">
        <v>3500</v>
      </c>
      <c r="E11" s="6"/>
    </row>
    <row r="12" spans="2:5">
      <c r="B12" s="55" t="s">
        <v>3</v>
      </c>
      <c r="C12" s="57">
        <v>100</v>
      </c>
      <c r="D12" s="57">
        <v>4150</v>
      </c>
      <c r="E12" s="57">
        <v>0</v>
      </c>
    </row>
    <row r="13" spans="2:5" ht="3.75" customHeight="1">
      <c r="B13" s="55"/>
      <c r="C13" s="57"/>
      <c r="D13" s="57"/>
      <c r="E13" s="57"/>
    </row>
    <row r="14" spans="2:5" hidden="1">
      <c r="B14" s="55"/>
      <c r="C14" s="57"/>
      <c r="D14" s="57"/>
      <c r="E14" s="57"/>
    </row>
    <row r="15" spans="2:5" hidden="1">
      <c r="B15" s="55"/>
      <c r="C15" s="57"/>
      <c r="D15" s="57"/>
      <c r="E15" s="57"/>
    </row>
    <row r="16" spans="2:5">
      <c r="B16" s="4" t="s">
        <v>4</v>
      </c>
      <c r="C16" s="6">
        <v>2370</v>
      </c>
      <c r="D16" s="6">
        <v>2200</v>
      </c>
      <c r="E16" s="6">
        <v>0</v>
      </c>
    </row>
    <row r="17" spans="2:6">
      <c r="B17" s="4" t="s">
        <v>5</v>
      </c>
      <c r="C17" s="6">
        <v>3350</v>
      </c>
      <c r="D17" s="6">
        <v>1550</v>
      </c>
      <c r="E17" s="6">
        <v>0</v>
      </c>
    </row>
    <row r="18" spans="2:6" ht="21.75" customHeight="1">
      <c r="B18" s="2" t="s">
        <v>57</v>
      </c>
      <c r="C18" s="7">
        <f>SUM(C5:C17)</f>
        <v>25440</v>
      </c>
      <c r="D18" s="7">
        <f>SUM(D5:D17)</f>
        <v>11400</v>
      </c>
      <c r="E18" s="7">
        <f>SUM(E5:E17)</f>
        <v>0</v>
      </c>
    </row>
    <row r="19" spans="2:6">
      <c r="B19" s="62" t="s">
        <v>79</v>
      </c>
      <c r="C19" s="63"/>
      <c r="D19" s="60">
        <f>SUM(C18:E18)</f>
        <v>36840</v>
      </c>
      <c r="E19" s="61"/>
    </row>
    <row r="20" spans="2:6">
      <c r="B20" s="55" t="s">
        <v>80</v>
      </c>
      <c r="C20" s="55"/>
      <c r="D20" s="58">
        <v>798</v>
      </c>
      <c r="E20" s="59"/>
    </row>
    <row r="21" spans="2:6">
      <c r="B21" s="55" t="s">
        <v>81</v>
      </c>
      <c r="C21" s="55"/>
      <c r="D21" s="58">
        <v>1154</v>
      </c>
      <c r="E21" s="59"/>
    </row>
    <row r="22" spans="2:6">
      <c r="B22" s="55" t="s">
        <v>83</v>
      </c>
      <c r="C22" s="55"/>
      <c r="D22" s="58">
        <v>12</v>
      </c>
      <c r="E22" s="59"/>
    </row>
    <row r="23" spans="2:6">
      <c r="B23" s="55" t="s">
        <v>82</v>
      </c>
      <c r="C23" s="55"/>
      <c r="D23" s="60">
        <f>D19-D20-D21-D22</f>
        <v>34876</v>
      </c>
      <c r="E23" s="61"/>
    </row>
    <row r="24" spans="2:6">
      <c r="B24" s="55" t="s">
        <v>84</v>
      </c>
      <c r="C24" s="55"/>
      <c r="D24" s="60">
        <f>D23/2</f>
        <v>17438</v>
      </c>
      <c r="E24" s="61"/>
    </row>
    <row r="25" spans="2:6">
      <c r="B25" s="4" t="s">
        <v>96</v>
      </c>
      <c r="C25" s="5">
        <v>13570</v>
      </c>
      <c r="D25" s="5" t="s">
        <v>95</v>
      </c>
      <c r="E25" s="5">
        <v>3868</v>
      </c>
      <c r="F25" s="1" t="s">
        <v>97</v>
      </c>
    </row>
    <row r="26" spans="2:6">
      <c r="B26" s="4" t="s">
        <v>85</v>
      </c>
      <c r="C26" s="5"/>
      <c r="D26" s="5"/>
      <c r="E26" s="5"/>
    </row>
    <row r="27" spans="2:6">
      <c r="B27" s="4" t="s">
        <v>86</v>
      </c>
      <c r="C27" s="5">
        <v>2550</v>
      </c>
      <c r="D27" s="5"/>
      <c r="E27" s="5"/>
    </row>
    <row r="28" spans="2:6">
      <c r="B28" s="4" t="s">
        <v>87</v>
      </c>
      <c r="C28" s="5">
        <v>1550</v>
      </c>
      <c r="D28" s="5"/>
      <c r="E28" s="5"/>
    </row>
    <row r="29" spans="2:6">
      <c r="B29" s="4" t="s">
        <v>76</v>
      </c>
      <c r="C29" s="5">
        <v>3150</v>
      </c>
      <c r="D29" s="5"/>
      <c r="E29" s="5"/>
    </row>
    <row r="30" spans="2:6">
      <c r="B30" s="4" t="s">
        <v>88</v>
      </c>
      <c r="C30" s="5">
        <v>2400</v>
      </c>
      <c r="D30" s="5"/>
      <c r="E30" s="5"/>
    </row>
    <row r="31" spans="2:6">
      <c r="B31" s="4" t="s">
        <v>89</v>
      </c>
      <c r="C31" s="5">
        <v>6600</v>
      </c>
      <c r="D31" s="5" t="s">
        <v>92</v>
      </c>
      <c r="E31" s="5"/>
    </row>
    <row r="32" spans="2:6">
      <c r="B32" s="4" t="s">
        <v>90</v>
      </c>
      <c r="C32" s="5">
        <v>100</v>
      </c>
      <c r="D32" s="5" t="s">
        <v>91</v>
      </c>
      <c r="E32" s="5"/>
    </row>
    <row r="33" spans="2:5">
      <c r="B33" s="4" t="s">
        <v>93</v>
      </c>
      <c r="C33" s="5">
        <v>150</v>
      </c>
      <c r="D33" s="5" t="s">
        <v>91</v>
      </c>
      <c r="E33" s="5"/>
    </row>
    <row r="34" spans="2:5">
      <c r="B34" s="4" t="s">
        <v>94</v>
      </c>
      <c r="C34" s="5">
        <v>150</v>
      </c>
      <c r="D34" s="5" t="s">
        <v>91</v>
      </c>
      <c r="E34" s="5"/>
    </row>
  </sheetData>
  <dataConsolidate/>
  <mergeCells count="23">
    <mergeCell ref="D22:E22"/>
    <mergeCell ref="D23:E23"/>
    <mergeCell ref="D24:E24"/>
    <mergeCell ref="D19:E19"/>
    <mergeCell ref="B19:C19"/>
    <mergeCell ref="B21:C21"/>
    <mergeCell ref="B20:C20"/>
    <mergeCell ref="B23:C23"/>
    <mergeCell ref="B24:C24"/>
    <mergeCell ref="B22:C22"/>
    <mergeCell ref="D20:E20"/>
    <mergeCell ref="D21:E21"/>
    <mergeCell ref="B2:E2"/>
    <mergeCell ref="B3:B4"/>
    <mergeCell ref="C3:E3"/>
    <mergeCell ref="B12:B15"/>
    <mergeCell ref="C12:C15"/>
    <mergeCell ref="D12:D15"/>
    <mergeCell ref="E12:E15"/>
    <mergeCell ref="D5:D10"/>
    <mergeCell ref="E5:E10"/>
    <mergeCell ref="B5:B10"/>
    <mergeCell ref="C5:C10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21"/>
  <sheetViews>
    <sheetView workbookViewId="0">
      <selection activeCell="E25" sqref="E25"/>
    </sheetView>
  </sheetViews>
  <sheetFormatPr defaultRowHeight="13.5"/>
  <cols>
    <col min="1" max="1" width="6.125" style="1" customWidth="1"/>
    <col min="2" max="2" width="14.25" style="1" customWidth="1"/>
    <col min="3" max="3" width="13.125" style="3" customWidth="1"/>
    <col min="4" max="4" width="19" style="3" customWidth="1"/>
    <col min="5" max="5" width="14.875" style="3" customWidth="1"/>
    <col min="6" max="6" width="14" style="1" customWidth="1"/>
    <col min="7" max="16384" width="9" style="1"/>
  </cols>
  <sheetData>
    <row r="2" spans="2:5" ht="46.5" customHeight="1">
      <c r="B2" s="54" t="s">
        <v>70</v>
      </c>
      <c r="C2" s="54"/>
      <c r="D2" s="54"/>
      <c r="E2" s="54"/>
    </row>
    <row r="3" spans="2:5">
      <c r="B3" s="55" t="s">
        <v>0</v>
      </c>
      <c r="C3" s="56" t="s">
        <v>66</v>
      </c>
      <c r="D3" s="56"/>
      <c r="E3" s="56"/>
    </row>
    <row r="4" spans="2:5">
      <c r="B4" s="55"/>
      <c r="C4" s="5" t="s">
        <v>64</v>
      </c>
      <c r="D4" s="5" t="s">
        <v>65</v>
      </c>
      <c r="E4" s="5" t="s">
        <v>71</v>
      </c>
    </row>
    <row r="5" spans="2:5">
      <c r="B5" s="8">
        <v>6.6</v>
      </c>
      <c r="C5" s="9">
        <v>800</v>
      </c>
      <c r="D5" s="9">
        <v>670</v>
      </c>
      <c r="E5" s="9">
        <v>0</v>
      </c>
    </row>
    <row r="6" spans="2:5">
      <c r="B6" s="8">
        <v>6.7</v>
      </c>
      <c r="C6" s="9">
        <v>850</v>
      </c>
      <c r="D6" s="9">
        <v>6150</v>
      </c>
      <c r="E6" s="9">
        <v>0</v>
      </c>
    </row>
    <row r="7" spans="2:5">
      <c r="B7" s="8">
        <v>6.8</v>
      </c>
      <c r="C7" s="9">
        <v>2000</v>
      </c>
      <c r="D7" s="9">
        <v>450</v>
      </c>
      <c r="E7" s="9">
        <v>0</v>
      </c>
    </row>
    <row r="8" spans="2:5">
      <c r="B8" s="8">
        <v>6.9</v>
      </c>
      <c r="C8" s="9">
        <v>910</v>
      </c>
      <c r="D8" s="9">
        <v>0</v>
      </c>
      <c r="E8" s="9">
        <v>0</v>
      </c>
    </row>
    <row r="9" spans="2:5">
      <c r="B9" s="10" t="s">
        <v>99</v>
      </c>
      <c r="C9" s="9">
        <v>750</v>
      </c>
      <c r="D9" s="9">
        <v>0</v>
      </c>
      <c r="E9" s="9">
        <v>0</v>
      </c>
    </row>
    <row r="10" spans="2:5">
      <c r="B10" s="8">
        <v>6.11</v>
      </c>
      <c r="C10" s="9">
        <v>4000</v>
      </c>
      <c r="D10" s="9">
        <v>0</v>
      </c>
      <c r="E10" s="9">
        <v>0</v>
      </c>
    </row>
    <row r="11" spans="2:5">
      <c r="B11" s="8">
        <v>6.12</v>
      </c>
      <c r="C11" s="9">
        <v>1000</v>
      </c>
      <c r="D11" s="9">
        <v>0</v>
      </c>
      <c r="E11" s="9">
        <v>0</v>
      </c>
    </row>
    <row r="12" spans="2:5" ht="21.75" customHeight="1">
      <c r="B12" s="2" t="s">
        <v>57</v>
      </c>
      <c r="C12" s="9">
        <f>SUM(C5:C11)</f>
        <v>10310</v>
      </c>
      <c r="D12" s="9">
        <f>SUM(D5:D11)</f>
        <v>7270</v>
      </c>
      <c r="E12" s="7">
        <f>SUM(E6:E9)</f>
        <v>0</v>
      </c>
    </row>
    <row r="13" spans="2:5">
      <c r="B13" s="62" t="s">
        <v>79</v>
      </c>
      <c r="C13" s="63"/>
      <c r="D13" s="60">
        <f>SUM(C12:E12)</f>
        <v>17580</v>
      </c>
      <c r="E13" s="61"/>
    </row>
    <row r="14" spans="2:5">
      <c r="B14" s="55" t="s">
        <v>100</v>
      </c>
      <c r="C14" s="55"/>
      <c r="D14" s="58">
        <v>0</v>
      </c>
      <c r="E14" s="59"/>
    </row>
    <row r="15" spans="2:5">
      <c r="B15" s="55" t="s">
        <v>81</v>
      </c>
      <c r="C15" s="55"/>
      <c r="D15" s="58">
        <v>676</v>
      </c>
      <c r="E15" s="59"/>
    </row>
    <row r="16" spans="2:5">
      <c r="B16" s="55" t="s">
        <v>83</v>
      </c>
      <c r="C16" s="55"/>
      <c r="D16" s="58">
        <v>6</v>
      </c>
      <c r="E16" s="59"/>
    </row>
    <row r="17" spans="2:5">
      <c r="B17" s="55" t="s">
        <v>66</v>
      </c>
      <c r="C17" s="55"/>
      <c r="D17" s="60">
        <f>D13-D14-D15-D16</f>
        <v>16898</v>
      </c>
      <c r="E17" s="61"/>
    </row>
    <row r="18" spans="2:5">
      <c r="B18" s="55" t="s">
        <v>84</v>
      </c>
      <c r="C18" s="55"/>
      <c r="D18" s="60">
        <f>D17/2</f>
        <v>8449</v>
      </c>
      <c r="E18" s="61"/>
    </row>
    <row r="19" spans="2:5">
      <c r="B19" s="8" t="s">
        <v>101</v>
      </c>
      <c r="C19" s="5">
        <v>3868</v>
      </c>
      <c r="D19" s="5" t="s">
        <v>102</v>
      </c>
      <c r="E19" s="11">
        <f>D18+C19</f>
        <v>12317</v>
      </c>
    </row>
    <row r="20" spans="2:5">
      <c r="B20" s="8" t="s">
        <v>85</v>
      </c>
      <c r="C20" s="5"/>
      <c r="D20" s="5"/>
      <c r="E20" s="5"/>
    </row>
    <row r="21" spans="2:5">
      <c r="B21" s="8" t="s">
        <v>98</v>
      </c>
      <c r="C21" s="5">
        <v>4500</v>
      </c>
      <c r="D21" s="5"/>
      <c r="E21" s="5"/>
    </row>
  </sheetData>
  <mergeCells count="15">
    <mergeCell ref="B13:C13"/>
    <mergeCell ref="D13:E13"/>
    <mergeCell ref="B2:E2"/>
    <mergeCell ref="B3:B4"/>
    <mergeCell ref="C3:E3"/>
    <mergeCell ref="B17:C17"/>
    <mergeCell ref="D17:E17"/>
    <mergeCell ref="B18:C18"/>
    <mergeCell ref="D18:E18"/>
    <mergeCell ref="B14:C14"/>
    <mergeCell ref="D14:E14"/>
    <mergeCell ref="B15:C15"/>
    <mergeCell ref="D15:E15"/>
    <mergeCell ref="B16:C16"/>
    <mergeCell ref="D16:E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2016年6月报表</vt:lpstr>
      <vt:lpstr>6.1-6.5明细账</vt:lpstr>
      <vt:lpstr>6.6-6.12明细账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四得博睿</dc:creator>
  <cp:lastModifiedBy>四得博睿</cp:lastModifiedBy>
  <dcterms:created xsi:type="dcterms:W3CDTF">2016-06-01T09:58:14Z</dcterms:created>
  <dcterms:modified xsi:type="dcterms:W3CDTF">2016-06-13T08:56:13Z</dcterms:modified>
</cp:coreProperties>
</file>