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dmnknmnn/OneDrive - Michigan State University/Neumann/Projects/Ashley/Relative visual attention/Data/"/>
    </mc:Choice>
  </mc:AlternateContent>
  <xr:revisionPtr revIDLastSave="0" documentId="8_{9782DFD1-8C24-994D-9A85-2ABB78BB65F6}" xr6:coauthVersionLast="45" xr6:coauthVersionMax="45" xr10:uidLastSave="{00000000-0000-0000-0000-000000000000}"/>
  <bookViews>
    <workbookView xWindow="-240" yWindow="460" windowWidth="38400" windowHeight="20200" xr2:uid="{00000000-000D-0000-FFFF-FFFF00000000}"/>
  </bookViews>
  <sheets>
    <sheet name="Physical Activity " sheetId="3" r:id="rId1"/>
    <sheet name="Anti Smoking PSA 4" sheetId="4" r:id="rId2"/>
    <sheet name="Vaping" sheetId="5" r:id="rId3"/>
    <sheet name="Non-vaping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4" l="1"/>
  <c r="F26" i="4" s="1"/>
  <c r="F27" i="4"/>
  <c r="F28" i="4"/>
  <c r="F30" i="4"/>
  <c r="F31" i="4"/>
  <c r="F32" i="4"/>
  <c r="F33" i="4"/>
  <c r="F35" i="4"/>
  <c r="F36" i="4"/>
  <c r="F37" i="4"/>
  <c r="F38" i="4"/>
  <c r="F39" i="4"/>
  <c r="F40" i="4"/>
  <c r="F41" i="4"/>
  <c r="F42" i="4"/>
  <c r="F44" i="4"/>
  <c r="F45" i="4"/>
  <c r="F46" i="4"/>
  <c r="F47" i="4"/>
  <c r="F48" i="4"/>
  <c r="F49" i="4"/>
  <c r="F50" i="4"/>
  <c r="F51" i="4"/>
  <c r="F52" i="4" s="1"/>
  <c r="F53" i="4"/>
  <c r="F54" i="4"/>
  <c r="F55" i="4"/>
  <c r="F56" i="4"/>
  <c r="F29" i="4" l="1"/>
  <c r="F34" i="4"/>
  <c r="F57" i="4"/>
  <c r="F43" i="4"/>
  <c r="F49" i="1" l="1"/>
  <c r="F48" i="1"/>
  <c r="F10" i="1" l="1"/>
  <c r="F79" i="1"/>
  <c r="F80" i="1" s="1"/>
  <c r="F92" i="1"/>
  <c r="F91" i="1"/>
  <c r="F90" i="1"/>
  <c r="F88" i="1"/>
  <c r="F89" i="1" s="1"/>
  <c r="F86" i="1"/>
  <c r="F85" i="1"/>
  <c r="F84" i="1"/>
  <c r="F87" i="1" s="1"/>
  <c r="F82" i="1"/>
  <c r="F81" i="1"/>
  <c r="F77" i="1"/>
  <c r="F76" i="1"/>
  <c r="F75" i="1"/>
  <c r="F74" i="1"/>
  <c r="F71" i="1"/>
  <c r="F69" i="1"/>
  <c r="F68" i="1"/>
  <c r="F66" i="1"/>
  <c r="F65" i="1"/>
  <c r="F64" i="1"/>
  <c r="F63" i="1"/>
  <c r="F62" i="1"/>
  <c r="F60" i="1"/>
  <c r="F59" i="1"/>
  <c r="F57" i="1"/>
  <c r="F56" i="1"/>
  <c r="F55" i="1"/>
  <c r="F53" i="1"/>
  <c r="F52" i="1"/>
  <c r="F51" i="1"/>
  <c r="F46" i="1"/>
  <c r="F45" i="1"/>
  <c r="F43" i="1"/>
  <c r="F42" i="1"/>
  <c r="F41" i="1"/>
  <c r="F40" i="1"/>
  <c r="F39" i="1"/>
  <c r="F37" i="1"/>
  <c r="F36" i="1"/>
  <c r="F34" i="1"/>
  <c r="F33" i="1"/>
  <c r="F32" i="1"/>
  <c r="F30" i="1"/>
  <c r="F29" i="1"/>
  <c r="F28" i="1"/>
  <c r="F27" i="1"/>
  <c r="F26" i="1"/>
  <c r="F23" i="1"/>
  <c r="F22" i="1"/>
  <c r="F21" i="1"/>
  <c r="F20" i="1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1" i="3"/>
  <c r="F82" i="3" s="1"/>
  <c r="F79" i="3"/>
  <c r="F80" i="3" s="1"/>
  <c r="F78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7" i="3"/>
  <c r="F56" i="3"/>
  <c r="F55" i="3"/>
  <c r="F54" i="3"/>
  <c r="F53" i="3"/>
  <c r="F52" i="3"/>
  <c r="F50" i="3"/>
  <c r="F49" i="3"/>
  <c r="F48" i="3"/>
  <c r="F47" i="3"/>
  <c r="F46" i="3"/>
  <c r="F45" i="3"/>
  <c r="F44" i="3"/>
  <c r="F41" i="3"/>
  <c r="F40" i="3"/>
  <c r="F39" i="3"/>
  <c r="F38" i="3"/>
  <c r="F37" i="3"/>
  <c r="F35" i="3"/>
  <c r="F36" i="3" s="1"/>
  <c r="F33" i="3"/>
  <c r="F32" i="3"/>
  <c r="F31" i="3"/>
  <c r="F30" i="3"/>
  <c r="F29" i="3"/>
  <c r="F26" i="3"/>
  <c r="F25" i="3"/>
  <c r="F24" i="3"/>
  <c r="F27" i="3" s="1"/>
  <c r="F23" i="3"/>
  <c r="F22" i="3"/>
  <c r="F21" i="3"/>
  <c r="F20" i="3"/>
  <c r="F19" i="3"/>
  <c r="F18" i="3"/>
  <c r="F17" i="3"/>
  <c r="F15" i="3"/>
  <c r="F16" i="3" s="1"/>
  <c r="F14" i="3"/>
  <c r="F13" i="3"/>
  <c r="F12" i="3"/>
  <c r="F10" i="3"/>
  <c r="F9" i="3"/>
  <c r="F8" i="3"/>
  <c r="F7" i="3"/>
  <c r="F6" i="3"/>
  <c r="F5" i="3"/>
  <c r="F4" i="3"/>
  <c r="F3" i="3"/>
  <c r="F18" i="1"/>
  <c r="F19" i="1" s="1"/>
  <c r="F16" i="1"/>
  <c r="F15" i="1"/>
  <c r="F14" i="1"/>
  <c r="F12" i="1"/>
  <c r="F13" i="1" s="1"/>
  <c r="F9" i="1"/>
  <c r="F8" i="1"/>
  <c r="F7" i="1"/>
  <c r="F6" i="1"/>
  <c r="F4" i="1"/>
  <c r="F3" i="1"/>
  <c r="F11" i="3" l="1"/>
  <c r="F42" i="3"/>
  <c r="F34" i="3"/>
  <c r="F58" i="3"/>
  <c r="F76" i="3"/>
  <c r="F83" i="1"/>
  <c r="F96" i="3"/>
  <c r="F51" i="3"/>
  <c r="F78" i="1"/>
  <c r="F93" i="1"/>
  <c r="F54" i="1"/>
  <c r="F67" i="1"/>
  <c r="F70" i="1" s="1"/>
  <c r="F58" i="1"/>
  <c r="F61" i="1" s="1"/>
  <c r="F44" i="1"/>
  <c r="F47" i="1" s="1"/>
  <c r="F31" i="1"/>
  <c r="F35" i="1"/>
  <c r="F38" i="1" s="1"/>
  <c r="F5" i="1"/>
  <c r="F11" i="1"/>
  <c r="F24" i="1"/>
  <c r="F17" i="1"/>
</calcChain>
</file>

<file path=xl/sharedStrings.xml><?xml version="1.0" encoding="utf-8"?>
<sst xmlns="http://schemas.openxmlformats.org/spreadsheetml/2006/main" count="262" uniqueCount="125">
  <si>
    <t># of AOI Group</t>
  </si>
  <si>
    <t>AOI group</t>
  </si>
  <si>
    <t>Text</t>
  </si>
  <si>
    <t>PSA Title</t>
  </si>
  <si>
    <r>
      <rPr>
        <b/>
        <sz val="11"/>
        <color theme="1"/>
        <rFont val="Calibri"/>
        <family val="2"/>
        <scheme val="minor"/>
      </rPr>
      <t xml:space="preserve">Hand objects: </t>
    </r>
    <r>
      <rPr>
        <sz val="11"/>
        <color theme="1"/>
        <rFont val="Calibri"/>
        <family val="2"/>
        <scheme val="minor"/>
      </rPr>
      <t xml:space="preserve">Ball1-3      Glove1-4     Surf1-3   Tennis2-6 Yogamat     </t>
    </r>
  </si>
  <si>
    <t>Total AOI Group Time</t>
  </si>
  <si>
    <r>
      <t xml:space="preserve">Text:                     </t>
    </r>
    <r>
      <rPr>
        <sz val="11"/>
        <color theme="1"/>
        <rFont val="Calibri"/>
        <family val="2"/>
        <scheme val="minor"/>
      </rPr>
      <t>Text 1-7          logo</t>
    </r>
  </si>
  <si>
    <r>
      <rPr>
        <b/>
        <sz val="11"/>
        <color theme="1"/>
        <rFont val="Calibri"/>
        <family val="2"/>
        <scheme val="minor"/>
      </rPr>
      <t xml:space="preserve">Non-User Face </t>
    </r>
    <r>
      <rPr>
        <sz val="11"/>
        <color theme="1"/>
        <rFont val="Calibri"/>
        <family val="2"/>
        <scheme val="minor"/>
      </rPr>
      <t>Face 1-46</t>
    </r>
  </si>
  <si>
    <t xml:space="preserve"> End in SS'SSS </t>
  </si>
  <si>
    <t xml:space="preserve">Interval in SS'SSS </t>
  </si>
  <si>
    <t xml:space="preserve">Start in SS'SSS </t>
  </si>
  <si>
    <r>
      <rPr>
        <b/>
        <sz val="11"/>
        <color theme="1"/>
        <rFont val="Calibri"/>
        <family val="2"/>
        <scheme val="minor"/>
      </rPr>
      <t xml:space="preserve">Hand objects: </t>
    </r>
    <r>
      <rPr>
        <sz val="11"/>
        <color theme="1"/>
        <rFont val="Calibri"/>
        <family val="2"/>
        <scheme val="minor"/>
      </rPr>
      <t xml:space="preserve">Lift 1-3      Showerball            Trash            Water tap     Zipper     </t>
    </r>
  </si>
  <si>
    <r>
      <t xml:space="preserve">Text:                     </t>
    </r>
    <r>
      <rPr>
        <sz val="11"/>
        <color theme="1"/>
        <rFont val="Calibri"/>
        <family val="2"/>
        <scheme val="minor"/>
      </rPr>
      <t>Text1  + logo</t>
    </r>
  </si>
  <si>
    <r>
      <rPr>
        <b/>
        <sz val="11"/>
        <color theme="1"/>
        <rFont val="Calibri"/>
        <family val="2"/>
        <scheme val="minor"/>
      </rPr>
      <t xml:space="preserve">Non-User Face </t>
    </r>
    <r>
      <rPr>
        <sz val="11"/>
        <color theme="1"/>
        <rFont val="Calibri"/>
        <family val="2"/>
        <scheme val="minor"/>
      </rPr>
      <t>Face + face 1-27</t>
    </r>
  </si>
  <si>
    <r>
      <t xml:space="preserve">Hand Object:     </t>
    </r>
    <r>
      <rPr>
        <sz val="11"/>
        <color theme="1"/>
        <rFont val="Calibri"/>
        <family val="2"/>
        <scheme val="minor"/>
      </rPr>
      <t>Ball1-2     racquet 1-4</t>
    </r>
  </si>
  <si>
    <r>
      <rPr>
        <b/>
        <sz val="11"/>
        <color theme="1"/>
        <rFont val="Calibri"/>
        <family val="2"/>
        <scheme val="minor"/>
      </rPr>
      <t xml:space="preserve">Text:  </t>
    </r>
    <r>
      <rPr>
        <sz val="11"/>
        <color theme="1"/>
        <rFont val="Calibri"/>
        <family val="2"/>
        <scheme val="minor"/>
      </rPr>
      <t xml:space="preserve">                   Text1 - 6</t>
    </r>
  </si>
  <si>
    <r>
      <rPr>
        <b/>
        <sz val="11"/>
        <color theme="1"/>
        <rFont val="Calibri"/>
        <family val="2"/>
        <scheme val="minor"/>
      </rPr>
      <t>Non-User Face</t>
    </r>
    <r>
      <rPr>
        <sz val="11"/>
        <color theme="1"/>
        <rFont val="Calibri"/>
        <family val="2"/>
        <scheme val="minor"/>
      </rPr>
      <t xml:space="preserve"> Face 1-35</t>
    </r>
  </si>
  <si>
    <r>
      <rPr>
        <b/>
        <sz val="11"/>
        <color theme="1"/>
        <rFont val="Calibri"/>
        <family val="2"/>
        <scheme val="minor"/>
      </rPr>
      <t xml:space="preserve">Hand Object: </t>
    </r>
    <r>
      <rPr>
        <sz val="11"/>
        <color theme="1"/>
        <rFont val="Calibri"/>
        <family val="2"/>
        <scheme val="minor"/>
      </rPr>
      <t xml:space="preserve">    Ball1-2     </t>
    </r>
  </si>
  <si>
    <r>
      <rPr>
        <b/>
        <sz val="11"/>
        <color theme="1"/>
        <rFont val="Calibri"/>
        <family val="2"/>
        <scheme val="minor"/>
      </rPr>
      <t xml:space="preserve">Non-User Face </t>
    </r>
    <r>
      <rPr>
        <sz val="11"/>
        <color theme="1"/>
        <rFont val="Calibri"/>
        <family val="2"/>
        <scheme val="minor"/>
      </rPr>
      <t>Face 1-28</t>
    </r>
  </si>
  <si>
    <t>Condition: Physical Activity</t>
  </si>
  <si>
    <t>Condition: Non Vaping</t>
  </si>
  <si>
    <r>
      <rPr>
        <b/>
        <sz val="11"/>
        <color theme="1"/>
        <rFont val="Calibri"/>
        <family val="2"/>
        <scheme val="minor"/>
      </rPr>
      <t xml:space="preserve">Hand objects: </t>
    </r>
    <r>
      <rPr>
        <sz val="11"/>
        <color theme="1"/>
        <rFont val="Calibri"/>
        <family val="2"/>
        <scheme val="minor"/>
      </rPr>
      <t xml:space="preserve">Ball1-4     </t>
    </r>
  </si>
  <si>
    <r>
      <t xml:space="preserve">Text:         </t>
    </r>
    <r>
      <rPr>
        <sz val="11"/>
        <color theme="1"/>
        <rFont val="Calibri"/>
        <family val="2"/>
        <scheme val="minor"/>
      </rPr>
      <t xml:space="preserve">Letter1-8        text                text1-83  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</si>
  <si>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Non- User </t>
    </r>
    <r>
      <rPr>
        <sz val="11"/>
        <color theme="1"/>
        <rFont val="Calibri"/>
        <family val="2"/>
        <scheme val="minor"/>
      </rPr>
      <t xml:space="preserve">      face 5</t>
    </r>
  </si>
  <si>
    <r>
      <rPr>
        <b/>
        <sz val="11"/>
        <color theme="1"/>
        <rFont val="Calibri"/>
        <family val="2"/>
        <scheme val="minor"/>
      </rPr>
      <t xml:space="preserve">E-CIG              </t>
    </r>
    <r>
      <rPr>
        <sz val="11"/>
        <color theme="1"/>
        <rFont val="Calibri"/>
        <family val="2"/>
        <scheme val="minor"/>
      </rPr>
      <t>Ecig- 1-9</t>
    </r>
  </si>
  <si>
    <r>
      <rPr>
        <b/>
        <sz val="11"/>
        <color theme="1"/>
        <rFont val="Calibri"/>
        <family val="2"/>
        <scheme val="minor"/>
      </rPr>
      <t>E-CIG Rel</t>
    </r>
    <r>
      <rPr>
        <sz val="11"/>
        <color theme="1"/>
        <rFont val="Calibri"/>
        <family val="2"/>
        <scheme val="minor"/>
      </rPr>
      <t xml:space="preserve">              Ejuice</t>
    </r>
  </si>
  <si>
    <r>
      <rPr>
        <b/>
        <sz val="11"/>
        <color theme="1"/>
        <rFont val="Calibri"/>
        <family val="2"/>
        <scheme val="minor"/>
      </rPr>
      <t xml:space="preserve">Vaper Face: </t>
    </r>
    <r>
      <rPr>
        <sz val="11"/>
        <color theme="1"/>
        <rFont val="Calibri"/>
        <family val="2"/>
        <scheme val="minor"/>
      </rPr>
      <t>face       face4,6,7</t>
    </r>
  </si>
  <si>
    <r>
      <rPr>
        <b/>
        <sz val="11"/>
        <color theme="1"/>
        <rFont val="Calibri"/>
        <family val="2"/>
        <scheme val="minor"/>
      </rPr>
      <t xml:space="preserve">Hand objects: </t>
    </r>
    <r>
      <rPr>
        <sz val="11"/>
        <color theme="1"/>
        <rFont val="Calibri"/>
        <family val="2"/>
        <scheme val="minor"/>
      </rPr>
      <t xml:space="preserve">Ball1-5     </t>
    </r>
  </si>
  <si>
    <r>
      <t xml:space="preserve">Text:                   </t>
    </r>
    <r>
      <rPr>
        <sz val="11"/>
        <color theme="1"/>
        <rFont val="Calibri"/>
        <family val="2"/>
        <scheme val="minor"/>
      </rPr>
      <t>Letter      letter2-19           text2-30</t>
    </r>
  </si>
  <si>
    <r>
      <rPr>
        <b/>
        <sz val="11"/>
        <color theme="1"/>
        <rFont val="Calibri"/>
        <family val="2"/>
        <scheme val="minor"/>
      </rPr>
      <t xml:space="preserve">Non- User </t>
    </r>
    <r>
      <rPr>
        <sz val="11"/>
        <color theme="1"/>
        <rFont val="Calibri"/>
        <family val="2"/>
        <scheme val="minor"/>
      </rPr>
      <t xml:space="preserve">      face 3, 5</t>
    </r>
  </si>
  <si>
    <t>E-cig 1-15</t>
  </si>
  <si>
    <r>
      <t xml:space="preserve">Vaper Face: </t>
    </r>
    <r>
      <rPr>
        <sz val="11"/>
        <color theme="1"/>
        <rFont val="Calibri"/>
        <family val="2"/>
        <scheme val="minor"/>
      </rPr>
      <t>Face1,2,4,7,8,10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</si>
  <si>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Hand objects: </t>
    </r>
    <r>
      <rPr>
        <sz val="11"/>
        <color theme="1"/>
        <rFont val="Calibri"/>
        <family val="2"/>
        <scheme val="minor"/>
      </rPr>
      <t xml:space="preserve">Ball1-4    </t>
    </r>
  </si>
  <si>
    <r>
      <t xml:space="preserve">Text:                   </t>
    </r>
    <r>
      <rPr>
        <sz val="11"/>
        <color theme="1"/>
        <rFont val="Calibri"/>
        <family val="2"/>
        <scheme val="minor"/>
      </rPr>
      <t>Text 110</t>
    </r>
  </si>
  <si>
    <r>
      <rPr>
        <b/>
        <sz val="11"/>
        <color theme="1"/>
        <rFont val="Calibri"/>
        <family val="2"/>
        <scheme val="minor"/>
      </rPr>
      <t xml:space="preserve">Non- User </t>
    </r>
    <r>
      <rPr>
        <sz val="11"/>
        <color theme="1"/>
        <rFont val="Calibri"/>
        <family val="2"/>
        <scheme val="minor"/>
      </rPr>
      <t xml:space="preserve">      face 4, 5</t>
    </r>
  </si>
  <si>
    <t>E-cig 1-9</t>
  </si>
  <si>
    <r>
      <t xml:space="preserve">Vaper Face: </t>
    </r>
    <r>
      <rPr>
        <sz val="11"/>
        <color theme="1"/>
        <rFont val="Calibri"/>
        <family val="2"/>
        <scheme val="minor"/>
      </rPr>
      <t>Face1-3</t>
    </r>
    <r>
      <rPr>
        <b/>
        <sz val="11"/>
        <color theme="1"/>
        <rFont val="Calibri"/>
        <family val="2"/>
        <scheme val="minor"/>
      </rPr>
      <t xml:space="preserve"> </t>
    </r>
  </si>
  <si>
    <t>Ecig Related: ejuice</t>
  </si>
  <si>
    <r>
      <rPr>
        <b/>
        <sz val="11"/>
        <color theme="1"/>
        <rFont val="Calibri"/>
        <family val="2"/>
        <scheme val="minor"/>
      </rPr>
      <t xml:space="preserve">Hand objects: Bag, </t>
    </r>
    <r>
      <rPr>
        <sz val="11"/>
        <color theme="1"/>
        <rFont val="Calibri"/>
        <family val="2"/>
        <scheme val="minor"/>
      </rPr>
      <t xml:space="preserve">Ball1-5    </t>
    </r>
  </si>
  <si>
    <r>
      <t xml:space="preserve">Text:                   </t>
    </r>
    <r>
      <rPr>
        <sz val="11"/>
        <color theme="1"/>
        <rFont val="Calibri"/>
        <family val="2"/>
        <scheme val="minor"/>
      </rPr>
      <t>Text 1-6</t>
    </r>
  </si>
  <si>
    <r>
      <rPr>
        <b/>
        <sz val="11"/>
        <color theme="1"/>
        <rFont val="Calibri"/>
        <family val="2"/>
        <scheme val="minor"/>
      </rPr>
      <t xml:space="preserve">Non- User </t>
    </r>
    <r>
      <rPr>
        <sz val="11"/>
        <color theme="1"/>
        <rFont val="Calibri"/>
        <family val="2"/>
        <scheme val="minor"/>
      </rPr>
      <t xml:space="preserve">      face 2, 7</t>
    </r>
  </si>
  <si>
    <r>
      <t xml:space="preserve">Ecig Related: </t>
    </r>
    <r>
      <rPr>
        <sz val="11"/>
        <color theme="1"/>
        <rFont val="Calibri"/>
        <family val="2"/>
        <scheme val="minor"/>
      </rPr>
      <t>ejuice</t>
    </r>
  </si>
  <si>
    <r>
      <t xml:space="preserve">Vaper </t>
    </r>
    <r>
      <rPr>
        <sz val="11"/>
        <color theme="1"/>
        <rFont val="Calibri"/>
        <family val="2"/>
        <scheme val="minor"/>
      </rPr>
      <t xml:space="preserve">Face:Among face1,3,4,5,6,8 </t>
    </r>
  </si>
  <si>
    <t>Condition: Anti Smoke</t>
  </si>
  <si>
    <r>
      <rPr>
        <b/>
        <sz val="11"/>
        <color theme="1"/>
        <rFont val="Calibri"/>
        <family val="2"/>
        <scheme val="minor"/>
      </rPr>
      <t>Hand objects: Cosmetic</t>
    </r>
    <r>
      <rPr>
        <sz val="11"/>
        <color theme="1"/>
        <rFont val="Calibri"/>
        <family val="2"/>
        <scheme val="minor"/>
      </rPr>
      <t xml:space="preserve">    </t>
    </r>
  </si>
  <si>
    <r>
      <t xml:space="preserve">Text:                   </t>
    </r>
    <r>
      <rPr>
        <sz val="11"/>
        <color theme="1"/>
        <rFont val="Calibri"/>
        <family val="2"/>
        <scheme val="minor"/>
      </rPr>
      <t>Text 1-4</t>
    </r>
  </si>
  <si>
    <r>
      <rPr>
        <b/>
        <sz val="11"/>
        <color theme="1"/>
        <rFont val="Calibri"/>
        <family val="2"/>
        <scheme val="minor"/>
      </rPr>
      <t xml:space="preserve">Non- User </t>
    </r>
    <r>
      <rPr>
        <sz val="11"/>
        <color theme="1"/>
        <rFont val="Calibri"/>
        <family val="2"/>
        <scheme val="minor"/>
      </rPr>
      <t xml:space="preserve">      face 1-7</t>
    </r>
  </si>
  <si>
    <t>Smoke 1-30</t>
  </si>
  <si>
    <t>Ciggarette</t>
  </si>
  <si>
    <t>Smoker Face</t>
  </si>
  <si>
    <t>Hand_object</t>
  </si>
  <si>
    <t>Ball1,</t>
  </si>
  <si>
    <t>Letter1-9, text1-51</t>
  </si>
  <si>
    <t>Non_user_face</t>
  </si>
  <si>
    <t>face1</t>
  </si>
  <si>
    <t>Vape</t>
  </si>
  <si>
    <t>Vaping1,2</t>
  </si>
  <si>
    <t>Ecig</t>
  </si>
  <si>
    <t>Ecig, ecig1-10</t>
  </si>
  <si>
    <t>Ecig_related</t>
  </si>
  <si>
    <t>Ejuice</t>
  </si>
  <si>
    <t>Vaper_face</t>
  </si>
  <si>
    <t>face2-5</t>
  </si>
  <si>
    <t>Ball1-5</t>
  </si>
  <si>
    <t>Letter, letter2-13, text1-25</t>
  </si>
  <si>
    <t>face7</t>
  </si>
  <si>
    <t>Vaping1-4</t>
  </si>
  <si>
    <t>Ecig, ecig2-14,</t>
  </si>
  <si>
    <t>face1-6</t>
  </si>
  <si>
    <t>Ball1-6</t>
  </si>
  <si>
    <t>Text1-3, text10-12</t>
  </si>
  <si>
    <t>face3,4</t>
  </si>
  <si>
    <t>Ecig1-10</t>
  </si>
  <si>
    <t>face1,2,5,6</t>
  </si>
  <si>
    <t>Ball1-4</t>
  </si>
  <si>
    <t>Text1</t>
  </si>
  <si>
    <t>Face6,7</t>
  </si>
  <si>
    <t>Vaping1-6</t>
  </si>
  <si>
    <t>Ecig1-9</t>
  </si>
  <si>
    <t>face1-5</t>
  </si>
  <si>
    <t>TIME</t>
  </si>
  <si>
    <t>Condition</t>
    <phoneticPr fontId="5" type="noConversion"/>
  </si>
  <si>
    <t>AOI Group</t>
    <phoneticPr fontId="5" type="noConversion"/>
  </si>
  <si>
    <t>AOIs</t>
    <phoneticPr fontId="5" type="noConversion"/>
  </si>
  <si>
    <t>Paper, pencil, wheel</t>
  </si>
  <si>
    <t>Text1-8</t>
  </si>
  <si>
    <t>face1,2,3,5,6,8</t>
  </si>
  <si>
    <t>Smoke</t>
  </si>
  <si>
    <t>Smoke1-12</t>
  </si>
  <si>
    <t>Cigarette</t>
  </si>
  <si>
    <t>cig1-5</t>
  </si>
  <si>
    <t>Cig_related</t>
  </si>
  <si>
    <t>Lighter,</t>
  </si>
  <si>
    <t>Smoker_face</t>
  </si>
  <si>
    <t>Face4,7,9,10,11</t>
  </si>
  <si>
    <t>Bag, inhaler,</t>
  </si>
  <si>
    <t>Text1-7</t>
  </si>
  <si>
    <t>face 3,4</t>
  </si>
  <si>
    <t>Smoke1-9</t>
  </si>
  <si>
    <t>cig 1-5</t>
  </si>
  <si>
    <t>Cig pack, lighter, lighter2</t>
  </si>
  <si>
    <t>face 1,2</t>
  </si>
  <si>
    <t>Nail polish, nail polish2, nail smoother, phone1, phone3-6,</t>
  </si>
  <si>
    <t>Logo, text1-6</t>
  </si>
  <si>
    <t>Smoke1-21</t>
  </si>
  <si>
    <t>Cig1-5</t>
  </si>
  <si>
    <t>Ashtray1,2, cig pack, lighter</t>
  </si>
  <si>
    <t>face 1-7</t>
  </si>
  <si>
    <t>Vaping</t>
    <phoneticPr fontId="5" type="noConversion"/>
  </si>
  <si>
    <t>S1 (30 sec)</t>
  </si>
  <si>
    <t>S2 (30 sec)</t>
  </si>
  <si>
    <t>S3 (29 sec)</t>
  </si>
  <si>
    <t>S4 (32 sec)</t>
  </si>
  <si>
    <t>P2 Get Active (30 Sec)</t>
  </si>
  <si>
    <t xml:space="preserve">                                                                                              P3 (31 sec)                                                                                                        </t>
  </si>
  <si>
    <t>P4 thought (30 sec)</t>
  </si>
  <si>
    <t>P1 Aussie girls (29 sec)</t>
  </si>
  <si>
    <t>A1 (30sec)</t>
  </si>
  <si>
    <t>A2  (30sec)</t>
  </si>
  <si>
    <t>A3  (30sec)</t>
  </si>
  <si>
    <t>A4  (30sec)</t>
  </si>
  <si>
    <t>1B  (30sec)</t>
  </si>
  <si>
    <t>2B  (30sec)</t>
  </si>
  <si>
    <t>3B  (30sec)</t>
  </si>
  <si>
    <t>4B  (30sec)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</si>
</sst>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_);[Red]\(0.0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92D050"/>
      </bottom>
      <diagonal/>
    </border>
    <border>
      <left style="thin">
        <color indexed="64"/>
      </left>
      <right style="thin">
        <color indexed="64"/>
      </right>
      <top/>
      <bottom style="thick">
        <color rgb="FF92D05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/>
    </xf>
    <xf numFmtId="164" fontId="0" fillId="0" borderId="8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 wrapText="1"/>
    </xf>
    <xf numFmtId="164" fontId="0" fillId="6" borderId="8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0" xfId="0" applyFont="1"/>
    <xf numFmtId="0" fontId="6" fillId="7" borderId="8" xfId="0" applyFont="1" applyFill="1" applyBorder="1" applyAlignment="1">
      <alignment horizontal="center" vertical="center"/>
    </xf>
    <xf numFmtId="0" fontId="0" fillId="0" borderId="0" xfId="0" applyFill="1"/>
    <xf numFmtId="0" fontId="1" fillId="0" borderId="8" xfId="0" applyFont="1" applyFill="1" applyBorder="1" applyAlignment="1">
      <alignment horizontal="center"/>
    </xf>
    <xf numFmtId="165" fontId="6" fillId="7" borderId="8" xfId="0" applyNumberFormat="1" applyFont="1" applyFill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165" fontId="6" fillId="0" borderId="9" xfId="0" applyNumberFormat="1" applyFont="1" applyBorder="1" applyAlignment="1">
      <alignment horizontal="center"/>
    </xf>
    <xf numFmtId="0" fontId="6" fillId="0" borderId="15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165" fontId="6" fillId="0" borderId="15" xfId="0" applyNumberFormat="1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4" fontId="1" fillId="4" borderId="8" xfId="0" applyNumberFormat="1" applyFont="1" applyFill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zoomScale="90" zoomScaleNormal="90" workbookViewId="0">
      <selection activeCell="G14" sqref="G14"/>
    </sheetView>
  </sheetViews>
  <sheetFormatPr baseColWidth="10" defaultColWidth="11" defaultRowHeight="15" x14ac:dyDescent="0.2"/>
  <cols>
    <col min="1" max="1" width="20.6640625" customWidth="1"/>
    <col min="2" max="2" width="17.5" customWidth="1"/>
    <col min="3" max="3" width="15" customWidth="1"/>
    <col min="4" max="4" width="24" customWidth="1"/>
    <col min="5" max="5" width="21.5" customWidth="1"/>
    <col min="6" max="6" width="23.5" customWidth="1"/>
  </cols>
  <sheetData>
    <row r="1" spans="1:6" ht="28.5" customHeight="1" thickBot="1" x14ac:dyDescent="0.25">
      <c r="A1" s="53" t="s">
        <v>19</v>
      </c>
      <c r="B1" s="54"/>
      <c r="C1" s="54"/>
      <c r="D1" s="54"/>
      <c r="E1" s="54"/>
      <c r="F1" s="55"/>
    </row>
    <row r="2" spans="1:6" ht="19.5" customHeight="1" x14ac:dyDescent="0.2">
      <c r="A2" s="3" t="s">
        <v>3</v>
      </c>
      <c r="B2" s="1" t="s">
        <v>0</v>
      </c>
      <c r="C2" s="2" t="s">
        <v>1</v>
      </c>
      <c r="D2" s="3" t="s">
        <v>10</v>
      </c>
      <c r="E2" s="3" t="s">
        <v>8</v>
      </c>
      <c r="F2" s="3" t="s">
        <v>9</v>
      </c>
    </row>
    <row r="3" spans="1:6" ht="22.5" customHeight="1" x14ac:dyDescent="0.2">
      <c r="A3" s="56" t="s">
        <v>116</v>
      </c>
      <c r="B3" s="56">
        <v>3</v>
      </c>
      <c r="C3" s="48" t="s">
        <v>4</v>
      </c>
      <c r="D3" s="5">
        <v>3.5409999999999999</v>
      </c>
      <c r="E3" s="5">
        <v>4.0209999999999999</v>
      </c>
      <c r="F3" s="5">
        <f t="shared" ref="F3:F10" si="0">+E3-D3</f>
        <v>0.48</v>
      </c>
    </row>
    <row r="4" spans="1:6" x14ac:dyDescent="0.2">
      <c r="A4" s="57"/>
      <c r="B4" s="57"/>
      <c r="C4" s="48"/>
      <c r="D4" s="6">
        <v>4.3410000000000002</v>
      </c>
      <c r="E4" s="6">
        <v>5.0209999999999999</v>
      </c>
      <c r="F4" s="6">
        <f t="shared" si="0"/>
        <v>0.67999999999999972</v>
      </c>
    </row>
    <row r="5" spans="1:6" x14ac:dyDescent="0.2">
      <c r="A5" s="57"/>
      <c r="B5" s="57"/>
      <c r="C5" s="48"/>
      <c r="D5" s="6">
        <v>6.0209999999999999</v>
      </c>
      <c r="E5" s="6">
        <v>6.5410000000000004</v>
      </c>
      <c r="F5" s="6">
        <f t="shared" si="0"/>
        <v>0.52000000000000046</v>
      </c>
    </row>
    <row r="6" spans="1:6" x14ac:dyDescent="0.2">
      <c r="A6" s="57"/>
      <c r="B6" s="57"/>
      <c r="C6" s="48"/>
      <c r="D6" s="6">
        <v>7.5010000000000003</v>
      </c>
      <c r="E6" s="6">
        <v>8.1010000000000009</v>
      </c>
      <c r="F6" s="6">
        <f t="shared" si="0"/>
        <v>0.60000000000000053</v>
      </c>
    </row>
    <row r="7" spans="1:6" x14ac:dyDescent="0.2">
      <c r="A7" s="57"/>
      <c r="B7" s="57"/>
      <c r="C7" s="48"/>
      <c r="D7" s="6">
        <v>11.541</v>
      </c>
      <c r="E7" s="6">
        <v>13.101000000000001</v>
      </c>
      <c r="F7" s="6">
        <f t="shared" si="0"/>
        <v>1.5600000000000005</v>
      </c>
    </row>
    <row r="8" spans="1:6" x14ac:dyDescent="0.2">
      <c r="A8" s="57"/>
      <c r="B8" s="57"/>
      <c r="C8" s="48"/>
      <c r="D8" s="6">
        <v>13.260999999999999</v>
      </c>
      <c r="E8" s="6">
        <v>13.420999999999999</v>
      </c>
      <c r="F8" s="6">
        <f t="shared" si="0"/>
        <v>0.16000000000000014</v>
      </c>
    </row>
    <row r="9" spans="1:6" ht="15" customHeight="1" x14ac:dyDescent="0.2">
      <c r="A9" s="57"/>
      <c r="B9" s="57"/>
      <c r="C9" s="48"/>
      <c r="D9" s="7">
        <v>14.141</v>
      </c>
      <c r="E9" s="7">
        <v>14.981</v>
      </c>
      <c r="F9" s="7">
        <f t="shared" si="0"/>
        <v>0.83999999999999986</v>
      </c>
    </row>
    <row r="10" spans="1:6" ht="15" customHeight="1" x14ac:dyDescent="0.2">
      <c r="A10" s="57"/>
      <c r="B10" s="57"/>
      <c r="C10" s="48"/>
      <c r="D10" s="7">
        <v>15.861000000000001</v>
      </c>
      <c r="E10" s="8">
        <v>16.100999999999999</v>
      </c>
      <c r="F10" s="7">
        <f t="shared" si="0"/>
        <v>0.23999999999999844</v>
      </c>
    </row>
    <row r="11" spans="1:6" ht="18.75" customHeight="1" x14ac:dyDescent="0.25">
      <c r="A11" s="57"/>
      <c r="B11" s="57"/>
      <c r="C11" s="48"/>
      <c r="D11" s="49" t="s">
        <v>5</v>
      </c>
      <c r="E11" s="49"/>
      <c r="F11" s="9">
        <f>+F10+F9+F8+F7+F6+F5+F4+F3</f>
        <v>5.08</v>
      </c>
    </row>
    <row r="12" spans="1:6" ht="15" customHeight="1" x14ac:dyDescent="0.2">
      <c r="A12" s="57"/>
      <c r="B12" s="57"/>
      <c r="C12" s="45" t="s">
        <v>6</v>
      </c>
      <c r="D12" s="5">
        <v>11.542</v>
      </c>
      <c r="E12" s="5">
        <v>13.382</v>
      </c>
      <c r="F12" s="5">
        <f>+E12-D12</f>
        <v>1.8399999999999999</v>
      </c>
    </row>
    <row r="13" spans="1:6" x14ac:dyDescent="0.2">
      <c r="A13" s="57"/>
      <c r="B13" s="57"/>
      <c r="C13" s="46"/>
      <c r="D13" s="6">
        <v>18.181999999999999</v>
      </c>
      <c r="E13" s="6">
        <v>19.861999999999998</v>
      </c>
      <c r="F13" s="6">
        <f>+E13-D13</f>
        <v>1.6799999999999997</v>
      </c>
    </row>
    <row r="14" spans="1:6" x14ac:dyDescent="0.2">
      <c r="A14" s="57"/>
      <c r="B14" s="57"/>
      <c r="C14" s="46"/>
      <c r="D14" s="6">
        <v>23.122</v>
      </c>
      <c r="E14" s="6">
        <v>25.542000000000002</v>
      </c>
      <c r="F14" s="6">
        <f>+E14-D14</f>
        <v>2.4200000000000017</v>
      </c>
    </row>
    <row r="15" spans="1:6" ht="18" customHeight="1" x14ac:dyDescent="0.2">
      <c r="A15" s="57"/>
      <c r="B15" s="57"/>
      <c r="C15" s="46"/>
      <c r="D15" s="6">
        <v>26.902000000000001</v>
      </c>
      <c r="E15" s="6">
        <v>29.6</v>
      </c>
      <c r="F15" s="6">
        <f>+E15-D15</f>
        <v>2.6980000000000004</v>
      </c>
    </row>
    <row r="16" spans="1:6" ht="19" x14ac:dyDescent="0.25">
      <c r="A16" s="57"/>
      <c r="B16" s="57"/>
      <c r="C16" s="47"/>
      <c r="D16" s="49" t="s">
        <v>5</v>
      </c>
      <c r="E16" s="49"/>
      <c r="F16" s="9">
        <f>+F15+F14+F13+F12</f>
        <v>8.6380000000000017</v>
      </c>
    </row>
    <row r="17" spans="1:6" ht="15" customHeight="1" x14ac:dyDescent="0.2">
      <c r="A17" s="57"/>
      <c r="B17" s="57"/>
      <c r="C17" s="48" t="s">
        <v>7</v>
      </c>
      <c r="D17" s="5">
        <v>4.2</v>
      </c>
      <c r="E17" s="5">
        <v>4.5599999999999996</v>
      </c>
      <c r="F17" s="5">
        <f t="shared" ref="F17:F26" si="1">+E17-D17</f>
        <v>0.35999999999999943</v>
      </c>
    </row>
    <row r="18" spans="1:6" x14ac:dyDescent="0.2">
      <c r="A18" s="57"/>
      <c r="B18" s="57"/>
      <c r="C18" s="48"/>
      <c r="D18" s="6">
        <v>5.16</v>
      </c>
      <c r="E18" s="6">
        <v>5.96</v>
      </c>
      <c r="F18" s="6">
        <f t="shared" si="1"/>
        <v>0.79999999999999982</v>
      </c>
    </row>
    <row r="19" spans="1:6" x14ac:dyDescent="0.2">
      <c r="A19" s="57"/>
      <c r="B19" s="57"/>
      <c r="C19" s="48"/>
      <c r="D19" s="6">
        <v>6.64</v>
      </c>
      <c r="E19" s="6">
        <v>7.44</v>
      </c>
      <c r="F19" s="6">
        <f t="shared" si="1"/>
        <v>0.80000000000000071</v>
      </c>
    </row>
    <row r="20" spans="1:6" x14ac:dyDescent="0.2">
      <c r="A20" s="57"/>
      <c r="B20" s="57"/>
      <c r="C20" s="48"/>
      <c r="D20" s="6">
        <v>8.1199999999999992</v>
      </c>
      <c r="E20" s="6">
        <v>9.76</v>
      </c>
      <c r="F20" s="6">
        <f t="shared" si="1"/>
        <v>1.6400000000000006</v>
      </c>
    </row>
    <row r="21" spans="1:6" ht="15" customHeight="1" x14ac:dyDescent="0.2">
      <c r="A21" s="57"/>
      <c r="B21" s="57"/>
      <c r="C21" s="48"/>
      <c r="D21" s="6">
        <v>10</v>
      </c>
      <c r="E21" s="6">
        <v>13.36</v>
      </c>
      <c r="F21" s="6">
        <f t="shared" si="1"/>
        <v>3.3599999999999994</v>
      </c>
    </row>
    <row r="22" spans="1:6" ht="18" customHeight="1" x14ac:dyDescent="0.2">
      <c r="A22" s="57"/>
      <c r="B22" s="57"/>
      <c r="C22" s="48"/>
      <c r="D22" s="6">
        <v>13.44</v>
      </c>
      <c r="E22" s="6">
        <v>14.12</v>
      </c>
      <c r="F22" s="6">
        <f t="shared" si="1"/>
        <v>0.67999999999999972</v>
      </c>
    </row>
    <row r="23" spans="1:6" x14ac:dyDescent="0.2">
      <c r="A23" s="57"/>
      <c r="B23" s="57"/>
      <c r="C23" s="48"/>
      <c r="D23" s="7">
        <v>15.04</v>
      </c>
      <c r="E23" s="7">
        <v>17.239999999999998</v>
      </c>
      <c r="F23" s="7">
        <f t="shared" si="1"/>
        <v>2.1999999999999993</v>
      </c>
    </row>
    <row r="24" spans="1:6" x14ac:dyDescent="0.2">
      <c r="A24" s="57"/>
      <c r="B24" s="57"/>
      <c r="C24" s="48"/>
      <c r="D24" s="7">
        <v>17.64</v>
      </c>
      <c r="E24" s="8">
        <v>18.36</v>
      </c>
      <c r="F24" s="7">
        <f t="shared" si="1"/>
        <v>0.71999999999999886</v>
      </c>
    </row>
    <row r="25" spans="1:6" x14ac:dyDescent="0.2">
      <c r="A25" s="57"/>
      <c r="B25" s="57"/>
      <c r="C25" s="48"/>
      <c r="D25" s="6">
        <v>18.64</v>
      </c>
      <c r="E25" s="6">
        <v>19.88</v>
      </c>
      <c r="F25" s="6">
        <f t="shared" si="1"/>
        <v>1.2399999999999984</v>
      </c>
    </row>
    <row r="26" spans="1:6" x14ac:dyDescent="0.2">
      <c r="A26" s="57"/>
      <c r="B26" s="57"/>
      <c r="C26" s="48"/>
      <c r="D26" s="6">
        <v>19.920000000000002</v>
      </c>
      <c r="E26" s="6">
        <v>29.24</v>
      </c>
      <c r="F26" s="6">
        <f t="shared" si="1"/>
        <v>9.3199999999999967</v>
      </c>
    </row>
    <row r="27" spans="1:6" ht="15.75" customHeight="1" thickBot="1" x14ac:dyDescent="0.3">
      <c r="A27" s="58"/>
      <c r="B27" s="58"/>
      <c r="C27" s="48"/>
      <c r="D27" s="49" t="s">
        <v>5</v>
      </c>
      <c r="E27" s="49"/>
      <c r="F27" s="9">
        <f>+F24+F23+F22+F21+F20+F19+F18+F17</f>
        <v>10.559999999999999</v>
      </c>
    </row>
    <row r="28" spans="1:6" ht="16" x14ac:dyDescent="0.2">
      <c r="A28" s="3" t="s">
        <v>3</v>
      </c>
      <c r="B28" s="1" t="s">
        <v>0</v>
      </c>
      <c r="C28" s="2" t="s">
        <v>1</v>
      </c>
      <c r="D28" s="3" t="s">
        <v>10</v>
      </c>
      <c r="E28" s="3" t="s">
        <v>8</v>
      </c>
      <c r="F28" s="3" t="s">
        <v>9</v>
      </c>
    </row>
    <row r="29" spans="1:6" ht="19.5" customHeight="1" x14ac:dyDescent="0.2">
      <c r="A29" s="44" t="s">
        <v>113</v>
      </c>
      <c r="B29" s="44">
        <v>3</v>
      </c>
      <c r="C29" s="48" t="s">
        <v>11</v>
      </c>
      <c r="D29" s="5">
        <v>0</v>
      </c>
      <c r="E29" s="5">
        <v>1.4</v>
      </c>
      <c r="F29" s="5">
        <f>+E29-D29</f>
        <v>1.4</v>
      </c>
    </row>
    <row r="30" spans="1:6" ht="15" customHeight="1" x14ac:dyDescent="0.2">
      <c r="A30" s="44"/>
      <c r="B30" s="44"/>
      <c r="C30" s="48"/>
      <c r="D30" s="6">
        <v>2.92</v>
      </c>
      <c r="E30" s="6">
        <v>3.92</v>
      </c>
      <c r="F30" s="6">
        <f>+E30-D30</f>
        <v>1</v>
      </c>
    </row>
    <row r="31" spans="1:6" x14ac:dyDescent="0.2">
      <c r="A31" s="44"/>
      <c r="B31" s="44"/>
      <c r="C31" s="48"/>
      <c r="D31" s="6">
        <v>10.92</v>
      </c>
      <c r="E31" s="6">
        <v>16</v>
      </c>
      <c r="F31" s="6">
        <f>+E31-D31</f>
        <v>5.08</v>
      </c>
    </row>
    <row r="32" spans="1:6" x14ac:dyDescent="0.2">
      <c r="A32" s="44"/>
      <c r="B32" s="44"/>
      <c r="C32" s="48"/>
      <c r="D32" s="6">
        <v>24.12</v>
      </c>
      <c r="E32" s="6">
        <v>24.36</v>
      </c>
      <c r="F32" s="6">
        <f>+E32-D32</f>
        <v>0.23999999999999844</v>
      </c>
    </row>
    <row r="33" spans="1:6" ht="16.5" customHeight="1" x14ac:dyDescent="0.2">
      <c r="A33" s="44"/>
      <c r="B33" s="44"/>
      <c r="C33" s="48"/>
      <c r="D33" s="6">
        <v>24.44</v>
      </c>
      <c r="E33" s="6">
        <v>30.04</v>
      </c>
      <c r="F33" s="6">
        <f>+E33-D33</f>
        <v>5.5999999999999979</v>
      </c>
    </row>
    <row r="34" spans="1:6" ht="19" x14ac:dyDescent="0.25">
      <c r="A34" s="44"/>
      <c r="B34" s="44"/>
      <c r="C34" s="48"/>
      <c r="D34" s="49" t="s">
        <v>5</v>
      </c>
      <c r="E34" s="49"/>
      <c r="F34" s="9">
        <f>+F33+F32+F31+F30+F29</f>
        <v>13.319999999999997</v>
      </c>
    </row>
    <row r="35" spans="1:6" ht="17.25" customHeight="1" x14ac:dyDescent="0.2">
      <c r="A35" s="44"/>
      <c r="B35" s="44"/>
      <c r="C35" s="45" t="s">
        <v>12</v>
      </c>
      <c r="D35" s="5">
        <v>25.390999999999998</v>
      </c>
      <c r="E35" s="5">
        <v>30.04</v>
      </c>
      <c r="F35" s="5">
        <f>+E35-D35</f>
        <v>4.6490000000000009</v>
      </c>
    </row>
    <row r="36" spans="1:6" ht="19.5" customHeight="1" x14ac:dyDescent="0.25">
      <c r="A36" s="44"/>
      <c r="B36" s="44"/>
      <c r="C36" s="47"/>
      <c r="D36" s="41" t="s">
        <v>5</v>
      </c>
      <c r="E36" s="42"/>
      <c r="F36" s="9">
        <f>+F35</f>
        <v>4.6490000000000009</v>
      </c>
    </row>
    <row r="37" spans="1:6" x14ac:dyDescent="0.2">
      <c r="A37" s="44"/>
      <c r="B37" s="44"/>
      <c r="C37" s="50" t="s">
        <v>13</v>
      </c>
      <c r="D37" s="5">
        <v>0</v>
      </c>
      <c r="E37" s="5">
        <v>1.4</v>
      </c>
      <c r="F37" s="5">
        <f>+E37-D37</f>
        <v>1.4</v>
      </c>
    </row>
    <row r="38" spans="1:6" ht="15" customHeight="1" x14ac:dyDescent="0.2">
      <c r="A38" s="44"/>
      <c r="B38" s="44"/>
      <c r="C38" s="51"/>
      <c r="D38" s="6">
        <v>1.44</v>
      </c>
      <c r="E38" s="6">
        <v>2.84</v>
      </c>
      <c r="F38" s="6">
        <f>+E38-D38</f>
        <v>1.4</v>
      </c>
    </row>
    <row r="39" spans="1:6" x14ac:dyDescent="0.2">
      <c r="A39" s="44"/>
      <c r="B39" s="44"/>
      <c r="C39" s="51"/>
      <c r="D39" s="6">
        <v>3.92</v>
      </c>
      <c r="E39" s="6">
        <v>18.399999999999999</v>
      </c>
      <c r="F39" s="6">
        <f>+E39-D39</f>
        <v>14.479999999999999</v>
      </c>
    </row>
    <row r="40" spans="1:6" x14ac:dyDescent="0.2">
      <c r="A40" s="44"/>
      <c r="B40" s="44"/>
      <c r="C40" s="51"/>
      <c r="D40" s="6">
        <v>19.2</v>
      </c>
      <c r="E40" s="6">
        <v>23.96</v>
      </c>
      <c r="F40" s="6">
        <f>+E40-D40</f>
        <v>4.7600000000000016</v>
      </c>
    </row>
    <row r="41" spans="1:6" x14ac:dyDescent="0.2">
      <c r="A41" s="44"/>
      <c r="B41" s="44"/>
      <c r="C41" s="51"/>
      <c r="D41" s="6">
        <v>24.44</v>
      </c>
      <c r="E41" s="6">
        <v>30.04</v>
      </c>
      <c r="F41" s="6">
        <f>+E41-D41</f>
        <v>5.5999999999999979</v>
      </c>
    </row>
    <row r="42" spans="1:6" ht="21.75" customHeight="1" thickBot="1" x14ac:dyDescent="0.3">
      <c r="A42" s="44"/>
      <c r="B42" s="44"/>
      <c r="C42" s="52"/>
      <c r="D42" s="41" t="s">
        <v>5</v>
      </c>
      <c r="E42" s="42"/>
      <c r="F42" s="9">
        <f>+F41+F40+F39+F38+F37</f>
        <v>27.639999999999993</v>
      </c>
    </row>
    <row r="43" spans="1:6" ht="15" customHeight="1" x14ac:dyDescent="0.2">
      <c r="A43" s="3" t="s">
        <v>3</v>
      </c>
      <c r="B43" s="1" t="s">
        <v>0</v>
      </c>
      <c r="C43" s="2" t="s">
        <v>1</v>
      </c>
      <c r="D43" s="3" t="s">
        <v>10</v>
      </c>
      <c r="E43" s="3" t="s">
        <v>8</v>
      </c>
      <c r="F43" s="3" t="s">
        <v>9</v>
      </c>
    </row>
    <row r="44" spans="1:6" x14ac:dyDescent="0.2">
      <c r="A44" s="44" t="s">
        <v>114</v>
      </c>
      <c r="B44" s="39">
        <v>3</v>
      </c>
      <c r="C44" s="45" t="s">
        <v>14</v>
      </c>
      <c r="D44" s="5">
        <v>18.52</v>
      </c>
      <c r="E44" s="5">
        <v>18.84</v>
      </c>
      <c r="F44" s="5">
        <f t="shared" ref="F44:F50" si="2">+E44-D44</f>
        <v>0.32000000000000028</v>
      </c>
    </row>
    <row r="45" spans="1:6" ht="18" customHeight="1" x14ac:dyDescent="0.2">
      <c r="A45" s="44"/>
      <c r="B45" s="39"/>
      <c r="C45" s="46"/>
      <c r="D45" s="6">
        <v>19.2</v>
      </c>
      <c r="E45" s="6">
        <v>19.36</v>
      </c>
      <c r="F45" s="6">
        <f t="shared" si="2"/>
        <v>0.16000000000000014</v>
      </c>
    </row>
    <row r="46" spans="1:6" x14ac:dyDescent="0.2">
      <c r="A46" s="44"/>
      <c r="B46" s="39"/>
      <c r="C46" s="46"/>
      <c r="D46" s="6">
        <v>19.64</v>
      </c>
      <c r="E46" s="6">
        <v>19.96</v>
      </c>
      <c r="F46" s="6">
        <f t="shared" si="2"/>
        <v>0.32000000000000028</v>
      </c>
    </row>
    <row r="47" spans="1:6" x14ac:dyDescent="0.2">
      <c r="A47" s="44"/>
      <c r="B47" s="39"/>
      <c r="C47" s="46"/>
      <c r="D47" s="6">
        <v>20.88</v>
      </c>
      <c r="E47" s="6">
        <v>21</v>
      </c>
      <c r="F47" s="6">
        <f t="shared" si="2"/>
        <v>0.12000000000000099</v>
      </c>
    </row>
    <row r="48" spans="1:6" x14ac:dyDescent="0.2">
      <c r="A48" s="44"/>
      <c r="B48" s="39"/>
      <c r="C48" s="46"/>
      <c r="D48" s="6">
        <v>24.84</v>
      </c>
      <c r="E48" s="6">
        <v>24.96</v>
      </c>
      <c r="F48" s="6">
        <f t="shared" si="2"/>
        <v>0.12000000000000099</v>
      </c>
    </row>
    <row r="49" spans="1:6" ht="19.5" customHeight="1" x14ac:dyDescent="0.2">
      <c r="A49" s="44"/>
      <c r="B49" s="39"/>
      <c r="C49" s="46"/>
      <c r="D49" s="6">
        <v>25.04</v>
      </c>
      <c r="E49" s="6">
        <v>25.48</v>
      </c>
      <c r="F49" s="6">
        <f t="shared" si="2"/>
        <v>0.44000000000000128</v>
      </c>
    </row>
    <row r="50" spans="1:6" x14ac:dyDescent="0.2">
      <c r="A50" s="44"/>
      <c r="B50" s="39"/>
      <c r="C50" s="46"/>
      <c r="D50" s="6">
        <v>28.92</v>
      </c>
      <c r="E50" s="6">
        <v>29</v>
      </c>
      <c r="F50" s="6">
        <f t="shared" si="2"/>
        <v>7.9999999999998295E-2</v>
      </c>
    </row>
    <row r="51" spans="1:6" ht="19" x14ac:dyDescent="0.25">
      <c r="A51" s="44"/>
      <c r="B51" s="39"/>
      <c r="C51" s="47"/>
      <c r="D51" s="41" t="s">
        <v>5</v>
      </c>
      <c r="E51" s="42"/>
      <c r="F51" s="9">
        <f>+F50+F49+F48+F47+F46+F45+F44</f>
        <v>1.5600000000000023</v>
      </c>
    </row>
    <row r="52" spans="1:6" ht="19.5" customHeight="1" x14ac:dyDescent="0.2">
      <c r="A52" s="44"/>
      <c r="B52" s="39"/>
      <c r="C52" s="48" t="s">
        <v>15</v>
      </c>
      <c r="D52" s="5">
        <v>0.88</v>
      </c>
      <c r="E52" s="5">
        <v>4.5999999999999996</v>
      </c>
      <c r="F52" s="5">
        <f t="shared" ref="F52:F57" si="3">+E52-D52</f>
        <v>3.7199999999999998</v>
      </c>
    </row>
    <row r="53" spans="1:6" x14ac:dyDescent="0.2">
      <c r="A53" s="44"/>
      <c r="B53" s="39"/>
      <c r="C53" s="48"/>
      <c r="D53" s="6">
        <v>12.28</v>
      </c>
      <c r="E53" s="6">
        <v>14</v>
      </c>
      <c r="F53" s="6">
        <f t="shared" si="3"/>
        <v>1.7200000000000006</v>
      </c>
    </row>
    <row r="54" spans="1:6" x14ac:dyDescent="0.2">
      <c r="A54" s="44"/>
      <c r="B54" s="39"/>
      <c r="C54" s="48"/>
      <c r="D54" s="6">
        <v>14.84</v>
      </c>
      <c r="E54" s="6">
        <v>16.96</v>
      </c>
      <c r="F54" s="6">
        <f t="shared" si="3"/>
        <v>2.120000000000001</v>
      </c>
    </row>
    <row r="55" spans="1:6" x14ac:dyDescent="0.2">
      <c r="A55" s="44"/>
      <c r="B55" s="39"/>
      <c r="C55" s="48"/>
      <c r="D55" s="6">
        <v>22.08</v>
      </c>
      <c r="E55" s="6">
        <v>23.56</v>
      </c>
      <c r="F55" s="6">
        <f t="shared" si="3"/>
        <v>1.4800000000000004</v>
      </c>
    </row>
    <row r="56" spans="1:6" ht="15.75" customHeight="1" x14ac:dyDescent="0.2">
      <c r="A56" s="44"/>
      <c r="B56" s="39"/>
      <c r="C56" s="48"/>
      <c r="D56" s="6">
        <v>23.68</v>
      </c>
      <c r="E56" s="6">
        <v>24.8</v>
      </c>
      <c r="F56" s="6">
        <f t="shared" si="3"/>
        <v>1.120000000000001</v>
      </c>
    </row>
    <row r="57" spans="1:6" x14ac:dyDescent="0.2">
      <c r="A57" s="44"/>
      <c r="B57" s="39"/>
      <c r="C57" s="48"/>
      <c r="D57" s="6">
        <v>30.48</v>
      </c>
      <c r="E57" s="6">
        <v>31.4</v>
      </c>
      <c r="F57" s="6">
        <f t="shared" si="3"/>
        <v>0.91999999999999815</v>
      </c>
    </row>
    <row r="58" spans="1:6" ht="19" x14ac:dyDescent="0.25">
      <c r="A58" s="44"/>
      <c r="B58" s="39"/>
      <c r="C58" s="48"/>
      <c r="D58" s="41" t="s">
        <v>5</v>
      </c>
      <c r="E58" s="42"/>
      <c r="F58" s="9">
        <f>+F57+F56+F55+F54+F53+F52</f>
        <v>11.080000000000002</v>
      </c>
    </row>
    <row r="59" spans="1:6" x14ac:dyDescent="0.2">
      <c r="A59" s="44"/>
      <c r="B59" s="39"/>
      <c r="C59" s="48" t="s">
        <v>16</v>
      </c>
      <c r="D59" s="5">
        <v>0</v>
      </c>
      <c r="E59" s="5">
        <v>0.84</v>
      </c>
      <c r="F59" s="5">
        <f t="shared" ref="F59:F75" si="4">+E59-D59</f>
        <v>0.84</v>
      </c>
    </row>
    <row r="60" spans="1:6" x14ac:dyDescent="0.2">
      <c r="A60" s="44"/>
      <c r="B60" s="39"/>
      <c r="C60" s="48"/>
      <c r="D60" s="6">
        <v>4.6399999999999997</v>
      </c>
      <c r="E60" s="6">
        <v>7.52</v>
      </c>
      <c r="F60" s="6">
        <f t="shared" si="4"/>
        <v>2.88</v>
      </c>
    </row>
    <row r="61" spans="1:6" x14ac:dyDescent="0.2">
      <c r="A61" s="44"/>
      <c r="B61" s="39"/>
      <c r="C61" s="48"/>
      <c r="D61" s="6">
        <v>9.2799999999999994</v>
      </c>
      <c r="E61" s="6">
        <v>10</v>
      </c>
      <c r="F61" s="6">
        <f t="shared" si="4"/>
        <v>0.72000000000000064</v>
      </c>
    </row>
    <row r="62" spans="1:6" x14ac:dyDescent="0.2">
      <c r="A62" s="44"/>
      <c r="B62" s="39"/>
      <c r="C62" s="48"/>
      <c r="D62" s="6">
        <v>11.16</v>
      </c>
      <c r="E62" s="6">
        <v>13.44</v>
      </c>
      <c r="F62" s="6">
        <f t="shared" si="4"/>
        <v>2.2799999999999994</v>
      </c>
    </row>
    <row r="63" spans="1:6" x14ac:dyDescent="0.2">
      <c r="A63" s="44"/>
      <c r="B63" s="39"/>
      <c r="C63" s="48"/>
      <c r="D63" s="6">
        <v>13.88</v>
      </c>
      <c r="E63" s="6">
        <v>16.96</v>
      </c>
      <c r="F63" s="6">
        <f t="shared" si="4"/>
        <v>3.08</v>
      </c>
    </row>
    <row r="64" spans="1:6" x14ac:dyDescent="0.2">
      <c r="A64" s="44"/>
      <c r="B64" s="39"/>
      <c r="C64" s="48"/>
      <c r="D64" s="6">
        <v>17.88</v>
      </c>
      <c r="E64" s="6">
        <v>18.48</v>
      </c>
      <c r="F64" s="6">
        <f t="shared" si="4"/>
        <v>0.60000000000000142</v>
      </c>
    </row>
    <row r="65" spans="1:6" x14ac:dyDescent="0.2">
      <c r="A65" s="44"/>
      <c r="B65" s="39"/>
      <c r="C65" s="48"/>
      <c r="D65" s="5">
        <v>18.600000000000001</v>
      </c>
      <c r="E65" s="5">
        <v>19.079999999999998</v>
      </c>
      <c r="F65" s="5">
        <f t="shared" si="4"/>
        <v>0.47999999999999687</v>
      </c>
    </row>
    <row r="66" spans="1:6" x14ac:dyDescent="0.2">
      <c r="A66" s="44"/>
      <c r="B66" s="39"/>
      <c r="C66" s="48"/>
      <c r="D66" s="6">
        <v>19.84</v>
      </c>
      <c r="E66" s="6">
        <v>19.96</v>
      </c>
      <c r="F66" s="6">
        <f t="shared" si="4"/>
        <v>0.12000000000000099</v>
      </c>
    </row>
    <row r="67" spans="1:6" x14ac:dyDescent="0.2">
      <c r="A67" s="44"/>
      <c r="B67" s="39"/>
      <c r="C67" s="48"/>
      <c r="D67" s="6">
        <v>20.04</v>
      </c>
      <c r="E67" s="6">
        <v>20.079999999999998</v>
      </c>
      <c r="F67" s="6">
        <f t="shared" si="4"/>
        <v>3.9999999999999147E-2</v>
      </c>
    </row>
    <row r="68" spans="1:6" x14ac:dyDescent="0.2">
      <c r="A68" s="44"/>
      <c r="B68" s="39"/>
      <c r="C68" s="48"/>
      <c r="D68" s="6">
        <v>20.2</v>
      </c>
      <c r="E68" s="6">
        <v>20.239999999999998</v>
      </c>
      <c r="F68" s="6">
        <f t="shared" si="4"/>
        <v>3.9999999999999147E-2</v>
      </c>
    </row>
    <row r="69" spans="1:6" x14ac:dyDescent="0.2">
      <c r="A69" s="44"/>
      <c r="B69" s="39"/>
      <c r="C69" s="48"/>
      <c r="D69" s="6">
        <v>20.32</v>
      </c>
      <c r="E69" s="6">
        <v>20.36</v>
      </c>
      <c r="F69" s="6">
        <f t="shared" si="4"/>
        <v>3.9999999999999147E-2</v>
      </c>
    </row>
    <row r="70" spans="1:6" ht="16.5" customHeight="1" x14ac:dyDescent="0.2">
      <c r="A70" s="44"/>
      <c r="B70" s="39"/>
      <c r="C70" s="48"/>
      <c r="D70" s="6">
        <v>20.88</v>
      </c>
      <c r="E70" s="6">
        <v>21.28</v>
      </c>
      <c r="F70" s="6">
        <f t="shared" si="4"/>
        <v>0.40000000000000213</v>
      </c>
    </row>
    <row r="71" spans="1:6" x14ac:dyDescent="0.2">
      <c r="A71" s="44"/>
      <c r="B71" s="39"/>
      <c r="C71" s="48"/>
      <c r="D71" s="5">
        <v>21.52</v>
      </c>
      <c r="E71" s="5">
        <v>21.64</v>
      </c>
      <c r="F71" s="5">
        <f t="shared" si="4"/>
        <v>0.12000000000000099</v>
      </c>
    </row>
    <row r="72" spans="1:6" x14ac:dyDescent="0.2">
      <c r="A72" s="44"/>
      <c r="B72" s="39"/>
      <c r="C72" s="48"/>
      <c r="D72" s="6">
        <v>21.72</v>
      </c>
      <c r="E72" s="6">
        <v>21.84</v>
      </c>
      <c r="F72" s="6">
        <f t="shared" si="4"/>
        <v>0.12000000000000099</v>
      </c>
    </row>
    <row r="73" spans="1:6" x14ac:dyDescent="0.2">
      <c r="A73" s="44"/>
      <c r="B73" s="39"/>
      <c r="C73" s="48"/>
      <c r="D73" s="6">
        <v>22.08</v>
      </c>
      <c r="E73" s="6">
        <v>26.16</v>
      </c>
      <c r="F73" s="6">
        <f t="shared" si="4"/>
        <v>4.0800000000000018</v>
      </c>
    </row>
    <row r="74" spans="1:6" ht="17.25" customHeight="1" x14ac:dyDescent="0.2">
      <c r="A74" s="44"/>
      <c r="B74" s="39"/>
      <c r="C74" s="48"/>
      <c r="D74" s="6">
        <v>26.24</v>
      </c>
      <c r="E74" s="6">
        <v>27.8</v>
      </c>
      <c r="F74" s="6">
        <f t="shared" si="4"/>
        <v>1.5600000000000023</v>
      </c>
    </row>
    <row r="75" spans="1:6" x14ac:dyDescent="0.2">
      <c r="A75" s="44"/>
      <c r="B75" s="39"/>
      <c r="C75" s="48"/>
      <c r="D75" s="6">
        <v>29.52</v>
      </c>
      <c r="E75" s="6">
        <v>31.4</v>
      </c>
      <c r="F75" s="6">
        <f t="shared" si="4"/>
        <v>1.879999999999999</v>
      </c>
    </row>
    <row r="76" spans="1:6" ht="21" customHeight="1" thickBot="1" x14ac:dyDescent="0.3">
      <c r="A76" s="44"/>
      <c r="B76" s="39"/>
      <c r="C76" s="48"/>
      <c r="D76" s="41" t="s">
        <v>5</v>
      </c>
      <c r="E76" s="42"/>
      <c r="F76" s="9">
        <f>+F75+F74+F73+F72+F71+F70+F69+F68+F67+F66+F65+F64+F63+F62+F61+F60+F59</f>
        <v>19.280000000000005</v>
      </c>
    </row>
    <row r="77" spans="1:6" ht="16" x14ac:dyDescent="0.2">
      <c r="A77" s="3" t="s">
        <v>3</v>
      </c>
      <c r="B77" s="1" t="s">
        <v>0</v>
      </c>
      <c r="C77" s="2" t="s">
        <v>1</v>
      </c>
      <c r="D77" s="3" t="s">
        <v>10</v>
      </c>
      <c r="E77" s="3" t="s">
        <v>8</v>
      </c>
      <c r="F77" s="3" t="s">
        <v>9</v>
      </c>
    </row>
    <row r="78" spans="1:6" x14ac:dyDescent="0.2">
      <c r="A78" s="39" t="s">
        <v>115</v>
      </c>
      <c r="B78" s="39">
        <v>3</v>
      </c>
      <c r="C78" s="40" t="s">
        <v>17</v>
      </c>
      <c r="D78" s="5">
        <v>23.914000000000001</v>
      </c>
      <c r="E78" s="5">
        <v>24.164999999999999</v>
      </c>
      <c r="F78" s="5">
        <f>+E78-D78</f>
        <v>0.25099999999999767</v>
      </c>
    </row>
    <row r="79" spans="1:6" x14ac:dyDescent="0.2">
      <c r="A79" s="39"/>
      <c r="B79" s="39"/>
      <c r="C79" s="40"/>
      <c r="D79" s="6">
        <v>27.646000000000001</v>
      </c>
      <c r="E79" s="6">
        <v>28.44</v>
      </c>
      <c r="F79" s="6">
        <f>+E79-D79</f>
        <v>0.79400000000000048</v>
      </c>
    </row>
    <row r="80" spans="1:6" ht="18" customHeight="1" x14ac:dyDescent="0.25">
      <c r="A80" s="39"/>
      <c r="B80" s="39"/>
      <c r="C80" s="40"/>
      <c r="D80" s="41" t="s">
        <v>5</v>
      </c>
      <c r="E80" s="42"/>
      <c r="F80" s="9">
        <f>F79+F78</f>
        <v>1.0449999999999982</v>
      </c>
    </row>
    <row r="81" spans="1:6" x14ac:dyDescent="0.2">
      <c r="A81" s="39"/>
      <c r="B81" s="39"/>
      <c r="C81" s="39" t="s">
        <v>2</v>
      </c>
      <c r="D81" s="6">
        <v>28.933</v>
      </c>
      <c r="E81" s="6">
        <v>30.155999999999999</v>
      </c>
      <c r="F81" s="6">
        <f>+E81-D81</f>
        <v>1.222999999999999</v>
      </c>
    </row>
    <row r="82" spans="1:6" ht="19" x14ac:dyDescent="0.25">
      <c r="A82" s="39"/>
      <c r="B82" s="39"/>
      <c r="C82" s="39"/>
      <c r="D82" s="41" t="s">
        <v>5</v>
      </c>
      <c r="E82" s="42"/>
      <c r="F82" s="9">
        <f>F81+0</f>
        <v>1.222999999999999</v>
      </c>
    </row>
    <row r="83" spans="1:6" x14ac:dyDescent="0.2">
      <c r="A83" s="39"/>
      <c r="B83" s="39"/>
      <c r="C83" s="43" t="s">
        <v>18</v>
      </c>
      <c r="D83" s="5">
        <v>0</v>
      </c>
      <c r="E83" s="5">
        <v>2.464</v>
      </c>
      <c r="F83" s="5">
        <f t="shared" ref="F83:F95" si="5">+E83-D83</f>
        <v>2.464</v>
      </c>
    </row>
    <row r="84" spans="1:6" ht="16.5" customHeight="1" x14ac:dyDescent="0.2">
      <c r="A84" s="39"/>
      <c r="B84" s="39"/>
      <c r="C84" s="43"/>
      <c r="D84" s="6">
        <v>2.3610000000000002</v>
      </c>
      <c r="E84" s="6">
        <v>3.0070000000000001</v>
      </c>
      <c r="F84" s="6">
        <f t="shared" si="5"/>
        <v>0.64599999999999991</v>
      </c>
    </row>
    <row r="85" spans="1:6" x14ac:dyDescent="0.2">
      <c r="A85" s="39"/>
      <c r="B85" s="39"/>
      <c r="C85" s="43"/>
      <c r="D85" s="6">
        <v>4.1760000000000002</v>
      </c>
      <c r="E85" s="6">
        <v>4.3019999999999996</v>
      </c>
      <c r="F85" s="6">
        <f t="shared" si="5"/>
        <v>0.12599999999999945</v>
      </c>
    </row>
    <row r="86" spans="1:6" x14ac:dyDescent="0.2">
      <c r="A86" s="39"/>
      <c r="B86" s="39"/>
      <c r="C86" s="43"/>
      <c r="D86" s="6">
        <v>4.5940000000000003</v>
      </c>
      <c r="E86" s="6">
        <v>5.8890000000000002</v>
      </c>
      <c r="F86" s="6">
        <f t="shared" si="5"/>
        <v>1.2949999999999999</v>
      </c>
    </row>
    <row r="87" spans="1:6" x14ac:dyDescent="0.2">
      <c r="A87" s="39"/>
      <c r="B87" s="39"/>
      <c r="C87" s="43"/>
      <c r="D87" s="6">
        <v>6.181</v>
      </c>
      <c r="E87" s="6">
        <v>6.766</v>
      </c>
      <c r="F87" s="6">
        <f t="shared" si="5"/>
        <v>0.58499999999999996</v>
      </c>
    </row>
    <row r="88" spans="1:6" x14ac:dyDescent="0.2">
      <c r="A88" s="39"/>
      <c r="B88" s="39"/>
      <c r="C88" s="43"/>
      <c r="D88" s="6">
        <v>7.1219999999999999</v>
      </c>
      <c r="E88" s="6">
        <v>7.54</v>
      </c>
      <c r="F88" s="6">
        <f t="shared" si="5"/>
        <v>0.41800000000000015</v>
      </c>
    </row>
    <row r="89" spans="1:6" x14ac:dyDescent="0.2">
      <c r="A89" s="39"/>
      <c r="B89" s="39"/>
      <c r="C89" s="43"/>
      <c r="D89" s="5">
        <v>8.0609999999999999</v>
      </c>
      <c r="E89" s="5">
        <v>8.6039999999999992</v>
      </c>
      <c r="F89" s="5">
        <f t="shared" si="5"/>
        <v>0.54299999999999926</v>
      </c>
    </row>
    <row r="90" spans="1:6" ht="18" customHeight="1" x14ac:dyDescent="0.2">
      <c r="A90" s="39"/>
      <c r="B90" s="39"/>
      <c r="C90" s="43"/>
      <c r="D90" s="6">
        <v>8.8460000000000001</v>
      </c>
      <c r="E90" s="6">
        <v>12.731</v>
      </c>
      <c r="F90" s="6">
        <f t="shared" si="5"/>
        <v>3.8849999999999998</v>
      </c>
    </row>
    <row r="91" spans="1:6" x14ac:dyDescent="0.2">
      <c r="A91" s="39"/>
      <c r="B91" s="39"/>
      <c r="C91" s="43"/>
      <c r="D91" s="6">
        <v>13.414</v>
      </c>
      <c r="E91" s="6">
        <v>17.006</v>
      </c>
      <c r="F91" s="6">
        <f t="shared" si="5"/>
        <v>3.5920000000000005</v>
      </c>
    </row>
    <row r="92" spans="1:6" ht="17.25" customHeight="1" x14ac:dyDescent="0.2">
      <c r="A92" s="39"/>
      <c r="B92" s="39"/>
      <c r="C92" s="43"/>
      <c r="D92" s="6">
        <v>18.45</v>
      </c>
      <c r="E92" s="6">
        <v>22.577999999999999</v>
      </c>
      <c r="F92" s="6">
        <f t="shared" si="5"/>
        <v>4.1280000000000001</v>
      </c>
    </row>
    <row r="93" spans="1:6" x14ac:dyDescent="0.2">
      <c r="A93" s="39"/>
      <c r="B93" s="39"/>
      <c r="C93" s="43"/>
      <c r="D93" s="6">
        <v>23.881</v>
      </c>
      <c r="E93" s="6">
        <v>24.173999999999999</v>
      </c>
      <c r="F93" s="6">
        <f t="shared" si="5"/>
        <v>0.29299999999999926</v>
      </c>
    </row>
    <row r="94" spans="1:6" x14ac:dyDescent="0.2">
      <c r="A94" s="39"/>
      <c r="B94" s="39"/>
      <c r="C94" s="43"/>
      <c r="D94" s="6">
        <v>25.021000000000001</v>
      </c>
      <c r="E94" s="6">
        <v>25.23</v>
      </c>
      <c r="F94" s="6">
        <f t="shared" si="5"/>
        <v>0.20899999999999963</v>
      </c>
    </row>
    <row r="95" spans="1:6" x14ac:dyDescent="0.2">
      <c r="A95" s="39"/>
      <c r="B95" s="39"/>
      <c r="C95" s="43"/>
      <c r="D95" s="5">
        <v>25.335000000000001</v>
      </c>
      <c r="E95" s="5">
        <v>30.155999999999999</v>
      </c>
      <c r="F95" s="5">
        <f t="shared" si="5"/>
        <v>4.820999999999998</v>
      </c>
    </row>
    <row r="96" spans="1:6" ht="19" x14ac:dyDescent="0.25">
      <c r="A96" s="39"/>
      <c r="B96" s="39"/>
      <c r="C96" s="43"/>
      <c r="D96" s="41" t="s">
        <v>5</v>
      </c>
      <c r="E96" s="42"/>
      <c r="F96" s="9">
        <f>F95+F94+F93+F92+F91+F90+F89+F88+F87+F86+F85+F84+F83</f>
        <v>23.004999999999995</v>
      </c>
    </row>
  </sheetData>
  <mergeCells count="33">
    <mergeCell ref="A1:F1"/>
    <mergeCell ref="A3:A27"/>
    <mergeCell ref="B3:B27"/>
    <mergeCell ref="C3:C11"/>
    <mergeCell ref="D11:E11"/>
    <mergeCell ref="C12:C16"/>
    <mergeCell ref="D16:E16"/>
    <mergeCell ref="C17:C27"/>
    <mergeCell ref="D27:E27"/>
    <mergeCell ref="A29:A42"/>
    <mergeCell ref="B29:B42"/>
    <mergeCell ref="C29:C34"/>
    <mergeCell ref="D34:E34"/>
    <mergeCell ref="C35:C36"/>
    <mergeCell ref="D36:E36"/>
    <mergeCell ref="C37:C42"/>
    <mergeCell ref="D42:E42"/>
    <mergeCell ref="A44:A76"/>
    <mergeCell ref="B44:B76"/>
    <mergeCell ref="C44:C51"/>
    <mergeCell ref="D51:E51"/>
    <mergeCell ref="C52:C58"/>
    <mergeCell ref="D58:E58"/>
    <mergeCell ref="C59:C76"/>
    <mergeCell ref="D76:E76"/>
    <mergeCell ref="A78:A96"/>
    <mergeCell ref="B78:B96"/>
    <mergeCell ref="C78:C80"/>
    <mergeCell ref="D80:E80"/>
    <mergeCell ref="C81:C82"/>
    <mergeCell ref="D82:E82"/>
    <mergeCell ref="C83:C96"/>
    <mergeCell ref="D96:E96"/>
  </mergeCells>
  <phoneticPr fontId="5" type="noConversion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"/>
  <sheetViews>
    <sheetView topLeftCell="A19" zoomScale="90" zoomScaleNormal="90" workbookViewId="0">
      <selection activeCell="B25" sqref="B25:B57"/>
    </sheetView>
  </sheetViews>
  <sheetFormatPr baseColWidth="10" defaultColWidth="11" defaultRowHeight="15" x14ac:dyDescent="0.2"/>
  <cols>
    <col min="1" max="1" width="20.6640625" style="30" customWidth="1"/>
    <col min="2" max="2" width="17.5" customWidth="1"/>
    <col min="3" max="3" width="14.5" customWidth="1"/>
    <col min="4" max="4" width="24" customWidth="1"/>
    <col min="5" max="5" width="21.5" customWidth="1"/>
    <col min="6" max="6" width="23.5" customWidth="1"/>
  </cols>
  <sheetData>
    <row r="1" spans="1:7" ht="28.5" customHeight="1" x14ac:dyDescent="0.2">
      <c r="A1" s="62" t="s">
        <v>43</v>
      </c>
      <c r="B1" s="63"/>
      <c r="C1" s="63"/>
      <c r="D1" s="63"/>
      <c r="E1" s="63"/>
      <c r="F1" s="64"/>
    </row>
    <row r="2" spans="1:7" ht="28.5" customHeight="1" x14ac:dyDescent="0.2">
      <c r="A2" s="21" t="s">
        <v>81</v>
      </c>
      <c r="B2" s="21" t="s">
        <v>82</v>
      </c>
      <c r="C2" s="21" t="s">
        <v>83</v>
      </c>
      <c r="D2" s="21" t="s">
        <v>80</v>
      </c>
    </row>
    <row r="3" spans="1:7" ht="28.5" customHeight="1" x14ac:dyDescent="0.2">
      <c r="A3" s="59" t="s">
        <v>109</v>
      </c>
      <c r="B3" s="18" t="s">
        <v>50</v>
      </c>
      <c r="C3" s="18" t="s">
        <v>84</v>
      </c>
      <c r="D3" s="23">
        <v>12.917000000000002</v>
      </c>
      <c r="E3" s="16"/>
      <c r="F3" s="16"/>
    </row>
    <row r="4" spans="1:7" ht="28.5" customHeight="1" x14ac:dyDescent="0.2">
      <c r="A4" s="59"/>
      <c r="B4" s="18" t="s">
        <v>2</v>
      </c>
      <c r="C4" s="18" t="s">
        <v>85</v>
      </c>
      <c r="D4" s="23">
        <v>12.076000000000002</v>
      </c>
      <c r="E4" s="16"/>
      <c r="F4" s="16"/>
    </row>
    <row r="5" spans="1:7" ht="28.5" customHeight="1" x14ac:dyDescent="0.2">
      <c r="A5" s="59"/>
      <c r="B5" s="18" t="s">
        <v>53</v>
      </c>
      <c r="C5" s="18" t="s">
        <v>86</v>
      </c>
      <c r="D5" s="23">
        <v>23.663</v>
      </c>
      <c r="E5" s="16"/>
      <c r="F5" s="16"/>
    </row>
    <row r="6" spans="1:7" ht="28.5" customHeight="1" x14ac:dyDescent="0.2">
      <c r="A6" s="59"/>
      <c r="B6" s="18" t="s">
        <v>87</v>
      </c>
      <c r="C6" s="18" t="s">
        <v>88</v>
      </c>
      <c r="D6" s="23">
        <v>11.346</v>
      </c>
      <c r="E6" s="16"/>
      <c r="F6" s="16"/>
    </row>
    <row r="7" spans="1:7" ht="28.5" customHeight="1" x14ac:dyDescent="0.2">
      <c r="A7" s="59"/>
      <c r="B7" s="18" t="s">
        <v>89</v>
      </c>
      <c r="C7" s="18" t="s">
        <v>90</v>
      </c>
      <c r="D7" s="23">
        <v>11.668000000000001</v>
      </c>
      <c r="E7" s="16"/>
      <c r="F7" s="16"/>
    </row>
    <row r="8" spans="1:7" ht="28.5" customHeight="1" x14ac:dyDescent="0.2">
      <c r="A8" s="59"/>
      <c r="B8" s="18" t="s">
        <v>91</v>
      </c>
      <c r="C8" s="18" t="s">
        <v>92</v>
      </c>
      <c r="D8" s="23">
        <v>2.1909999999999989</v>
      </c>
      <c r="E8" s="16"/>
      <c r="F8" s="16"/>
    </row>
    <row r="9" spans="1:7" ht="28.5" customHeight="1" thickBot="1" x14ac:dyDescent="0.25">
      <c r="A9" s="60"/>
      <c r="B9" s="35" t="s">
        <v>93</v>
      </c>
      <c r="C9" s="35" t="s">
        <v>94</v>
      </c>
      <c r="D9" s="38">
        <v>22.238999999999997</v>
      </c>
      <c r="E9" s="16"/>
      <c r="F9" s="16"/>
    </row>
    <row r="10" spans="1:7" ht="28.5" customHeight="1" thickTop="1" x14ac:dyDescent="0.2">
      <c r="A10" s="61" t="s">
        <v>110</v>
      </c>
      <c r="B10" s="32" t="s">
        <v>50</v>
      </c>
      <c r="C10" s="32" t="s">
        <v>95</v>
      </c>
      <c r="D10" s="37">
        <v>13.35</v>
      </c>
      <c r="E10" s="16"/>
      <c r="F10" s="16"/>
    </row>
    <row r="11" spans="1:7" ht="28.5" customHeight="1" x14ac:dyDescent="0.2">
      <c r="A11" s="59"/>
      <c r="B11" s="18" t="s">
        <v>2</v>
      </c>
      <c r="C11" s="18" t="s">
        <v>96</v>
      </c>
      <c r="D11" s="23">
        <v>6.0979999999999981</v>
      </c>
      <c r="E11" s="16"/>
      <c r="F11" s="16"/>
    </row>
    <row r="12" spans="1:7" ht="28.5" customHeight="1" x14ac:dyDescent="0.2">
      <c r="A12" s="59"/>
      <c r="B12" s="18" t="s">
        <v>53</v>
      </c>
      <c r="C12" s="18" t="s">
        <v>97</v>
      </c>
      <c r="D12" s="23">
        <v>10.36</v>
      </c>
      <c r="E12" s="16"/>
      <c r="F12" s="16"/>
    </row>
    <row r="13" spans="1:7" ht="28.5" customHeight="1" x14ac:dyDescent="0.2">
      <c r="A13" s="59"/>
      <c r="B13" s="18" t="s">
        <v>87</v>
      </c>
      <c r="C13" s="18" t="s">
        <v>98</v>
      </c>
      <c r="D13" s="23">
        <v>1.6030000000000009</v>
      </c>
      <c r="E13" s="16"/>
      <c r="F13" s="16"/>
    </row>
    <row r="14" spans="1:7" ht="28.5" customHeight="1" x14ac:dyDescent="0.2">
      <c r="A14" s="59"/>
      <c r="B14" s="18" t="s">
        <v>89</v>
      </c>
      <c r="C14" s="18" t="s">
        <v>99</v>
      </c>
      <c r="D14" s="23">
        <v>10.539000000000001</v>
      </c>
      <c r="E14" s="16"/>
      <c r="F14" s="16"/>
    </row>
    <row r="15" spans="1:7" ht="28.5" customHeight="1" x14ac:dyDescent="0.2">
      <c r="A15" s="59"/>
      <c r="B15" s="18" t="s">
        <v>91</v>
      </c>
      <c r="C15" s="18" t="s">
        <v>100</v>
      </c>
      <c r="D15" s="23">
        <v>15.071</v>
      </c>
      <c r="E15" s="16"/>
      <c r="F15" s="16"/>
      <c r="G15" s="22"/>
    </row>
    <row r="16" spans="1:7" ht="28.5" customHeight="1" thickBot="1" x14ac:dyDescent="0.25">
      <c r="A16" s="60"/>
      <c r="B16" s="35" t="s">
        <v>93</v>
      </c>
      <c r="C16" s="35" t="s">
        <v>101</v>
      </c>
      <c r="D16" s="38">
        <v>17.076999999999998</v>
      </c>
      <c r="E16" s="16"/>
      <c r="F16" s="16"/>
      <c r="G16" s="22"/>
    </row>
    <row r="17" spans="1:7" ht="28.5" customHeight="1" thickTop="1" x14ac:dyDescent="0.2">
      <c r="A17" s="61" t="s">
        <v>111</v>
      </c>
      <c r="B17" s="32" t="s">
        <v>50</v>
      </c>
      <c r="C17" s="32" t="s">
        <v>102</v>
      </c>
      <c r="D17" s="37">
        <v>9.5779999999999994</v>
      </c>
      <c r="E17" s="16"/>
      <c r="F17" s="16"/>
      <c r="G17" s="22"/>
    </row>
    <row r="18" spans="1:7" ht="28.5" customHeight="1" x14ac:dyDescent="0.2">
      <c r="A18" s="59"/>
      <c r="B18" s="18" t="s">
        <v>2</v>
      </c>
      <c r="C18" s="18" t="s">
        <v>103</v>
      </c>
      <c r="D18" s="23">
        <v>29.992999999999999</v>
      </c>
      <c r="E18" s="16"/>
      <c r="F18" s="16"/>
      <c r="G18" s="22"/>
    </row>
    <row r="19" spans="1:7" ht="28.5" customHeight="1" x14ac:dyDescent="0.2">
      <c r="A19" s="59"/>
      <c r="B19" s="18" t="s">
        <v>87</v>
      </c>
      <c r="C19" s="18" t="s">
        <v>104</v>
      </c>
      <c r="D19" s="23">
        <v>9.0780000000000065</v>
      </c>
      <c r="E19" s="16"/>
      <c r="F19" s="16"/>
      <c r="G19" s="22"/>
    </row>
    <row r="20" spans="1:7" ht="28.5" customHeight="1" x14ac:dyDescent="0.2">
      <c r="A20" s="59"/>
      <c r="B20" s="18" t="s">
        <v>89</v>
      </c>
      <c r="C20" s="18" t="s">
        <v>105</v>
      </c>
      <c r="D20" s="23">
        <v>8.4559999999999977</v>
      </c>
      <c r="E20" s="16"/>
      <c r="F20" s="16"/>
      <c r="G20" s="22"/>
    </row>
    <row r="21" spans="1:7" ht="28.5" customHeight="1" x14ac:dyDescent="0.2">
      <c r="A21" s="59"/>
      <c r="B21" s="18" t="s">
        <v>91</v>
      </c>
      <c r="C21" s="18" t="s">
        <v>106</v>
      </c>
      <c r="D21" s="23">
        <v>6.9170000000000025</v>
      </c>
      <c r="E21" s="16"/>
      <c r="F21" s="16"/>
      <c r="G21" s="22"/>
    </row>
    <row r="22" spans="1:7" ht="28.5" customHeight="1" x14ac:dyDescent="0.2">
      <c r="A22" s="59"/>
      <c r="B22" s="18" t="s">
        <v>93</v>
      </c>
      <c r="C22" s="18" t="s">
        <v>107</v>
      </c>
      <c r="D22" s="23">
        <v>14.404999999999999</v>
      </c>
      <c r="E22" s="16"/>
      <c r="F22" s="16"/>
      <c r="G22" s="22"/>
    </row>
    <row r="23" spans="1:7" ht="28.5" customHeight="1" x14ac:dyDescent="0.2">
      <c r="A23" s="28"/>
      <c r="B23" s="17"/>
      <c r="C23" s="17"/>
      <c r="D23" s="16"/>
      <c r="E23" s="16"/>
      <c r="F23" s="16"/>
    </row>
    <row r="24" spans="1:7" ht="19.5" customHeight="1" x14ac:dyDescent="0.2">
      <c r="A24" s="29" t="s">
        <v>3</v>
      </c>
      <c r="B24" s="14" t="s">
        <v>0</v>
      </c>
      <c r="C24" s="14" t="s">
        <v>1</v>
      </c>
      <c r="D24" s="13" t="s">
        <v>10</v>
      </c>
      <c r="E24" s="13" t="s">
        <v>8</v>
      </c>
      <c r="F24" s="13" t="s">
        <v>9</v>
      </c>
    </row>
    <row r="25" spans="1:7" ht="22.5" customHeight="1" x14ac:dyDescent="0.2">
      <c r="A25" s="65" t="s">
        <v>112</v>
      </c>
      <c r="B25" s="44">
        <v>6</v>
      </c>
      <c r="C25" s="43" t="s">
        <v>44</v>
      </c>
      <c r="D25" s="5">
        <v>20.393999999999998</v>
      </c>
      <c r="E25" s="5">
        <v>20.96</v>
      </c>
      <c r="F25" s="5">
        <f>+E25-D25</f>
        <v>0.5660000000000025</v>
      </c>
    </row>
    <row r="26" spans="1:7" ht="19" x14ac:dyDescent="0.25">
      <c r="A26" s="65"/>
      <c r="B26" s="44"/>
      <c r="C26" s="43"/>
      <c r="D26" s="49" t="s">
        <v>5</v>
      </c>
      <c r="E26" s="49"/>
      <c r="F26" s="9">
        <f>+F25</f>
        <v>0.5660000000000025</v>
      </c>
    </row>
    <row r="27" spans="1:7" ht="18.75" customHeight="1" x14ac:dyDescent="0.2">
      <c r="A27" s="65"/>
      <c r="B27" s="44"/>
      <c r="C27" s="44" t="s">
        <v>45</v>
      </c>
      <c r="D27" s="6">
        <v>1.0760000000000001</v>
      </c>
      <c r="E27" s="6">
        <v>4.7759999999999998</v>
      </c>
      <c r="F27" s="6">
        <f>+E27-D27</f>
        <v>3.6999999999999997</v>
      </c>
    </row>
    <row r="28" spans="1:7" ht="15" customHeight="1" x14ac:dyDescent="0.2">
      <c r="A28" s="65"/>
      <c r="B28" s="44"/>
      <c r="C28" s="44"/>
      <c r="D28" s="7">
        <v>28.056000000000001</v>
      </c>
      <c r="E28" s="7">
        <v>30.989000000000001</v>
      </c>
      <c r="F28" s="7">
        <f>+E28-D28</f>
        <v>2.9329999999999998</v>
      </c>
    </row>
    <row r="29" spans="1:7" ht="19" x14ac:dyDescent="0.25">
      <c r="A29" s="65"/>
      <c r="B29" s="44"/>
      <c r="C29" s="44"/>
      <c r="D29" s="49" t="s">
        <v>5</v>
      </c>
      <c r="E29" s="49"/>
      <c r="F29" s="9">
        <f>+F28+F27</f>
        <v>6.6329999999999991</v>
      </c>
    </row>
    <row r="30" spans="1:7" ht="15" customHeight="1" x14ac:dyDescent="0.2">
      <c r="A30" s="65"/>
      <c r="B30" s="44"/>
      <c r="C30" s="43" t="s">
        <v>46</v>
      </c>
      <c r="D30" s="5">
        <v>4.7750000000000004</v>
      </c>
      <c r="E30" s="5">
        <v>5.141</v>
      </c>
      <c r="F30" s="5">
        <f>+E30-D30</f>
        <v>0.36599999999999966</v>
      </c>
    </row>
    <row r="31" spans="1:7" ht="15" customHeight="1" x14ac:dyDescent="0.2">
      <c r="A31" s="65"/>
      <c r="B31" s="44"/>
      <c r="C31" s="43"/>
      <c r="D31" s="6">
        <v>6.4080000000000004</v>
      </c>
      <c r="E31" s="6">
        <v>9.2080000000000002</v>
      </c>
      <c r="F31" s="6">
        <f>+E31-D31</f>
        <v>2.8</v>
      </c>
    </row>
    <row r="32" spans="1:7" ht="15" customHeight="1" x14ac:dyDescent="0.2">
      <c r="A32" s="65"/>
      <c r="B32" s="44"/>
      <c r="C32" s="43"/>
      <c r="D32" s="5">
        <v>20.350000000000001</v>
      </c>
      <c r="E32" s="5">
        <v>22.684000000000001</v>
      </c>
      <c r="F32" s="5">
        <f>+E32-D32</f>
        <v>2.3339999999999996</v>
      </c>
    </row>
    <row r="33" spans="1:6" ht="18.75" customHeight="1" x14ac:dyDescent="0.2">
      <c r="A33" s="65"/>
      <c r="B33" s="44"/>
      <c r="C33" s="43"/>
      <c r="D33" s="6">
        <v>23.042000000000002</v>
      </c>
      <c r="E33" s="6">
        <v>26.641999999999999</v>
      </c>
      <c r="F33" s="6">
        <f>+E33-D33</f>
        <v>3.5999999999999979</v>
      </c>
    </row>
    <row r="34" spans="1:6" ht="15" customHeight="1" x14ac:dyDescent="0.25">
      <c r="A34" s="65"/>
      <c r="B34" s="44"/>
      <c r="C34" s="43"/>
      <c r="D34" s="49" t="s">
        <v>5</v>
      </c>
      <c r="E34" s="49"/>
      <c r="F34" s="9">
        <f>F30+F31+F32+F33</f>
        <v>9.0999999999999979</v>
      </c>
    </row>
    <row r="35" spans="1:6" x14ac:dyDescent="0.2">
      <c r="A35" s="65"/>
      <c r="B35" s="44"/>
      <c r="C35" s="44" t="s">
        <v>47</v>
      </c>
      <c r="D35" s="5">
        <v>4.5960000000000001</v>
      </c>
      <c r="E35" s="5">
        <v>4.7619999999999996</v>
      </c>
      <c r="F35" s="5">
        <f t="shared" ref="F35:F42" si="0">+E35-D35</f>
        <v>0.16599999999999948</v>
      </c>
    </row>
    <row r="36" spans="1:6" ht="15" customHeight="1" x14ac:dyDescent="0.2">
      <c r="A36" s="65"/>
      <c r="B36" s="44"/>
      <c r="C36" s="44"/>
      <c r="D36" s="6">
        <v>4.8310000000000004</v>
      </c>
      <c r="E36" s="6">
        <v>9.2309999999999999</v>
      </c>
      <c r="F36" s="6">
        <f t="shared" si="0"/>
        <v>4.3999999999999995</v>
      </c>
    </row>
    <row r="37" spans="1:6" ht="18" customHeight="1" x14ac:dyDescent="0.2">
      <c r="A37" s="65"/>
      <c r="B37" s="44"/>
      <c r="C37" s="44"/>
      <c r="D37" s="5">
        <v>11.603</v>
      </c>
      <c r="E37" s="5">
        <v>12.936</v>
      </c>
      <c r="F37" s="5">
        <f t="shared" si="0"/>
        <v>1.3330000000000002</v>
      </c>
    </row>
    <row r="38" spans="1:6" x14ac:dyDescent="0.2">
      <c r="A38" s="65"/>
      <c r="B38" s="44"/>
      <c r="C38" s="44"/>
      <c r="D38" s="6">
        <v>15.345000000000001</v>
      </c>
      <c r="E38" s="6">
        <v>18.344999999999999</v>
      </c>
      <c r="F38" s="6">
        <f t="shared" si="0"/>
        <v>2.9999999999999982</v>
      </c>
    </row>
    <row r="39" spans="1:6" ht="15" customHeight="1" x14ac:dyDescent="0.2">
      <c r="A39" s="65"/>
      <c r="B39" s="44"/>
      <c r="C39" s="44"/>
      <c r="D39" s="5">
        <v>18.498999999999999</v>
      </c>
      <c r="E39" s="5">
        <v>19.928000000000001</v>
      </c>
      <c r="F39" s="5">
        <f t="shared" si="0"/>
        <v>1.429000000000002</v>
      </c>
    </row>
    <row r="40" spans="1:6" ht="15" customHeight="1" x14ac:dyDescent="0.2">
      <c r="A40" s="65"/>
      <c r="B40" s="44"/>
      <c r="C40" s="44"/>
      <c r="D40" s="6">
        <v>21.047999999999998</v>
      </c>
      <c r="E40" s="6">
        <v>22.648</v>
      </c>
      <c r="F40" s="6">
        <f t="shared" si="0"/>
        <v>1.6000000000000014</v>
      </c>
    </row>
    <row r="41" spans="1:6" x14ac:dyDescent="0.2">
      <c r="A41" s="65"/>
      <c r="B41" s="44"/>
      <c r="C41" s="44"/>
      <c r="D41" s="5">
        <v>22.971</v>
      </c>
      <c r="E41" s="5">
        <v>25.004000000000001</v>
      </c>
      <c r="F41" s="5">
        <f t="shared" si="0"/>
        <v>2.0330000000000013</v>
      </c>
    </row>
    <row r="42" spans="1:6" ht="15" customHeight="1" x14ac:dyDescent="0.2">
      <c r="A42" s="65"/>
      <c r="B42" s="44"/>
      <c r="C42" s="44"/>
      <c r="D42" s="6">
        <v>26.666</v>
      </c>
      <c r="E42" s="6">
        <v>32.1</v>
      </c>
      <c r="F42" s="6">
        <f t="shared" si="0"/>
        <v>5.4340000000000011</v>
      </c>
    </row>
    <row r="43" spans="1:6" ht="15" customHeight="1" x14ac:dyDescent="0.25">
      <c r="A43" s="65"/>
      <c r="B43" s="44"/>
      <c r="C43" s="44"/>
      <c r="D43" s="49" t="s">
        <v>5</v>
      </c>
      <c r="E43" s="49"/>
      <c r="F43" s="9">
        <f>+F42+F41+F40+F39+F38+F37+F36+F35</f>
        <v>19.395000000000003</v>
      </c>
    </row>
    <row r="44" spans="1:6" ht="18" customHeight="1" x14ac:dyDescent="0.2">
      <c r="A44" s="65"/>
      <c r="B44" s="44"/>
      <c r="C44" s="44" t="s">
        <v>48</v>
      </c>
      <c r="D44" s="5">
        <v>1.111</v>
      </c>
      <c r="E44" s="5">
        <v>4.9779999999999998</v>
      </c>
      <c r="F44" s="5">
        <f t="shared" ref="F44:F51" si="1">+E44-D44</f>
        <v>3.867</v>
      </c>
    </row>
    <row r="45" spans="1:6" x14ac:dyDescent="0.2">
      <c r="A45" s="65"/>
      <c r="B45" s="44"/>
      <c r="C45" s="44"/>
      <c r="D45" s="6">
        <v>6.9459999999999997</v>
      </c>
      <c r="E45" s="6">
        <v>9.218</v>
      </c>
      <c r="F45" s="6">
        <f t="shared" si="1"/>
        <v>2.2720000000000002</v>
      </c>
    </row>
    <row r="46" spans="1:6" x14ac:dyDescent="0.2">
      <c r="A46" s="65"/>
      <c r="B46" s="44"/>
      <c r="C46" s="44"/>
      <c r="D46" s="5">
        <v>9.4459999999999997</v>
      </c>
      <c r="E46" s="5">
        <v>11.499000000000001</v>
      </c>
      <c r="F46" s="5">
        <f t="shared" si="1"/>
        <v>2.0530000000000008</v>
      </c>
    </row>
    <row r="47" spans="1:6" x14ac:dyDescent="0.2">
      <c r="A47" s="65"/>
      <c r="B47" s="44"/>
      <c r="C47" s="44"/>
      <c r="D47" s="6">
        <v>14.712999999999999</v>
      </c>
      <c r="E47" s="6">
        <v>17.18</v>
      </c>
      <c r="F47" s="6">
        <f t="shared" si="1"/>
        <v>2.4670000000000005</v>
      </c>
    </row>
    <row r="48" spans="1:6" ht="15" customHeight="1" x14ac:dyDescent="0.2">
      <c r="A48" s="65"/>
      <c r="B48" s="44"/>
      <c r="C48" s="44"/>
      <c r="D48" s="5">
        <v>20.334</v>
      </c>
      <c r="E48" s="5">
        <v>21.2</v>
      </c>
      <c r="F48" s="5">
        <f t="shared" si="1"/>
        <v>0.86599999999999966</v>
      </c>
    </row>
    <row r="49" spans="1:6" ht="15.75" customHeight="1" x14ac:dyDescent="0.2">
      <c r="A49" s="65"/>
      <c r="B49" s="44"/>
      <c r="C49" s="44"/>
      <c r="D49" s="6">
        <v>22.253</v>
      </c>
      <c r="E49" s="6">
        <v>22.952999999999999</v>
      </c>
      <c r="F49" s="6">
        <f t="shared" si="1"/>
        <v>0.69999999999999929</v>
      </c>
    </row>
    <row r="50" spans="1:6" x14ac:dyDescent="0.2">
      <c r="A50" s="65"/>
      <c r="B50" s="44"/>
      <c r="C50" s="44"/>
      <c r="D50" s="5">
        <v>23.007000000000001</v>
      </c>
      <c r="E50" s="5">
        <v>24.907</v>
      </c>
      <c r="F50" s="5">
        <f t="shared" si="1"/>
        <v>1.8999999999999986</v>
      </c>
    </row>
    <row r="51" spans="1:6" ht="19.5" customHeight="1" x14ac:dyDescent="0.2">
      <c r="A51" s="65"/>
      <c r="B51" s="44"/>
      <c r="C51" s="44"/>
      <c r="D51" s="6">
        <v>26.649000000000001</v>
      </c>
      <c r="E51" s="6">
        <v>27.847999999999999</v>
      </c>
      <c r="F51" s="6">
        <f t="shared" si="1"/>
        <v>1.1989999999999981</v>
      </c>
    </row>
    <row r="52" spans="1:6" ht="15" customHeight="1" x14ac:dyDescent="0.25">
      <c r="A52" s="65"/>
      <c r="B52" s="44"/>
      <c r="C52" s="44"/>
      <c r="D52" s="49" t="s">
        <v>5</v>
      </c>
      <c r="E52" s="49"/>
      <c r="F52" s="9">
        <f>+F51+F50+F49+F48+F47+F46+F45+F44</f>
        <v>15.323999999999998</v>
      </c>
    </row>
    <row r="53" spans="1:6" x14ac:dyDescent="0.2">
      <c r="A53" s="65"/>
      <c r="B53" s="44"/>
      <c r="C53" s="39" t="s">
        <v>49</v>
      </c>
      <c r="D53" s="5">
        <v>1.0549999999999999</v>
      </c>
      <c r="E53" s="5">
        <v>9.2050000000000001</v>
      </c>
      <c r="F53" s="5">
        <f>+E53-D53</f>
        <v>8.15</v>
      </c>
    </row>
    <row r="54" spans="1:6" ht="15" customHeight="1" x14ac:dyDescent="0.2">
      <c r="A54" s="65"/>
      <c r="B54" s="44"/>
      <c r="C54" s="39"/>
      <c r="D54" s="6">
        <v>14.689</v>
      </c>
      <c r="E54" s="6">
        <v>22.655999999999999</v>
      </c>
      <c r="F54" s="6">
        <f>+E54-D54</f>
        <v>7.9669999999999987</v>
      </c>
    </row>
    <row r="55" spans="1:6" ht="16.5" customHeight="1" x14ac:dyDescent="0.2">
      <c r="A55" s="65"/>
      <c r="B55" s="44"/>
      <c r="C55" s="39"/>
      <c r="D55" s="5">
        <v>22.722000000000001</v>
      </c>
      <c r="E55" s="5">
        <v>25.021999999999998</v>
      </c>
      <c r="F55" s="5">
        <f>+E55-D55</f>
        <v>2.2999999999999972</v>
      </c>
    </row>
    <row r="56" spans="1:6" x14ac:dyDescent="0.2">
      <c r="A56" s="65"/>
      <c r="B56" s="44"/>
      <c r="C56" s="39"/>
      <c r="D56" s="6">
        <v>26.648</v>
      </c>
      <c r="E56" s="6">
        <v>30.962</v>
      </c>
      <c r="F56" s="6">
        <f>+E56-D56</f>
        <v>4.3140000000000001</v>
      </c>
    </row>
    <row r="57" spans="1:6" ht="17.25" customHeight="1" x14ac:dyDescent="0.25">
      <c r="A57" s="65"/>
      <c r="B57" s="44"/>
      <c r="C57" s="39"/>
      <c r="D57" s="49" t="s">
        <v>5</v>
      </c>
      <c r="E57" s="49"/>
      <c r="F57" s="9">
        <f>F53+F54+F55+F56</f>
        <v>22.730999999999995</v>
      </c>
    </row>
    <row r="58" spans="1:6" ht="19.5" customHeight="1" x14ac:dyDescent="0.2"/>
    <row r="59" spans="1:6" ht="17.25" customHeight="1" x14ac:dyDescent="0.2"/>
    <row r="60" spans="1:6" ht="15" customHeight="1" x14ac:dyDescent="0.2"/>
    <row r="63" spans="1:6" ht="15" customHeight="1" x14ac:dyDescent="0.2"/>
    <row r="64" spans="1:6" ht="15" customHeight="1" x14ac:dyDescent="0.2"/>
    <row r="65" ht="15" customHeight="1" x14ac:dyDescent="0.2"/>
    <row r="66" ht="15" customHeight="1" x14ac:dyDescent="0.2"/>
    <row r="67" ht="18" customHeight="1" x14ac:dyDescent="0.2"/>
    <row r="71" ht="19.5" customHeight="1" x14ac:dyDescent="0.2"/>
    <row r="74" ht="19.5" customHeight="1" x14ac:dyDescent="0.2"/>
    <row r="75" ht="15" customHeight="1" x14ac:dyDescent="0.2"/>
    <row r="77" ht="15" customHeight="1" x14ac:dyDescent="0.2"/>
    <row r="78" ht="15.75" customHeight="1" x14ac:dyDescent="0.2"/>
    <row r="79" ht="15" customHeight="1" x14ac:dyDescent="0.2"/>
    <row r="81" ht="15" customHeight="1" x14ac:dyDescent="0.2"/>
    <row r="88" ht="15" customHeight="1" x14ac:dyDescent="0.2"/>
    <row r="90" ht="18.75" customHeight="1" x14ac:dyDescent="0.2"/>
    <row r="91" ht="15" customHeight="1" x14ac:dyDescent="0.2"/>
    <row r="92" ht="16.5" customHeight="1" x14ac:dyDescent="0.2"/>
    <row r="94" ht="15" customHeight="1" x14ac:dyDescent="0.2"/>
    <row r="96" ht="17.25" customHeight="1" x14ac:dyDescent="0.2"/>
    <row r="97" ht="15" customHeight="1" x14ac:dyDescent="0.2"/>
    <row r="98" ht="18" customHeight="1" x14ac:dyDescent="0.2"/>
    <row r="99" ht="19.5" customHeight="1" x14ac:dyDescent="0.2"/>
    <row r="100" ht="15" customHeight="1" x14ac:dyDescent="0.2"/>
    <row r="101" ht="15" customHeight="1" x14ac:dyDescent="0.2"/>
    <row r="102" ht="18" customHeight="1" x14ac:dyDescent="0.2"/>
    <row r="105" ht="15" customHeight="1" x14ac:dyDescent="0.2"/>
    <row r="106" ht="16.5" customHeight="1" x14ac:dyDescent="0.2"/>
    <row r="111" ht="15" customHeight="1" x14ac:dyDescent="0.2"/>
    <row r="112" ht="18" customHeight="1" x14ac:dyDescent="0.2"/>
    <row r="114" ht="17.25" customHeight="1" x14ac:dyDescent="0.2"/>
  </sheetData>
  <mergeCells count="18">
    <mergeCell ref="A1:F1"/>
    <mergeCell ref="C53:C57"/>
    <mergeCell ref="B25:B57"/>
    <mergeCell ref="A25:A57"/>
    <mergeCell ref="D43:E43"/>
    <mergeCell ref="D52:E52"/>
    <mergeCell ref="C25:C26"/>
    <mergeCell ref="C27:C29"/>
    <mergeCell ref="C30:C34"/>
    <mergeCell ref="C35:C43"/>
    <mergeCell ref="C44:C52"/>
    <mergeCell ref="D29:E29"/>
    <mergeCell ref="D34:E34"/>
    <mergeCell ref="D26:E26"/>
    <mergeCell ref="D57:E57"/>
    <mergeCell ref="A3:A9"/>
    <mergeCell ref="A10:A16"/>
    <mergeCell ref="A17:A22"/>
  </mergeCells>
  <phoneticPr fontId="5" type="noConversion"/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>
      <selection activeCell="A24" sqref="A24:A30"/>
    </sheetView>
  </sheetViews>
  <sheetFormatPr baseColWidth="10" defaultColWidth="8.83203125" defaultRowHeight="15" x14ac:dyDescent="0.2"/>
  <cols>
    <col min="1" max="1" width="12.33203125" style="27" customWidth="1"/>
    <col min="2" max="2" width="23.5" style="20" customWidth="1"/>
    <col min="3" max="3" width="27.1640625" customWidth="1"/>
    <col min="4" max="4" width="19.6640625" style="26" customWidth="1"/>
  </cols>
  <sheetData>
    <row r="1" spans="1:4" ht="36.75" customHeight="1" x14ac:dyDescent="0.2">
      <c r="A1" s="69" t="s">
        <v>108</v>
      </c>
      <c r="B1" s="69"/>
      <c r="C1" s="69"/>
      <c r="D1" s="69"/>
    </row>
    <row r="2" spans="1:4" ht="18" customHeight="1" x14ac:dyDescent="0.2">
      <c r="A2" s="21" t="s">
        <v>81</v>
      </c>
      <c r="B2" s="21" t="s">
        <v>82</v>
      </c>
      <c r="C2" s="21" t="s">
        <v>83</v>
      </c>
      <c r="D2" s="24" t="s">
        <v>80</v>
      </c>
    </row>
    <row r="3" spans="1:4" ht="18" customHeight="1" x14ac:dyDescent="0.2">
      <c r="A3" s="66" t="s">
        <v>117</v>
      </c>
      <c r="B3" s="19" t="s">
        <v>50</v>
      </c>
      <c r="C3" s="18" t="s">
        <v>51</v>
      </c>
      <c r="D3" s="25">
        <v>0.8349999999999973</v>
      </c>
    </row>
    <row r="4" spans="1:4" ht="18" customHeight="1" x14ac:dyDescent="0.2">
      <c r="A4" s="67"/>
      <c r="B4" s="19" t="s">
        <v>2</v>
      </c>
      <c r="C4" s="18" t="s">
        <v>52</v>
      </c>
      <c r="D4" s="25">
        <v>7.5109999999999992</v>
      </c>
    </row>
    <row r="5" spans="1:4" ht="18" customHeight="1" x14ac:dyDescent="0.2">
      <c r="A5" s="67"/>
      <c r="B5" s="19" t="s">
        <v>53</v>
      </c>
      <c r="C5" s="18" t="s">
        <v>54</v>
      </c>
      <c r="D5" s="25">
        <v>2.968</v>
      </c>
    </row>
    <row r="6" spans="1:4" ht="18" customHeight="1" x14ac:dyDescent="0.2">
      <c r="A6" s="67"/>
      <c r="B6" s="19" t="s">
        <v>55</v>
      </c>
      <c r="C6" s="18" t="s">
        <v>56</v>
      </c>
      <c r="D6" s="25">
        <v>3.5449999999999999</v>
      </c>
    </row>
    <row r="7" spans="1:4" ht="18" customHeight="1" x14ac:dyDescent="0.2">
      <c r="A7" s="67"/>
      <c r="B7" s="19" t="s">
        <v>57</v>
      </c>
      <c r="C7" s="18" t="s">
        <v>58</v>
      </c>
      <c r="D7" s="25">
        <v>12.761999999999999</v>
      </c>
    </row>
    <row r="8" spans="1:4" ht="18" customHeight="1" x14ac:dyDescent="0.2">
      <c r="A8" s="67"/>
      <c r="B8" s="19" t="s">
        <v>59</v>
      </c>
      <c r="C8" s="18" t="s">
        <v>60</v>
      </c>
      <c r="D8" s="25">
        <v>2.2520000000000007</v>
      </c>
    </row>
    <row r="9" spans="1:4" ht="18" customHeight="1" thickBot="1" x14ac:dyDescent="0.25">
      <c r="A9" s="68"/>
      <c r="B9" s="34" t="s">
        <v>61</v>
      </c>
      <c r="C9" s="35" t="s">
        <v>62</v>
      </c>
      <c r="D9" s="36">
        <v>7.6259999999999959</v>
      </c>
    </row>
    <row r="10" spans="1:4" ht="18" customHeight="1" thickTop="1" x14ac:dyDescent="0.2">
      <c r="A10" s="67" t="s">
        <v>118</v>
      </c>
      <c r="B10" s="31" t="s">
        <v>50</v>
      </c>
      <c r="C10" s="32" t="s">
        <v>63</v>
      </c>
      <c r="D10" s="33">
        <v>3.2940000000000009</v>
      </c>
    </row>
    <row r="11" spans="1:4" ht="18" customHeight="1" x14ac:dyDescent="0.2">
      <c r="A11" s="67"/>
      <c r="B11" s="19" t="s">
        <v>2</v>
      </c>
      <c r="C11" s="18" t="s">
        <v>64</v>
      </c>
      <c r="D11" s="25">
        <v>6.0490000000000022</v>
      </c>
    </row>
    <row r="12" spans="1:4" ht="18" customHeight="1" x14ac:dyDescent="0.2">
      <c r="A12" s="67"/>
      <c r="B12" s="19" t="s">
        <v>53</v>
      </c>
      <c r="C12" s="18" t="s">
        <v>65</v>
      </c>
      <c r="D12" s="25">
        <v>1.3340000000000001</v>
      </c>
    </row>
    <row r="13" spans="1:4" ht="18" customHeight="1" x14ac:dyDescent="0.2">
      <c r="A13" s="67"/>
      <c r="B13" s="19" t="s">
        <v>55</v>
      </c>
      <c r="C13" s="18" t="s">
        <v>66</v>
      </c>
      <c r="D13" s="25">
        <v>4.2120000000000015</v>
      </c>
    </row>
    <row r="14" spans="1:4" ht="18" customHeight="1" x14ac:dyDescent="0.2">
      <c r="A14" s="67"/>
      <c r="B14" s="19" t="s">
        <v>57</v>
      </c>
      <c r="C14" s="18" t="s">
        <v>67</v>
      </c>
      <c r="D14" s="25">
        <v>15.396999999999997</v>
      </c>
    </row>
    <row r="15" spans="1:4" ht="18" customHeight="1" x14ac:dyDescent="0.2">
      <c r="A15" s="67"/>
      <c r="B15" s="19" t="s">
        <v>59</v>
      </c>
      <c r="C15" s="18" t="s">
        <v>60</v>
      </c>
      <c r="D15" s="25">
        <v>2.2349999999999994</v>
      </c>
    </row>
    <row r="16" spans="1:4" ht="18" customHeight="1" thickBot="1" x14ac:dyDescent="0.25">
      <c r="A16" s="68"/>
      <c r="B16" s="34" t="s">
        <v>61</v>
      </c>
      <c r="C16" s="35" t="s">
        <v>68</v>
      </c>
      <c r="D16" s="36">
        <v>7.246999999999999</v>
      </c>
    </row>
    <row r="17" spans="1:4" ht="18" customHeight="1" thickTop="1" x14ac:dyDescent="0.2">
      <c r="A17" s="67" t="s">
        <v>119</v>
      </c>
      <c r="B17" s="31" t="s">
        <v>50</v>
      </c>
      <c r="C17" s="32" t="s">
        <v>69</v>
      </c>
      <c r="D17" s="33">
        <v>6.6719999999999988</v>
      </c>
    </row>
    <row r="18" spans="1:4" ht="18" customHeight="1" x14ac:dyDescent="0.2">
      <c r="A18" s="67"/>
      <c r="B18" s="19" t="s">
        <v>2</v>
      </c>
      <c r="C18" s="18" t="s">
        <v>70</v>
      </c>
      <c r="D18" s="25">
        <v>7.7360000000000007</v>
      </c>
    </row>
    <row r="19" spans="1:4" ht="18" customHeight="1" x14ac:dyDescent="0.2">
      <c r="A19" s="67"/>
      <c r="B19" s="19" t="s">
        <v>53</v>
      </c>
      <c r="C19" s="18" t="s">
        <v>71</v>
      </c>
      <c r="D19" s="25">
        <v>3.7580000000000018</v>
      </c>
    </row>
    <row r="20" spans="1:4" ht="18" customHeight="1" x14ac:dyDescent="0.2">
      <c r="A20" s="67"/>
      <c r="B20" s="19" t="s">
        <v>55</v>
      </c>
      <c r="C20" s="18" t="s">
        <v>66</v>
      </c>
      <c r="D20" s="25">
        <v>6.4830000000000023</v>
      </c>
    </row>
    <row r="21" spans="1:4" ht="18" customHeight="1" x14ac:dyDescent="0.2">
      <c r="A21" s="67"/>
      <c r="B21" s="19" t="s">
        <v>57</v>
      </c>
      <c r="C21" s="18" t="s">
        <v>72</v>
      </c>
      <c r="D21" s="25">
        <v>11.636999999999997</v>
      </c>
    </row>
    <row r="22" spans="1:4" ht="18" customHeight="1" x14ac:dyDescent="0.2">
      <c r="A22" s="67"/>
      <c r="B22" s="19" t="s">
        <v>59</v>
      </c>
      <c r="C22" s="18" t="s">
        <v>60</v>
      </c>
      <c r="D22" s="25">
        <v>1.4600000000000009</v>
      </c>
    </row>
    <row r="23" spans="1:4" ht="18" customHeight="1" thickBot="1" x14ac:dyDescent="0.25">
      <c r="A23" s="68"/>
      <c r="B23" s="34" t="s">
        <v>61</v>
      </c>
      <c r="C23" s="35" t="s">
        <v>73</v>
      </c>
      <c r="D23" s="36">
        <v>7.0160000000000018</v>
      </c>
    </row>
    <row r="24" spans="1:4" ht="18" customHeight="1" thickTop="1" x14ac:dyDescent="0.2">
      <c r="A24" s="67" t="s">
        <v>120</v>
      </c>
      <c r="B24" s="31" t="s">
        <v>50</v>
      </c>
      <c r="C24" s="32" t="s">
        <v>74</v>
      </c>
      <c r="D24" s="33">
        <v>4.7690000000000019</v>
      </c>
    </row>
    <row r="25" spans="1:4" ht="18" customHeight="1" x14ac:dyDescent="0.2">
      <c r="A25" s="67"/>
      <c r="B25" s="19" t="s">
        <v>2</v>
      </c>
      <c r="C25" s="18" t="s">
        <v>75</v>
      </c>
      <c r="D25" s="25">
        <v>2.9260000000000019</v>
      </c>
    </row>
    <row r="26" spans="1:4" ht="18" customHeight="1" x14ac:dyDescent="0.2">
      <c r="A26" s="67"/>
      <c r="B26" s="19" t="s">
        <v>53</v>
      </c>
      <c r="C26" s="18" t="s">
        <v>76</v>
      </c>
      <c r="D26" s="25">
        <v>4.9050000000000002</v>
      </c>
    </row>
    <row r="27" spans="1:4" ht="18" customHeight="1" x14ac:dyDescent="0.2">
      <c r="A27" s="67"/>
      <c r="B27" s="19" t="s">
        <v>55</v>
      </c>
      <c r="C27" s="18" t="s">
        <v>77</v>
      </c>
      <c r="D27" s="25">
        <v>4.6359999999999992</v>
      </c>
    </row>
    <row r="28" spans="1:4" ht="18" customHeight="1" x14ac:dyDescent="0.2">
      <c r="A28" s="67"/>
      <c r="B28" s="19" t="s">
        <v>57</v>
      </c>
      <c r="C28" s="18" t="s">
        <v>78</v>
      </c>
      <c r="D28" s="25">
        <v>12.361999999999998</v>
      </c>
    </row>
    <row r="29" spans="1:4" ht="18" customHeight="1" x14ac:dyDescent="0.2">
      <c r="A29" s="67"/>
      <c r="B29" s="19" t="s">
        <v>59</v>
      </c>
      <c r="C29" s="18" t="s">
        <v>60</v>
      </c>
      <c r="D29" s="25">
        <v>2.2559999999999998</v>
      </c>
    </row>
    <row r="30" spans="1:4" ht="18" customHeight="1" x14ac:dyDescent="0.2">
      <c r="A30" s="61"/>
      <c r="B30" s="19" t="s">
        <v>61</v>
      </c>
      <c r="C30" s="18" t="s">
        <v>79</v>
      </c>
      <c r="D30" s="25">
        <v>9.3100000000000023</v>
      </c>
    </row>
  </sheetData>
  <mergeCells count="5">
    <mergeCell ref="A3:A9"/>
    <mergeCell ref="A10:A16"/>
    <mergeCell ref="A17:A23"/>
    <mergeCell ref="A24:A30"/>
    <mergeCell ref="A1:D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4"/>
  <sheetViews>
    <sheetView topLeftCell="A51" workbookViewId="0">
      <selection activeCell="B51" sqref="B51:B72"/>
    </sheetView>
  </sheetViews>
  <sheetFormatPr baseColWidth="10" defaultColWidth="11" defaultRowHeight="15" x14ac:dyDescent="0.2"/>
  <cols>
    <col min="1" max="1" width="20.6640625" customWidth="1"/>
    <col min="2" max="2" width="17.5" customWidth="1"/>
    <col min="3" max="3" width="14.5" customWidth="1"/>
    <col min="4" max="4" width="24" customWidth="1"/>
    <col min="5" max="5" width="21.5" customWidth="1"/>
    <col min="6" max="6" width="23.5" customWidth="1"/>
  </cols>
  <sheetData>
    <row r="1" spans="1:6" ht="28.5" customHeight="1" x14ac:dyDescent="0.2">
      <c r="A1" s="62" t="s">
        <v>20</v>
      </c>
      <c r="B1" s="63"/>
      <c r="C1" s="63"/>
      <c r="D1" s="63"/>
      <c r="E1" s="63"/>
      <c r="F1" s="64"/>
    </row>
    <row r="2" spans="1:6" ht="19.5" customHeight="1" x14ac:dyDescent="0.2">
      <c r="A2" s="10" t="s">
        <v>3</v>
      </c>
      <c r="B2" s="11" t="s">
        <v>0</v>
      </c>
      <c r="C2" s="11" t="s">
        <v>1</v>
      </c>
      <c r="D2" s="10" t="s">
        <v>10</v>
      </c>
      <c r="E2" s="10" t="s">
        <v>8</v>
      </c>
      <c r="F2" s="10" t="s">
        <v>9</v>
      </c>
    </row>
    <row r="3" spans="1:6" ht="22.5" customHeight="1" x14ac:dyDescent="0.2">
      <c r="A3" s="44" t="s">
        <v>121</v>
      </c>
      <c r="B3" s="44">
        <v>6</v>
      </c>
      <c r="C3" s="43" t="s">
        <v>21</v>
      </c>
      <c r="D3" s="5">
        <v>7.7380000000000004</v>
      </c>
      <c r="E3" s="5">
        <v>8.1549999999999994</v>
      </c>
      <c r="F3" s="5">
        <f>+E3-D3</f>
        <v>0.41699999999999893</v>
      </c>
    </row>
    <row r="4" spans="1:6" x14ac:dyDescent="0.2">
      <c r="A4" s="44"/>
      <c r="B4" s="44"/>
      <c r="C4" s="43"/>
      <c r="D4" s="6">
        <v>25.867999999999999</v>
      </c>
      <c r="E4" s="6">
        <v>26.077000000000002</v>
      </c>
      <c r="F4" s="6">
        <f>+E4-D4</f>
        <v>0.20900000000000318</v>
      </c>
    </row>
    <row r="5" spans="1:6" ht="19" x14ac:dyDescent="0.25">
      <c r="A5" s="44"/>
      <c r="B5" s="44"/>
      <c r="C5" s="43"/>
      <c r="D5" s="49" t="s">
        <v>5</v>
      </c>
      <c r="E5" s="49"/>
      <c r="F5" s="9">
        <f>F4+F3</f>
        <v>0.62600000000000211</v>
      </c>
    </row>
    <row r="6" spans="1:6" ht="15" customHeight="1" x14ac:dyDescent="0.2">
      <c r="A6" s="44"/>
      <c r="B6" s="44"/>
      <c r="C6" s="44" t="s">
        <v>22</v>
      </c>
      <c r="D6" s="5">
        <v>8.1929999999999996</v>
      </c>
      <c r="E6" s="5">
        <v>8.2769999999999992</v>
      </c>
      <c r="F6" s="5">
        <f>+E6-D6</f>
        <v>8.3999999999999631E-2</v>
      </c>
    </row>
    <row r="7" spans="1:6" x14ac:dyDescent="0.2">
      <c r="A7" s="44"/>
      <c r="B7" s="44"/>
      <c r="C7" s="44"/>
      <c r="D7" s="6">
        <v>8.3179999999999996</v>
      </c>
      <c r="E7" s="6">
        <v>8.6519999999999992</v>
      </c>
      <c r="F7" s="6">
        <f>+E7-D7</f>
        <v>0.33399999999999963</v>
      </c>
    </row>
    <row r="8" spans="1:6" x14ac:dyDescent="0.2">
      <c r="A8" s="44"/>
      <c r="B8" s="44"/>
      <c r="C8" s="44"/>
      <c r="D8" s="6">
        <v>8.6940000000000008</v>
      </c>
      <c r="E8" s="6">
        <v>10.737</v>
      </c>
      <c r="F8" s="6">
        <f>+E8-D8</f>
        <v>2.0429999999999993</v>
      </c>
    </row>
    <row r="9" spans="1:6" ht="15" customHeight="1" x14ac:dyDescent="0.2">
      <c r="A9" s="44"/>
      <c r="B9" s="44"/>
      <c r="C9" s="44"/>
      <c r="D9" s="6">
        <v>12.234999999999999</v>
      </c>
      <c r="E9" s="6">
        <v>14.154</v>
      </c>
      <c r="F9" s="6">
        <f>+E9-D9</f>
        <v>1.9190000000000005</v>
      </c>
    </row>
    <row r="10" spans="1:6" ht="15" customHeight="1" x14ac:dyDescent="0.2">
      <c r="A10" s="44"/>
      <c r="B10" s="44"/>
      <c r="C10" s="44"/>
      <c r="D10" s="4">
        <v>26.667000000000002</v>
      </c>
      <c r="E10" s="4">
        <v>30.03</v>
      </c>
      <c r="F10" s="4">
        <f>+E10-D10</f>
        <v>3.3629999999999995</v>
      </c>
    </row>
    <row r="11" spans="1:6" ht="18.75" customHeight="1" x14ac:dyDescent="0.25">
      <c r="A11" s="44"/>
      <c r="B11" s="44"/>
      <c r="C11" s="44"/>
      <c r="D11" s="41" t="s">
        <v>5</v>
      </c>
      <c r="E11" s="42"/>
      <c r="F11" s="9">
        <f>+F9+F8+F7+F6+F10</f>
        <v>7.7429999999999986</v>
      </c>
    </row>
    <row r="12" spans="1:6" ht="15" customHeight="1" x14ac:dyDescent="0.2">
      <c r="A12" s="44"/>
      <c r="B12" s="44"/>
      <c r="C12" s="43" t="s">
        <v>23</v>
      </c>
      <c r="D12" s="5">
        <v>16.462</v>
      </c>
      <c r="E12" s="5">
        <v>19.382000000000001</v>
      </c>
      <c r="F12" s="5">
        <f>+E12-D12</f>
        <v>2.9200000000000017</v>
      </c>
    </row>
    <row r="13" spans="1:6" ht="19" x14ac:dyDescent="0.25">
      <c r="A13" s="44"/>
      <c r="B13" s="44"/>
      <c r="C13" s="43"/>
      <c r="D13" s="41" t="s">
        <v>5</v>
      </c>
      <c r="E13" s="42"/>
      <c r="F13" s="9">
        <f>+F12+0</f>
        <v>2.9200000000000017</v>
      </c>
    </row>
    <row r="14" spans="1:6" x14ac:dyDescent="0.2">
      <c r="A14" s="44"/>
      <c r="B14" s="44"/>
      <c r="C14" s="43" t="s">
        <v>24</v>
      </c>
      <c r="D14" s="6">
        <v>2.141</v>
      </c>
      <c r="E14" s="6">
        <v>6.1449999999999996</v>
      </c>
      <c r="F14" s="6">
        <f>+E14-D14</f>
        <v>4.0039999999999996</v>
      </c>
    </row>
    <row r="15" spans="1:6" ht="18" customHeight="1" x14ac:dyDescent="0.2">
      <c r="A15" s="44"/>
      <c r="B15" s="44"/>
      <c r="C15" s="43"/>
      <c r="D15" s="6">
        <v>14.201000000000001</v>
      </c>
      <c r="E15" s="6">
        <v>19.372</v>
      </c>
      <c r="F15" s="6">
        <f>+E15-D15</f>
        <v>5.1709999999999994</v>
      </c>
    </row>
    <row r="16" spans="1:6" x14ac:dyDescent="0.2">
      <c r="A16" s="44"/>
      <c r="B16" s="44"/>
      <c r="C16" s="43"/>
      <c r="D16" s="6">
        <v>21.006</v>
      </c>
      <c r="E16" s="6">
        <v>23.757999999999999</v>
      </c>
      <c r="F16" s="6">
        <f>+E16-D16</f>
        <v>2.7519999999999989</v>
      </c>
    </row>
    <row r="17" spans="1:6" ht="15" customHeight="1" x14ac:dyDescent="0.25">
      <c r="A17" s="44"/>
      <c r="B17" s="44"/>
      <c r="C17" s="43"/>
      <c r="D17" s="41" t="s">
        <v>5</v>
      </c>
      <c r="E17" s="42"/>
      <c r="F17" s="9">
        <f>+F16+F14+F15</f>
        <v>11.926999999999998</v>
      </c>
    </row>
    <row r="18" spans="1:6" x14ac:dyDescent="0.2">
      <c r="A18" s="44"/>
      <c r="B18" s="44"/>
      <c r="C18" s="43" t="s">
        <v>25</v>
      </c>
      <c r="D18" s="7">
        <v>14.211</v>
      </c>
      <c r="E18" s="7">
        <v>16.422000000000001</v>
      </c>
      <c r="F18" s="7">
        <f>+E18-D18</f>
        <v>2.2110000000000003</v>
      </c>
    </row>
    <row r="19" spans="1:6" ht="19" x14ac:dyDescent="0.25">
      <c r="A19" s="44"/>
      <c r="B19" s="44"/>
      <c r="C19" s="43"/>
      <c r="D19" s="41" t="s">
        <v>5</v>
      </c>
      <c r="E19" s="42"/>
      <c r="F19" s="9">
        <f>F18+0</f>
        <v>2.2110000000000003</v>
      </c>
    </row>
    <row r="20" spans="1:6" ht="15" customHeight="1" x14ac:dyDescent="0.2">
      <c r="A20" s="44"/>
      <c r="B20" s="44"/>
      <c r="C20" s="43" t="s">
        <v>26</v>
      </c>
      <c r="D20" s="5">
        <v>2.7879999999999998</v>
      </c>
      <c r="E20" s="5">
        <v>3.9980000000000002</v>
      </c>
      <c r="F20" s="5">
        <f>+E20-D20</f>
        <v>1.2100000000000004</v>
      </c>
    </row>
    <row r="21" spans="1:6" ht="15" customHeight="1" x14ac:dyDescent="0.2">
      <c r="A21" s="44"/>
      <c r="B21" s="44"/>
      <c r="C21" s="43"/>
      <c r="D21" s="6">
        <v>10.617000000000001</v>
      </c>
      <c r="E21" s="6">
        <v>12.202</v>
      </c>
      <c r="F21" s="6">
        <f>+E21-D21</f>
        <v>1.5849999999999991</v>
      </c>
    </row>
    <row r="22" spans="1:6" ht="18" customHeight="1" x14ac:dyDescent="0.2">
      <c r="A22" s="44"/>
      <c r="B22" s="44"/>
      <c r="C22" s="43"/>
      <c r="D22" s="6">
        <v>16.440999999999999</v>
      </c>
      <c r="E22" s="6">
        <v>19.361000000000001</v>
      </c>
      <c r="F22" s="6">
        <f>+E22-D22</f>
        <v>2.9200000000000017</v>
      </c>
    </row>
    <row r="23" spans="1:6" x14ac:dyDescent="0.2">
      <c r="A23" s="44"/>
      <c r="B23" s="44"/>
      <c r="C23" s="43"/>
      <c r="D23" s="6">
        <v>21.725999999999999</v>
      </c>
      <c r="E23" s="6">
        <v>23.77</v>
      </c>
      <c r="F23" s="6">
        <f>+E23-D23</f>
        <v>2.0440000000000005</v>
      </c>
    </row>
    <row r="24" spans="1:6" ht="19" x14ac:dyDescent="0.25">
      <c r="A24" s="44"/>
      <c r="B24" s="44"/>
      <c r="C24" s="43"/>
      <c r="D24" s="41" t="s">
        <v>5</v>
      </c>
      <c r="E24" s="42"/>
      <c r="F24" s="9">
        <f>F20+F21+F22+F23</f>
        <v>7.7590000000000021</v>
      </c>
    </row>
    <row r="25" spans="1:6" ht="16" x14ac:dyDescent="0.2">
      <c r="A25" s="10" t="s">
        <v>3</v>
      </c>
      <c r="B25" s="11" t="s">
        <v>0</v>
      </c>
      <c r="C25" s="11" t="s">
        <v>1</v>
      </c>
      <c r="D25" s="10" t="s">
        <v>10</v>
      </c>
      <c r="E25" s="10" t="s">
        <v>8</v>
      </c>
      <c r="F25" s="10" t="s">
        <v>9</v>
      </c>
    </row>
    <row r="26" spans="1:6" ht="15" customHeight="1" x14ac:dyDescent="0.2">
      <c r="A26" s="56" t="s">
        <v>122</v>
      </c>
      <c r="B26" s="56">
        <v>6</v>
      </c>
      <c r="C26" s="70" t="s">
        <v>27</v>
      </c>
      <c r="D26" s="5">
        <v>0</v>
      </c>
      <c r="E26" s="5">
        <v>1.292</v>
      </c>
      <c r="F26" s="5">
        <f>+E26-D26</f>
        <v>1.292</v>
      </c>
    </row>
    <row r="27" spans="1:6" ht="15.75" customHeight="1" x14ac:dyDescent="0.2">
      <c r="A27" s="57"/>
      <c r="B27" s="57"/>
      <c r="C27" s="71"/>
      <c r="D27" s="6">
        <v>12.782999999999999</v>
      </c>
      <c r="E27" s="6">
        <v>15.243</v>
      </c>
      <c r="F27" s="6">
        <f>+E27-D27</f>
        <v>2.4600000000000009</v>
      </c>
    </row>
    <row r="28" spans="1:6" x14ac:dyDescent="0.2">
      <c r="A28" s="57"/>
      <c r="B28" s="57"/>
      <c r="C28" s="71"/>
      <c r="D28" s="5">
        <v>24.068000000000001</v>
      </c>
      <c r="E28" s="5">
        <v>24.777000000000001</v>
      </c>
      <c r="F28" s="5">
        <f>+E28-D28</f>
        <v>0.70899999999999963</v>
      </c>
    </row>
    <row r="29" spans="1:6" ht="19.5" customHeight="1" x14ac:dyDescent="0.2">
      <c r="A29" s="57"/>
      <c r="B29" s="57"/>
      <c r="C29" s="71"/>
      <c r="D29" s="6">
        <v>25.111000000000001</v>
      </c>
      <c r="E29" s="6">
        <v>25.82</v>
      </c>
      <c r="F29" s="6">
        <f>+E29-D29</f>
        <v>0.70899999999999963</v>
      </c>
    </row>
    <row r="30" spans="1:6" ht="15" customHeight="1" x14ac:dyDescent="0.2">
      <c r="A30" s="57"/>
      <c r="B30" s="57"/>
      <c r="C30" s="71"/>
      <c r="D30" s="6">
        <v>26.404</v>
      </c>
      <c r="E30" s="6">
        <v>26.445</v>
      </c>
      <c r="F30" s="6">
        <f>+E30-D30</f>
        <v>4.1000000000000369E-2</v>
      </c>
    </row>
    <row r="31" spans="1:6" ht="19" x14ac:dyDescent="0.25">
      <c r="A31" s="57"/>
      <c r="B31" s="57"/>
      <c r="C31" s="72"/>
      <c r="D31" s="41" t="s">
        <v>5</v>
      </c>
      <c r="E31" s="42"/>
      <c r="F31" s="9">
        <f>F30+F29+F28+F27+F26</f>
        <v>5.2110000000000003</v>
      </c>
    </row>
    <row r="32" spans="1:6" x14ac:dyDescent="0.2">
      <c r="A32" s="57"/>
      <c r="B32" s="57"/>
      <c r="C32" s="56" t="s">
        <v>28</v>
      </c>
      <c r="D32" s="5">
        <v>1.3420000000000001</v>
      </c>
      <c r="E32" s="5">
        <v>2.5099999999999998</v>
      </c>
      <c r="F32" s="5">
        <f>+E32-D32</f>
        <v>1.1679999999999997</v>
      </c>
    </row>
    <row r="33" spans="1:6" ht="16.5" customHeight="1" x14ac:dyDescent="0.2">
      <c r="A33" s="57"/>
      <c r="B33" s="57"/>
      <c r="C33" s="57"/>
      <c r="D33" s="6">
        <v>8.1820000000000004</v>
      </c>
      <c r="E33" s="6">
        <v>9.6419999999999995</v>
      </c>
      <c r="F33" s="6">
        <f>+E33-D33</f>
        <v>1.4599999999999991</v>
      </c>
    </row>
    <row r="34" spans="1:6" x14ac:dyDescent="0.2">
      <c r="A34" s="57"/>
      <c r="B34" s="57"/>
      <c r="C34" s="57"/>
      <c r="D34" s="6">
        <v>26.724</v>
      </c>
      <c r="E34" s="6">
        <v>30.03</v>
      </c>
      <c r="F34" s="6">
        <f>+E34-D34</f>
        <v>3.3060000000000009</v>
      </c>
    </row>
    <row r="35" spans="1:6" ht="17.25" customHeight="1" x14ac:dyDescent="0.25">
      <c r="A35" s="57"/>
      <c r="B35" s="57"/>
      <c r="C35" s="58"/>
      <c r="D35" s="41" t="s">
        <v>5</v>
      </c>
      <c r="E35" s="42"/>
      <c r="F35" s="9">
        <f>F34+F33+F32</f>
        <v>5.9339999999999993</v>
      </c>
    </row>
    <row r="36" spans="1:6" ht="19.5" customHeight="1" x14ac:dyDescent="0.2">
      <c r="A36" s="57"/>
      <c r="B36" s="57"/>
      <c r="C36" s="70" t="s">
        <v>29</v>
      </c>
      <c r="D36" s="7">
        <v>0</v>
      </c>
      <c r="E36" s="7">
        <v>1.292</v>
      </c>
      <c r="F36" s="7">
        <f>+E36-D36</f>
        <v>1.292</v>
      </c>
    </row>
    <row r="37" spans="1:6" ht="17.25" customHeight="1" x14ac:dyDescent="0.2">
      <c r="A37" s="57"/>
      <c r="B37" s="57"/>
      <c r="C37" s="71"/>
      <c r="D37" s="5">
        <v>12.765000000000001</v>
      </c>
      <c r="E37" s="5">
        <v>15.226000000000001</v>
      </c>
      <c r="F37" s="5">
        <f>+E37-D37</f>
        <v>2.4610000000000003</v>
      </c>
    </row>
    <row r="38" spans="1:6" ht="15" customHeight="1" x14ac:dyDescent="0.25">
      <c r="A38" s="57"/>
      <c r="B38" s="57"/>
      <c r="C38" s="72"/>
      <c r="D38" s="41" t="s">
        <v>5</v>
      </c>
      <c r="E38" s="42"/>
      <c r="F38" s="9">
        <f>F37+F36+F35</f>
        <v>9.6869999999999994</v>
      </c>
    </row>
    <row r="39" spans="1:6" x14ac:dyDescent="0.2">
      <c r="A39" s="57"/>
      <c r="B39" s="57"/>
      <c r="C39" s="44" t="s">
        <v>30</v>
      </c>
      <c r="D39" s="5">
        <v>0</v>
      </c>
      <c r="E39" s="5">
        <v>1.292</v>
      </c>
      <c r="F39" s="5">
        <f>+E39-D39</f>
        <v>1.292</v>
      </c>
    </row>
    <row r="40" spans="1:6" x14ac:dyDescent="0.2">
      <c r="A40" s="57"/>
      <c r="B40" s="57"/>
      <c r="C40" s="43"/>
      <c r="D40" s="6">
        <v>2.5569999999999999</v>
      </c>
      <c r="E40" s="6">
        <v>6.1029999999999998</v>
      </c>
      <c r="F40" s="6">
        <f>+E40-D40</f>
        <v>3.5459999999999998</v>
      </c>
    </row>
    <row r="41" spans="1:6" ht="15" customHeight="1" x14ac:dyDescent="0.2">
      <c r="A41" s="57"/>
      <c r="B41" s="57"/>
      <c r="C41" s="43"/>
      <c r="D41" s="5">
        <v>6.3780000000000001</v>
      </c>
      <c r="E41" s="5">
        <v>8.1300000000000008</v>
      </c>
      <c r="F41" s="5">
        <f>+E41-D41</f>
        <v>1.7520000000000007</v>
      </c>
    </row>
    <row r="42" spans="1:6" ht="15" customHeight="1" x14ac:dyDescent="0.2">
      <c r="A42" s="57"/>
      <c r="B42" s="57"/>
      <c r="C42" s="43"/>
      <c r="D42" s="6">
        <v>9.4979999999999993</v>
      </c>
      <c r="E42" s="6">
        <v>19.172999999999998</v>
      </c>
      <c r="F42" s="6">
        <f>+E42-D42</f>
        <v>9.6749999999999989</v>
      </c>
    </row>
    <row r="43" spans="1:6" ht="15" customHeight="1" x14ac:dyDescent="0.2">
      <c r="A43" s="57"/>
      <c r="B43" s="57"/>
      <c r="C43" s="43"/>
      <c r="D43" s="6">
        <v>20.81</v>
      </c>
      <c r="E43" s="6">
        <v>24.437999999999999</v>
      </c>
      <c r="F43" s="6">
        <f>+E43-D43</f>
        <v>3.6280000000000001</v>
      </c>
    </row>
    <row r="44" spans="1:6" ht="15" customHeight="1" x14ac:dyDescent="0.25">
      <c r="A44" s="57"/>
      <c r="B44" s="57"/>
      <c r="C44" s="43"/>
      <c r="D44" s="41" t="s">
        <v>5</v>
      </c>
      <c r="E44" s="42"/>
      <c r="F44" s="9">
        <f>F43+F42+F41+F40+F39</f>
        <v>19.893000000000001</v>
      </c>
    </row>
    <row r="45" spans="1:6" ht="18" customHeight="1" x14ac:dyDescent="0.2">
      <c r="A45" s="57"/>
      <c r="B45" s="57"/>
      <c r="C45" s="44" t="s">
        <v>31</v>
      </c>
      <c r="D45" s="7">
        <v>0</v>
      </c>
      <c r="E45" s="7">
        <v>1.2709999999999999</v>
      </c>
      <c r="F45" s="7">
        <f>+E45-D45</f>
        <v>1.2709999999999999</v>
      </c>
    </row>
    <row r="46" spans="1:6" x14ac:dyDescent="0.2">
      <c r="A46" s="57"/>
      <c r="B46" s="57"/>
      <c r="C46" s="44"/>
      <c r="D46" s="5">
        <v>9.4909999999999997</v>
      </c>
      <c r="E46" s="5">
        <v>16.914999999999999</v>
      </c>
      <c r="F46" s="5">
        <f>+E46-D46</f>
        <v>7.4239999999999995</v>
      </c>
    </row>
    <row r="47" spans="1:6" ht="19" x14ac:dyDescent="0.25">
      <c r="A47" s="57"/>
      <c r="B47" s="57"/>
      <c r="C47" s="44"/>
      <c r="D47" s="41" t="s">
        <v>5</v>
      </c>
      <c r="E47" s="42"/>
      <c r="F47" s="9">
        <f>F46+F45+F44</f>
        <v>28.588000000000001</v>
      </c>
    </row>
    <row r="48" spans="1:6" x14ac:dyDescent="0.2">
      <c r="A48" s="57"/>
      <c r="B48" s="57"/>
      <c r="C48" s="56" t="s">
        <v>37</v>
      </c>
      <c r="D48" s="15">
        <v>16.957999999999998</v>
      </c>
      <c r="E48" s="15">
        <v>19.199000000000002</v>
      </c>
      <c r="F48" s="15">
        <f>+E48-D48</f>
        <v>2.2410000000000032</v>
      </c>
    </row>
    <row r="49" spans="1:6" ht="19" x14ac:dyDescent="0.25">
      <c r="A49" s="58"/>
      <c r="B49" s="58"/>
      <c r="C49" s="58"/>
      <c r="D49" s="41" t="s">
        <v>5</v>
      </c>
      <c r="E49" s="42"/>
      <c r="F49" s="9">
        <f>F48</f>
        <v>2.2410000000000032</v>
      </c>
    </row>
    <row r="50" spans="1:6" ht="16" x14ac:dyDescent="0.2">
      <c r="A50" s="10" t="s">
        <v>3</v>
      </c>
      <c r="B50" s="11" t="s">
        <v>0</v>
      </c>
      <c r="C50" s="11" t="s">
        <v>1</v>
      </c>
      <c r="D50" s="10" t="s">
        <v>10</v>
      </c>
      <c r="E50" s="10" t="s">
        <v>8</v>
      </c>
      <c r="F50" s="10" t="s">
        <v>9</v>
      </c>
    </row>
    <row r="51" spans="1:6" ht="19.5" customHeight="1" x14ac:dyDescent="0.2">
      <c r="A51" s="44" t="s">
        <v>123</v>
      </c>
      <c r="B51" s="44">
        <v>6</v>
      </c>
      <c r="C51" s="43" t="s">
        <v>32</v>
      </c>
      <c r="D51" s="5">
        <v>2.0070000000000001</v>
      </c>
      <c r="E51" s="5">
        <v>6.3639999999999999</v>
      </c>
      <c r="F51" s="5">
        <f>+E51-D51</f>
        <v>4.3569999999999993</v>
      </c>
    </row>
    <row r="52" spans="1:6" x14ac:dyDescent="0.2">
      <c r="A52" s="44"/>
      <c r="B52" s="44"/>
      <c r="C52" s="43"/>
      <c r="D52" s="6">
        <v>19.678000000000001</v>
      </c>
      <c r="E52" s="6">
        <v>21.137</v>
      </c>
      <c r="F52" s="6">
        <f>+E52-D52</f>
        <v>1.4589999999999996</v>
      </c>
    </row>
    <row r="53" spans="1:6" x14ac:dyDescent="0.2">
      <c r="A53" s="44"/>
      <c r="B53" s="44"/>
      <c r="C53" s="43"/>
      <c r="D53" s="5">
        <v>22.248000000000001</v>
      </c>
      <c r="E53" s="5">
        <v>23.082000000000001</v>
      </c>
      <c r="F53" s="5">
        <f>+E53-D53</f>
        <v>0.83399999999999963</v>
      </c>
    </row>
    <row r="54" spans="1:6" ht="19.5" customHeight="1" x14ac:dyDescent="0.25">
      <c r="A54" s="44"/>
      <c r="B54" s="44"/>
      <c r="C54" s="43"/>
      <c r="D54" s="41" t="s">
        <v>5</v>
      </c>
      <c r="E54" s="42"/>
      <c r="F54" s="9">
        <f>+F53+F52+F51</f>
        <v>6.6499999999999986</v>
      </c>
    </row>
    <row r="55" spans="1:6" x14ac:dyDescent="0.2">
      <c r="A55" s="44"/>
      <c r="B55" s="44"/>
      <c r="C55" s="44" t="s">
        <v>33</v>
      </c>
      <c r="D55" s="5">
        <v>8.1709999999999994</v>
      </c>
      <c r="E55" s="5">
        <v>10.779</v>
      </c>
      <c r="F55" s="5">
        <f>+E55-D55</f>
        <v>2.6080000000000005</v>
      </c>
    </row>
    <row r="56" spans="1:6" x14ac:dyDescent="0.2">
      <c r="A56" s="44"/>
      <c r="B56" s="44"/>
      <c r="C56" s="44"/>
      <c r="D56" s="6">
        <v>12.032999999999999</v>
      </c>
      <c r="E56" s="6">
        <v>13.368</v>
      </c>
      <c r="F56" s="6">
        <f>+E56-D56</f>
        <v>1.3350000000000009</v>
      </c>
    </row>
    <row r="57" spans="1:6" ht="15" customHeight="1" x14ac:dyDescent="0.2">
      <c r="A57" s="44"/>
      <c r="B57" s="44"/>
      <c r="C57" s="44"/>
      <c r="D57" s="6">
        <v>26.254000000000001</v>
      </c>
      <c r="E57" s="6">
        <v>30.03</v>
      </c>
      <c r="F57" s="6">
        <f>+E57-D57</f>
        <v>3.7759999999999998</v>
      </c>
    </row>
    <row r="58" spans="1:6" ht="15.75" customHeight="1" x14ac:dyDescent="0.25">
      <c r="A58" s="44"/>
      <c r="B58" s="44"/>
      <c r="C58" s="44"/>
      <c r="D58" s="41" t="s">
        <v>5</v>
      </c>
      <c r="E58" s="42"/>
      <c r="F58" s="9">
        <f>F57+F56+F55</f>
        <v>7.7190000000000012</v>
      </c>
    </row>
    <row r="59" spans="1:6" x14ac:dyDescent="0.2">
      <c r="A59" s="44"/>
      <c r="B59" s="44"/>
      <c r="C59" s="43" t="s">
        <v>34</v>
      </c>
      <c r="D59" s="7">
        <v>4.069</v>
      </c>
      <c r="E59" s="7">
        <v>6.3630000000000004</v>
      </c>
      <c r="F59" s="7">
        <f>+E59-D59</f>
        <v>2.2940000000000005</v>
      </c>
    </row>
    <row r="60" spans="1:6" x14ac:dyDescent="0.2">
      <c r="A60" s="44"/>
      <c r="B60" s="44"/>
      <c r="C60" s="43"/>
      <c r="D60" s="5">
        <v>10.631</v>
      </c>
      <c r="E60" s="5">
        <v>12.007</v>
      </c>
      <c r="F60" s="5">
        <f>+E60-D60</f>
        <v>1.3759999999999994</v>
      </c>
    </row>
    <row r="61" spans="1:6" ht="15" customHeight="1" x14ac:dyDescent="0.25">
      <c r="A61" s="44"/>
      <c r="B61" s="44"/>
      <c r="C61" s="43"/>
      <c r="D61" s="41" t="s">
        <v>5</v>
      </c>
      <c r="E61" s="42"/>
      <c r="F61" s="9">
        <f>F60+F59+F58</f>
        <v>11.389000000000001</v>
      </c>
    </row>
    <row r="62" spans="1:6" x14ac:dyDescent="0.2">
      <c r="A62" s="44"/>
      <c r="B62" s="44"/>
      <c r="C62" s="44" t="s">
        <v>35</v>
      </c>
      <c r="D62" s="5">
        <v>2.54</v>
      </c>
      <c r="E62" s="5">
        <v>6.3150000000000004</v>
      </c>
      <c r="F62" s="5">
        <f>+E62-D62</f>
        <v>3.7750000000000004</v>
      </c>
    </row>
    <row r="63" spans="1:6" x14ac:dyDescent="0.2">
      <c r="A63" s="44"/>
      <c r="B63" s="44"/>
      <c r="C63" s="44"/>
      <c r="D63" s="6">
        <v>6.3979999999999997</v>
      </c>
      <c r="E63" s="6">
        <v>8.15</v>
      </c>
      <c r="F63" s="6">
        <f>+E63-D63</f>
        <v>1.7520000000000007</v>
      </c>
    </row>
    <row r="64" spans="1:6" x14ac:dyDescent="0.2">
      <c r="A64" s="44"/>
      <c r="B64" s="44"/>
      <c r="C64" s="44"/>
      <c r="D64" s="5">
        <v>13.412000000000001</v>
      </c>
      <c r="E64" s="5">
        <v>16.414999999999999</v>
      </c>
      <c r="F64" s="5">
        <f>+E64-D64</f>
        <v>3.0029999999999983</v>
      </c>
    </row>
    <row r="65" spans="1:6" x14ac:dyDescent="0.2">
      <c r="A65" s="44"/>
      <c r="B65" s="44"/>
      <c r="C65" s="44"/>
      <c r="D65" s="6">
        <v>18.082000000000001</v>
      </c>
      <c r="E65" s="6">
        <v>20.042999999999999</v>
      </c>
      <c r="F65" s="6">
        <f>+E65-D65</f>
        <v>1.9609999999999985</v>
      </c>
    </row>
    <row r="66" spans="1:6" x14ac:dyDescent="0.2">
      <c r="A66" s="44"/>
      <c r="B66" s="44"/>
      <c r="C66" s="44"/>
      <c r="D66" s="6">
        <v>23.108000000000001</v>
      </c>
      <c r="E66" s="6">
        <v>26.172999999999998</v>
      </c>
      <c r="F66" s="6">
        <f>+E66-D66</f>
        <v>3.0649999999999977</v>
      </c>
    </row>
    <row r="67" spans="1:6" ht="19" x14ac:dyDescent="0.25">
      <c r="A67" s="44"/>
      <c r="B67" s="44"/>
      <c r="C67" s="44"/>
      <c r="D67" s="41" t="s">
        <v>5</v>
      </c>
      <c r="E67" s="42"/>
      <c r="F67" s="9">
        <f>F66+F65+F64+F63+F62</f>
        <v>13.555999999999996</v>
      </c>
    </row>
    <row r="68" spans="1:6" x14ac:dyDescent="0.2">
      <c r="A68" s="44"/>
      <c r="B68" s="44"/>
      <c r="C68" s="44" t="s">
        <v>36</v>
      </c>
      <c r="D68" s="7">
        <v>4.0229999999999997</v>
      </c>
      <c r="E68" s="7">
        <v>8.1240000000000006</v>
      </c>
      <c r="F68" s="7">
        <f>+E68-D68</f>
        <v>4.1010000000000009</v>
      </c>
    </row>
    <row r="69" spans="1:6" x14ac:dyDescent="0.2">
      <c r="A69" s="44"/>
      <c r="B69" s="44"/>
      <c r="C69" s="44"/>
      <c r="D69" s="5">
        <v>13.423999999999999</v>
      </c>
      <c r="E69" s="5">
        <v>14.967000000000001</v>
      </c>
      <c r="F69" s="5">
        <f>+E69-D69</f>
        <v>1.543000000000001</v>
      </c>
    </row>
    <row r="70" spans="1:6" ht="18.75" customHeight="1" x14ac:dyDescent="0.25">
      <c r="A70" s="44"/>
      <c r="B70" s="44"/>
      <c r="C70" s="44"/>
      <c r="D70" s="41" t="s">
        <v>5</v>
      </c>
      <c r="E70" s="42"/>
      <c r="F70" s="9">
        <f>F69+F68+F67</f>
        <v>19.199999999999996</v>
      </c>
    </row>
    <row r="71" spans="1:6" x14ac:dyDescent="0.2">
      <c r="A71" s="44"/>
      <c r="B71" s="44"/>
      <c r="C71" s="44" t="s">
        <v>37</v>
      </c>
      <c r="D71" s="5">
        <v>14.984</v>
      </c>
      <c r="E71" s="5">
        <v>16.436</v>
      </c>
      <c r="F71" s="5">
        <f>+E71-D71</f>
        <v>1.452</v>
      </c>
    </row>
    <row r="72" spans="1:6" ht="16.5" customHeight="1" x14ac:dyDescent="0.2">
      <c r="A72" s="44"/>
      <c r="B72" s="44"/>
      <c r="C72" s="44"/>
      <c r="D72" s="41" t="s">
        <v>5</v>
      </c>
      <c r="E72" s="42"/>
      <c r="F72" s="12">
        <v>1.452</v>
      </c>
    </row>
    <row r="73" spans="1:6" ht="16" x14ac:dyDescent="0.2">
      <c r="A73" s="10" t="s">
        <v>3</v>
      </c>
      <c r="B73" s="11" t="s">
        <v>0</v>
      </c>
      <c r="C73" s="11" t="s">
        <v>1</v>
      </c>
      <c r="D73" s="10" t="s">
        <v>10</v>
      </c>
      <c r="E73" s="10" t="s">
        <v>8</v>
      </c>
      <c r="F73" s="10" t="s">
        <v>9</v>
      </c>
    </row>
    <row r="74" spans="1:6" ht="15" customHeight="1" x14ac:dyDescent="0.2">
      <c r="A74" s="44" t="s">
        <v>124</v>
      </c>
      <c r="B74" s="44">
        <v>6</v>
      </c>
      <c r="C74" s="70" t="s">
        <v>38</v>
      </c>
      <c r="D74" s="5">
        <v>0</v>
      </c>
      <c r="E74" s="5">
        <v>3.7490000000000001</v>
      </c>
      <c r="F74" s="5">
        <f>+E74-D74</f>
        <v>3.7490000000000001</v>
      </c>
    </row>
    <row r="75" spans="1:6" x14ac:dyDescent="0.2">
      <c r="A75" s="44"/>
      <c r="B75" s="44"/>
      <c r="C75" s="71"/>
      <c r="D75" s="6">
        <v>21.466999999999999</v>
      </c>
      <c r="E75" s="6">
        <v>23.553000000000001</v>
      </c>
      <c r="F75" s="6">
        <f>+E75-D75</f>
        <v>2.0860000000000021</v>
      </c>
    </row>
    <row r="76" spans="1:6" ht="17.25" customHeight="1" x14ac:dyDescent="0.2">
      <c r="A76" s="44"/>
      <c r="B76" s="44"/>
      <c r="C76" s="71"/>
      <c r="D76" s="5">
        <v>24.998999999999999</v>
      </c>
      <c r="E76" s="5">
        <v>25.834</v>
      </c>
      <c r="F76" s="5">
        <f>+E76-D76</f>
        <v>0.83500000000000085</v>
      </c>
    </row>
    <row r="77" spans="1:6" ht="15" customHeight="1" x14ac:dyDescent="0.2">
      <c r="A77" s="44"/>
      <c r="B77" s="44"/>
      <c r="C77" s="71"/>
      <c r="D77" s="5">
        <v>26.376000000000001</v>
      </c>
      <c r="E77" s="5">
        <v>26.459</v>
      </c>
      <c r="F77" s="5">
        <f>+E77-D77</f>
        <v>8.2999999999998408E-2</v>
      </c>
    </row>
    <row r="78" spans="1:6" ht="18" customHeight="1" x14ac:dyDescent="0.25">
      <c r="A78" s="44"/>
      <c r="B78" s="44"/>
      <c r="C78" s="72"/>
      <c r="D78" s="41" t="s">
        <v>5</v>
      </c>
      <c r="E78" s="42"/>
      <c r="F78" s="9">
        <f>F77+F76+F75+F74</f>
        <v>6.7530000000000019</v>
      </c>
    </row>
    <row r="79" spans="1:6" ht="19.5" customHeight="1" x14ac:dyDescent="0.2">
      <c r="A79" s="44"/>
      <c r="B79" s="44"/>
      <c r="C79" s="56" t="s">
        <v>39</v>
      </c>
      <c r="D79" s="6">
        <v>26.526</v>
      </c>
      <c r="E79" s="6">
        <v>30.03</v>
      </c>
      <c r="F79" s="6">
        <f>+E79-D79</f>
        <v>3.5040000000000013</v>
      </c>
    </row>
    <row r="80" spans="1:6" ht="15" customHeight="1" x14ac:dyDescent="0.25">
      <c r="A80" s="44"/>
      <c r="B80" s="44"/>
      <c r="C80" s="58"/>
      <c r="D80" s="41" t="s">
        <v>5</v>
      </c>
      <c r="E80" s="42"/>
      <c r="F80" s="9">
        <f>+F79</f>
        <v>3.5040000000000013</v>
      </c>
    </row>
    <row r="81" spans="1:6" ht="15" customHeight="1" x14ac:dyDescent="0.2">
      <c r="A81" s="44"/>
      <c r="B81" s="44"/>
      <c r="C81" s="70" t="s">
        <v>40</v>
      </c>
      <c r="D81" s="7">
        <v>12.865</v>
      </c>
      <c r="E81" s="7">
        <v>14.817</v>
      </c>
      <c r="F81" s="7">
        <f>+E81-D81</f>
        <v>1.952</v>
      </c>
    </row>
    <row r="82" spans="1:6" ht="18" customHeight="1" x14ac:dyDescent="0.2">
      <c r="A82" s="44"/>
      <c r="B82" s="44"/>
      <c r="C82" s="71"/>
      <c r="D82" s="5">
        <v>21.446999999999999</v>
      </c>
      <c r="E82" s="5">
        <v>23.030999999999999</v>
      </c>
      <c r="F82" s="5">
        <f>+E82-D82</f>
        <v>1.5839999999999996</v>
      </c>
    </row>
    <row r="83" spans="1:6" ht="19" x14ac:dyDescent="0.25">
      <c r="A83" s="44"/>
      <c r="B83" s="44"/>
      <c r="C83" s="72"/>
      <c r="D83" s="41" t="s">
        <v>5</v>
      </c>
      <c r="E83" s="42"/>
      <c r="F83" s="9">
        <f>F81+F82</f>
        <v>3.5359999999999996</v>
      </c>
    </row>
    <row r="84" spans="1:6" x14ac:dyDescent="0.2">
      <c r="A84" s="44"/>
      <c r="B84" s="44"/>
      <c r="C84" s="44" t="s">
        <v>35</v>
      </c>
      <c r="D84" s="5">
        <v>3.4609999999999999</v>
      </c>
      <c r="E84" s="5">
        <v>8.9499999999999993</v>
      </c>
      <c r="F84" s="5">
        <f>+E84-D84</f>
        <v>5.488999999999999</v>
      </c>
    </row>
    <row r="85" spans="1:6" ht="15" customHeight="1" x14ac:dyDescent="0.2">
      <c r="A85" s="44"/>
      <c r="B85" s="44"/>
      <c r="C85" s="44"/>
      <c r="D85" s="6">
        <v>10.568</v>
      </c>
      <c r="E85" s="6">
        <v>12.829000000000001</v>
      </c>
      <c r="F85" s="6">
        <f>+E85-D85</f>
        <v>2.261000000000001</v>
      </c>
    </row>
    <row r="86" spans="1:6" ht="16.5" customHeight="1" x14ac:dyDescent="0.2">
      <c r="A86" s="44"/>
      <c r="B86" s="44"/>
      <c r="C86" s="44"/>
      <c r="D86" s="5">
        <v>14.840999999999999</v>
      </c>
      <c r="E86" s="5">
        <v>23.542999999999999</v>
      </c>
      <c r="F86" s="5">
        <f>+E86-D86</f>
        <v>8.702</v>
      </c>
    </row>
    <row r="87" spans="1:6" ht="19" x14ac:dyDescent="0.25">
      <c r="A87" s="44"/>
      <c r="B87" s="44"/>
      <c r="C87" s="44"/>
      <c r="D87" s="41" t="s">
        <v>5</v>
      </c>
      <c r="E87" s="42"/>
      <c r="F87" s="9">
        <f>F84+F85+F86</f>
        <v>16.451999999999998</v>
      </c>
    </row>
    <row r="88" spans="1:6" ht="15" customHeight="1" x14ac:dyDescent="0.2">
      <c r="A88" s="44"/>
      <c r="B88" s="44"/>
      <c r="C88" s="44" t="s">
        <v>41</v>
      </c>
      <c r="D88" s="5">
        <v>3.7679999999999998</v>
      </c>
      <c r="E88" s="5">
        <v>6.0019999999999998</v>
      </c>
      <c r="F88" s="5">
        <f>+E88-D88</f>
        <v>2.234</v>
      </c>
    </row>
    <row r="89" spans="1:6" ht="18.75" customHeight="1" x14ac:dyDescent="0.25">
      <c r="A89" s="44"/>
      <c r="B89" s="44"/>
      <c r="C89" s="44"/>
      <c r="D89" s="41" t="s">
        <v>5</v>
      </c>
      <c r="E89" s="42"/>
      <c r="F89" s="9">
        <f>+F88</f>
        <v>2.234</v>
      </c>
    </row>
    <row r="90" spans="1:6" x14ac:dyDescent="0.2">
      <c r="A90" s="44"/>
      <c r="B90" s="44"/>
      <c r="C90" s="44" t="s">
        <v>42</v>
      </c>
      <c r="D90" s="6">
        <v>6.0380000000000003</v>
      </c>
      <c r="E90" s="6">
        <v>8.9450000000000003</v>
      </c>
      <c r="F90" s="6">
        <f>+E90-D90</f>
        <v>2.907</v>
      </c>
    </row>
    <row r="91" spans="1:6" ht="15" customHeight="1" x14ac:dyDescent="0.2">
      <c r="A91" s="44"/>
      <c r="B91" s="44"/>
      <c r="C91" s="44"/>
      <c r="D91" s="5">
        <v>11.534000000000001</v>
      </c>
      <c r="E91" s="5">
        <v>12.821999999999999</v>
      </c>
      <c r="F91" s="5">
        <f>+E91-D91</f>
        <v>1.2879999999999985</v>
      </c>
    </row>
    <row r="92" spans="1:6" ht="18" customHeight="1" x14ac:dyDescent="0.2">
      <c r="A92" s="44"/>
      <c r="B92" s="44"/>
      <c r="C92" s="44"/>
      <c r="D92" s="6">
        <v>14.862</v>
      </c>
      <c r="E92" s="6">
        <v>23.545999999999999</v>
      </c>
      <c r="F92" s="6">
        <f>+E92-D92</f>
        <v>8.6839999999999993</v>
      </c>
    </row>
    <row r="93" spans="1:6" ht="19" x14ac:dyDescent="0.25">
      <c r="A93" s="44"/>
      <c r="B93" s="44"/>
      <c r="C93" s="44"/>
      <c r="D93" s="41" t="s">
        <v>5</v>
      </c>
      <c r="E93" s="42"/>
      <c r="F93" s="9">
        <f>F90+F92+F91</f>
        <v>12.878999999999998</v>
      </c>
    </row>
    <row r="94" spans="1:6" ht="17.25" customHeight="1" x14ac:dyDescent="0.2"/>
  </sheetData>
  <mergeCells count="57">
    <mergeCell ref="A1:F1"/>
    <mergeCell ref="D49:E49"/>
    <mergeCell ref="C48:C49"/>
    <mergeCell ref="B26:B49"/>
    <mergeCell ref="A26:A49"/>
    <mergeCell ref="D31:E31"/>
    <mergeCell ref="D35:E35"/>
    <mergeCell ref="D11:E11"/>
    <mergeCell ref="A3:A24"/>
    <mergeCell ref="D13:E13"/>
    <mergeCell ref="D17:E17"/>
    <mergeCell ref="D19:E19"/>
    <mergeCell ref="D24:E24"/>
    <mergeCell ref="C3:C5"/>
    <mergeCell ref="D5:E5"/>
    <mergeCell ref="C6:C11"/>
    <mergeCell ref="D47:E47"/>
    <mergeCell ref="C20:C24"/>
    <mergeCell ref="B3:B24"/>
    <mergeCell ref="C26:C31"/>
    <mergeCell ref="C45:C47"/>
    <mergeCell ref="C39:C44"/>
    <mergeCell ref="C36:C38"/>
    <mergeCell ref="C32:C35"/>
    <mergeCell ref="C12:C13"/>
    <mergeCell ref="C14:C17"/>
    <mergeCell ref="C18:C19"/>
    <mergeCell ref="D38:E38"/>
    <mergeCell ref="D44:E44"/>
    <mergeCell ref="A51:A72"/>
    <mergeCell ref="B51:B72"/>
    <mergeCell ref="D54:E54"/>
    <mergeCell ref="D61:E61"/>
    <mergeCell ref="D67:E67"/>
    <mergeCell ref="D58:E58"/>
    <mergeCell ref="C51:C54"/>
    <mergeCell ref="C55:C58"/>
    <mergeCell ref="C59:C61"/>
    <mergeCell ref="C62:C67"/>
    <mergeCell ref="C68:C70"/>
    <mergeCell ref="C71:C72"/>
    <mergeCell ref="D78:E78"/>
    <mergeCell ref="D93:E93"/>
    <mergeCell ref="D80:E80"/>
    <mergeCell ref="D70:E70"/>
    <mergeCell ref="D72:E72"/>
    <mergeCell ref="D83:E83"/>
    <mergeCell ref="D87:E87"/>
    <mergeCell ref="D89:E89"/>
    <mergeCell ref="A74:A93"/>
    <mergeCell ref="C74:C78"/>
    <mergeCell ref="C81:C83"/>
    <mergeCell ref="C79:C80"/>
    <mergeCell ref="C90:C93"/>
    <mergeCell ref="C84:C87"/>
    <mergeCell ref="C88:C89"/>
    <mergeCell ref="B74:B93"/>
  </mergeCells>
  <phoneticPr fontId="5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Physical Activity </vt:lpstr>
      <vt:lpstr>Anti Smoking PSA 4</vt:lpstr>
      <vt:lpstr>Vaping</vt:lpstr>
      <vt:lpstr>Non-vaping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Neumann, Dominik</cp:lastModifiedBy>
  <dcterms:created xsi:type="dcterms:W3CDTF">2017-08-11T22:06:18Z</dcterms:created>
  <dcterms:modified xsi:type="dcterms:W3CDTF">2020-08-11T13:35:45Z</dcterms:modified>
</cp:coreProperties>
</file>