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<sst xmlns="http://schemas.openxmlformats.org/spreadsheetml/2006/main" count="71" uniqueCount="40">
  <si>
    <t>dash server</t>
  </si>
  <si>
    <t>dash client</t>
  </si>
  <si>
    <t>dash wireshark</t>
  </si>
  <si>
    <t>hls server</t>
  </si>
  <si>
    <t>hls client</t>
  </si>
  <si>
    <t>hls wireshark</t>
  </si>
  <si>
    <t>dash energy</t>
  </si>
  <si>
    <t>hls energy</t>
  </si>
  <si>
    <t>750kbps run 1</t>
  </si>
  <si>
    <t>750kbps run 2</t>
  </si>
  <si>
    <t>750kbps run 3</t>
  </si>
  <si>
    <t>750kbps run 4</t>
  </si>
  <si>
    <t>750kbps run 5</t>
  </si>
  <si>
    <t>Averages</t>
  </si>
  <si>
    <t>2500kbps run 1</t>
  </si>
  <si>
    <t>2500kbps run 2</t>
  </si>
  <si>
    <t>2500kbps run 3</t>
  </si>
  <si>
    <t>2500kbps run 4</t>
  </si>
  <si>
    <t>2500kbps run 5</t>
  </si>
  <si>
    <t>6000kbps run 1</t>
  </si>
  <si>
    <t>6000kbps run 2</t>
  </si>
  <si>
    <t>6000kbps run 3</t>
  </si>
  <si>
    <t>6000kbps run 4</t>
  </si>
  <si>
    <t>6000kbps run 5</t>
  </si>
  <si>
    <t>dash 750kbps</t>
  </si>
  <si>
    <t>hls 750kbps</t>
  </si>
  <si>
    <t>dash 2500kbps</t>
  </si>
  <si>
    <t>hls 2500kbps</t>
  </si>
  <si>
    <t>dash 6000kbps</t>
  </si>
  <si>
    <t>hls 6000kbps</t>
  </si>
  <si>
    <t>Sum dash</t>
  </si>
  <si>
    <t>Sum hls</t>
  </si>
  <si>
    <t>w_avg dash</t>
  </si>
  <si>
    <t>w_avg hls</t>
  </si>
  <si>
    <t>Paired Sample t-test result</t>
  </si>
  <si>
    <t>H₁ : E_dash &gt; E_hls</t>
  </si>
  <si>
    <t>H₁ : E_hls&gt; E_dash</t>
  </si>
  <si>
    <t>750kbps</t>
  </si>
  <si>
    <t>2500kbps</t>
  </si>
  <si>
    <t>6000kbps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</si>
</sst>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/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3" fontId="2" numFmtId="4" xfId="0" applyAlignment="1" applyBorder="1" applyFont="1" applyNumberFormat="1">
      <alignment horizontal="center" vertical="bottom"/>
    </xf>
    <xf borderId="2" fillId="3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5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4" fillId="2" fontId="2" numFmtId="4" xfId="0" applyAlignment="1" applyBorder="1" applyFont="1" applyNumberFormat="1">
      <alignment horizontal="center" vertical="bottom"/>
    </xf>
    <xf borderId="5" fillId="3" fontId="2" numFmtId="4" xfId="0" applyAlignment="1" applyBorder="1" applyFont="1" applyNumberFormat="1">
      <alignment horizontal="center" vertical="bottom"/>
    </xf>
    <xf borderId="5" fillId="2" fontId="2" numFmtId="4" xfId="0" applyAlignment="1" applyBorder="1" applyFont="1" applyNumberFormat="1">
      <alignment horizontal="center" vertical="bottom"/>
    </xf>
    <xf borderId="2" fillId="2" fontId="2" numFmtId="4" xfId="0" applyAlignment="1" applyBorder="1" applyFont="1" applyNumberFormat="1">
      <alignment horizontal="center" vertical="bottom"/>
    </xf>
    <xf borderId="6" fillId="2" fontId="2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shrinkToFit="0" wrapText="1"/>
    </xf>
    <xf borderId="1" fillId="5" fontId="3" numFmtId="0" xfId="0" applyAlignment="1" applyBorder="1" applyFont="1">
      <alignment horizontal="center" readingOrder="0" shrinkToFit="0" wrapText="1"/>
    </xf>
    <xf borderId="7" fillId="5" fontId="4" numFmtId="0" xfId="0" applyAlignment="1" applyBorder="1" applyFont="1">
      <alignment horizontal="center" readingOrder="0"/>
    </xf>
    <xf borderId="8" fillId="0" fontId="5" numFmtId="0" xfId="0" applyBorder="1" applyFont="1"/>
    <xf borderId="7" fillId="4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1" fillId="6" fontId="6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MPEG-DASH Energy Consumption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Arkusz1!$C$38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Arkusz1!$B$39:$B$41</c:f>
            </c:strRef>
          </c:cat>
          <c:val>
            <c:numRef>
              <c:f>Arkusz1!$C$39:$C$41</c:f>
              <c:numCache/>
            </c:numRef>
          </c:val>
        </c:ser>
        <c:ser>
          <c:idx val="1"/>
          <c:order val="1"/>
          <c:tx>
            <c:strRef>
              <c:f>Arkusz1!$D$38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Arkusz1!$B$39:$B$41</c:f>
            </c:strRef>
          </c:cat>
          <c:val>
            <c:numRef>
              <c:f>Arkusz1!$D$39:$D$41</c:f>
              <c:numCache/>
            </c:numRef>
          </c:val>
        </c:ser>
        <c:ser>
          <c:idx val="2"/>
          <c:order val="2"/>
          <c:tx>
            <c:strRef>
              <c:f>Arkusz1!$E$38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Arkusz1!$B$39:$B$41</c:f>
            </c:strRef>
          </c:cat>
          <c:val>
            <c:numRef>
              <c:f>Arkusz1!$E$39:$E$41</c:f>
              <c:numCache/>
            </c:numRef>
          </c:val>
        </c:ser>
        <c:overlap val="100"/>
        <c:axId val="35445423"/>
        <c:axId val="111315297"/>
      </c:barChart>
      <c:catAx>
        <c:axId val="354454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5297"/>
      </c:catAx>
      <c:valAx>
        <c:axId val="1113152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454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HLS Energy Consumption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Arkusz1!$H$38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Arkusz1!$G$39:$G$41</c:f>
            </c:strRef>
          </c:cat>
          <c:val>
            <c:numRef>
              <c:f>Arkusz1!$H$39:$H$41</c:f>
              <c:numCache/>
            </c:numRef>
          </c:val>
        </c:ser>
        <c:ser>
          <c:idx val="1"/>
          <c:order val="1"/>
          <c:tx>
            <c:strRef>
              <c:f>Arkusz1!$I$38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Arkusz1!$G$39:$G$41</c:f>
            </c:strRef>
          </c:cat>
          <c:val>
            <c:numRef>
              <c:f>Arkusz1!$I$39:$I$41</c:f>
              <c:numCache/>
            </c:numRef>
          </c:val>
        </c:ser>
        <c:ser>
          <c:idx val="2"/>
          <c:order val="2"/>
          <c:tx>
            <c:strRef>
              <c:f>Arkusz1!$J$38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Arkusz1!$G$39:$G$41</c:f>
            </c:strRef>
          </c:cat>
          <c:val>
            <c:numRef>
              <c:f>Arkusz1!$J$39:$J$41</c:f>
              <c:numCache/>
            </c:numRef>
          </c:val>
        </c:ser>
        <c:overlap val="100"/>
        <c:axId val="1142310111"/>
        <c:axId val="1071247351"/>
      </c:barChart>
      <c:catAx>
        <c:axId val="11423101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247351"/>
      </c:catAx>
      <c:valAx>
        <c:axId val="10712473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101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43</xdr:row>
      <xdr:rowOff>76200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771525</xdr:colOff>
      <xdr:row>43</xdr:row>
      <xdr:rowOff>76200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2" width="2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>
      <c r="A2" s="1"/>
      <c r="B2" s="3"/>
      <c r="C2" s="4" t="s">
        <v>0</v>
      </c>
      <c r="D2" s="4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4" t="s">
        <v>6</v>
      </c>
      <c r="J2" s="5" t="s">
        <v>7</v>
      </c>
      <c r="K2" s="2"/>
      <c r="L2" s="2"/>
    </row>
    <row r="3">
      <c r="A3" s="2"/>
      <c r="B3" s="6" t="s">
        <v>8</v>
      </c>
      <c r="C3" s="7">
        <v>44.03</v>
      </c>
      <c r="D3" s="7">
        <v>1746.0</v>
      </c>
      <c r="E3" s="7">
        <v>2736.0</v>
      </c>
      <c r="F3" s="8">
        <v>27.12</v>
      </c>
      <c r="G3" s="9">
        <v>1632.0</v>
      </c>
      <c r="H3" s="9">
        <v>2664.0</v>
      </c>
      <c r="I3" s="10">
        <f t="shared" ref="I3:I7" si="1">SUM(C3:E3)</f>
        <v>4526.03</v>
      </c>
      <c r="J3" s="11">
        <f t="shared" ref="J3:J7" si="2">SUM(F3:H3)</f>
        <v>4323.12</v>
      </c>
      <c r="K3" s="2"/>
      <c r="L3" s="2"/>
    </row>
    <row r="4">
      <c r="A4" s="2"/>
      <c r="B4" s="6" t="s">
        <v>9</v>
      </c>
      <c r="C4" s="7">
        <v>42.69</v>
      </c>
      <c r="D4" s="7">
        <v>1845.0</v>
      </c>
      <c r="E4" s="7">
        <v>2736.0</v>
      </c>
      <c r="F4" s="9">
        <v>26.61</v>
      </c>
      <c r="G4" s="9">
        <v>1657.0</v>
      </c>
      <c r="H4" s="9">
        <v>2664.0</v>
      </c>
      <c r="I4" s="10">
        <f t="shared" si="1"/>
        <v>4623.69</v>
      </c>
      <c r="J4" s="12">
        <f t="shared" si="2"/>
        <v>4347.61</v>
      </c>
      <c r="K4" s="2"/>
      <c r="L4" s="2"/>
    </row>
    <row r="5">
      <c r="A5" s="2"/>
      <c r="B5" s="6" t="s">
        <v>10</v>
      </c>
      <c r="C5" s="7">
        <v>43.33</v>
      </c>
      <c r="D5" s="7">
        <v>1798.0</v>
      </c>
      <c r="E5" s="7">
        <v>2736.0</v>
      </c>
      <c r="F5" s="9">
        <v>25.55</v>
      </c>
      <c r="G5" s="9">
        <v>1733.0</v>
      </c>
      <c r="H5" s="9">
        <v>2700.0</v>
      </c>
      <c r="I5" s="10">
        <f t="shared" si="1"/>
        <v>4577.33</v>
      </c>
      <c r="J5" s="12">
        <f t="shared" si="2"/>
        <v>4458.55</v>
      </c>
      <c r="K5" s="2"/>
      <c r="L5" s="2"/>
    </row>
    <row r="6">
      <c r="A6" s="2"/>
      <c r="B6" s="6" t="s">
        <v>11</v>
      </c>
      <c r="C6" s="7">
        <v>40.99</v>
      </c>
      <c r="D6" s="7">
        <v>1729.0</v>
      </c>
      <c r="E6" s="7">
        <v>2736.0</v>
      </c>
      <c r="F6" s="9">
        <v>26.25</v>
      </c>
      <c r="G6" s="9">
        <v>1698.0</v>
      </c>
      <c r="H6" s="9">
        <v>2664.0</v>
      </c>
      <c r="I6" s="10">
        <f t="shared" si="1"/>
        <v>4505.99</v>
      </c>
      <c r="J6" s="12">
        <f t="shared" si="2"/>
        <v>4388.25</v>
      </c>
      <c r="K6" s="2"/>
      <c r="L6" s="2"/>
    </row>
    <row r="7">
      <c r="A7" s="2"/>
      <c r="B7" s="6" t="s">
        <v>12</v>
      </c>
      <c r="C7" s="7">
        <v>41.57</v>
      </c>
      <c r="D7" s="7">
        <v>1821.0</v>
      </c>
      <c r="E7" s="7">
        <v>2736.0</v>
      </c>
      <c r="F7" s="9">
        <v>26.14</v>
      </c>
      <c r="G7" s="9">
        <v>1684.0</v>
      </c>
      <c r="H7" s="9">
        <v>2628.0</v>
      </c>
      <c r="I7" s="10">
        <f t="shared" si="1"/>
        <v>4598.57</v>
      </c>
      <c r="J7" s="12">
        <f t="shared" si="2"/>
        <v>4338.14</v>
      </c>
      <c r="K7" s="2"/>
      <c r="L7" s="2"/>
    </row>
    <row r="8">
      <c r="A8" s="1"/>
      <c r="B8" s="3" t="s">
        <v>13</v>
      </c>
      <c r="C8" s="13">
        <f t="shared" ref="C8:J8" si="3">SUM(C3:C7)/5</f>
        <v>42.522</v>
      </c>
      <c r="D8" s="13">
        <f t="shared" si="3"/>
        <v>1787.8</v>
      </c>
      <c r="E8" s="13">
        <f t="shared" si="3"/>
        <v>2736</v>
      </c>
      <c r="F8" s="14">
        <f t="shared" si="3"/>
        <v>26.334</v>
      </c>
      <c r="G8" s="14">
        <f t="shared" si="3"/>
        <v>1680.8</v>
      </c>
      <c r="H8" s="14">
        <f t="shared" si="3"/>
        <v>2664</v>
      </c>
      <c r="I8" s="13">
        <f t="shared" si="3"/>
        <v>4566.322</v>
      </c>
      <c r="J8" s="14">
        <f t="shared" si="3"/>
        <v>4371.134</v>
      </c>
      <c r="K8" s="2"/>
      <c r="L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>
      <c r="A10" s="2"/>
      <c r="B10" s="15"/>
      <c r="C10" s="16" t="s">
        <v>0</v>
      </c>
      <c r="D10" s="16" t="s">
        <v>1</v>
      </c>
      <c r="E10" s="16" t="s">
        <v>2</v>
      </c>
      <c r="F10" s="17" t="s">
        <v>3</v>
      </c>
      <c r="G10" s="17" t="s">
        <v>4</v>
      </c>
      <c r="H10" s="17" t="s">
        <v>5</v>
      </c>
      <c r="I10" s="4" t="s">
        <v>6</v>
      </c>
      <c r="J10" s="5" t="s">
        <v>7</v>
      </c>
      <c r="K10" s="2"/>
      <c r="L10" s="2"/>
    </row>
    <row r="11">
      <c r="A11" s="2"/>
      <c r="B11" s="6" t="s">
        <v>14</v>
      </c>
      <c r="C11" s="7">
        <v>63.52</v>
      </c>
      <c r="D11" s="7">
        <v>2308.0</v>
      </c>
      <c r="E11" s="7">
        <v>6516.0</v>
      </c>
      <c r="F11" s="8">
        <v>41.82</v>
      </c>
      <c r="G11" s="9">
        <v>1974.0</v>
      </c>
      <c r="H11" s="9">
        <v>7236.0</v>
      </c>
      <c r="I11" s="10">
        <f t="shared" ref="I11:I15" si="4">SUM(C11:E11)</f>
        <v>8887.52</v>
      </c>
      <c r="J11" s="11">
        <f t="shared" ref="J11:J15" si="5">SUM(F11:H11)</f>
        <v>9251.82</v>
      </c>
      <c r="K11" s="2"/>
      <c r="L11" s="2"/>
    </row>
    <row r="12">
      <c r="A12" s="2"/>
      <c r="B12" s="6" t="s">
        <v>15</v>
      </c>
      <c r="C12" s="7">
        <v>62.75</v>
      </c>
      <c r="D12" s="7">
        <v>2350.0</v>
      </c>
      <c r="E12" s="7">
        <v>6444.0</v>
      </c>
      <c r="F12" s="9">
        <v>44.21</v>
      </c>
      <c r="G12" s="9">
        <v>2173.0</v>
      </c>
      <c r="H12" s="9">
        <v>7236.0</v>
      </c>
      <c r="I12" s="10">
        <f t="shared" si="4"/>
        <v>8856.75</v>
      </c>
      <c r="J12" s="12">
        <f t="shared" si="5"/>
        <v>9453.21</v>
      </c>
      <c r="K12" s="2"/>
      <c r="L12" s="2"/>
    </row>
    <row r="13">
      <c r="A13" s="2"/>
      <c r="B13" s="6" t="s">
        <v>16</v>
      </c>
      <c r="C13" s="7">
        <v>60.24</v>
      </c>
      <c r="D13" s="7">
        <v>2079.0</v>
      </c>
      <c r="E13" s="7">
        <v>6444.0</v>
      </c>
      <c r="F13" s="9">
        <v>42.57</v>
      </c>
      <c r="G13" s="9">
        <v>2285.0</v>
      </c>
      <c r="H13" s="9">
        <v>7164.0</v>
      </c>
      <c r="I13" s="10">
        <f t="shared" si="4"/>
        <v>8583.24</v>
      </c>
      <c r="J13" s="12">
        <f t="shared" si="5"/>
        <v>9491.57</v>
      </c>
      <c r="K13" s="2"/>
      <c r="L13" s="2"/>
    </row>
    <row r="14">
      <c r="A14" s="2"/>
      <c r="B14" s="6" t="s">
        <v>17</v>
      </c>
      <c r="C14" s="7">
        <v>61.19</v>
      </c>
      <c r="D14" s="7">
        <v>2256.0</v>
      </c>
      <c r="E14" s="7">
        <v>6480.0</v>
      </c>
      <c r="F14" s="9">
        <v>43.46</v>
      </c>
      <c r="G14" s="9">
        <v>1928.0</v>
      </c>
      <c r="H14" s="9">
        <v>7200.0</v>
      </c>
      <c r="I14" s="10">
        <f t="shared" si="4"/>
        <v>8797.19</v>
      </c>
      <c r="J14" s="12">
        <f t="shared" si="5"/>
        <v>9171.46</v>
      </c>
      <c r="K14" s="2"/>
      <c r="L14" s="2"/>
    </row>
    <row r="15">
      <c r="A15" s="2"/>
      <c r="B15" s="6" t="s">
        <v>18</v>
      </c>
      <c r="C15" s="7">
        <v>64.98</v>
      </c>
      <c r="D15" s="7">
        <v>2137.0</v>
      </c>
      <c r="E15" s="7">
        <v>6516.0</v>
      </c>
      <c r="F15" s="9">
        <v>46.03</v>
      </c>
      <c r="G15" s="9">
        <v>2061.0</v>
      </c>
      <c r="H15" s="9">
        <v>7164.0</v>
      </c>
      <c r="I15" s="10">
        <f t="shared" si="4"/>
        <v>8717.98</v>
      </c>
      <c r="J15" s="12">
        <f t="shared" si="5"/>
        <v>9271.03</v>
      </c>
      <c r="K15" s="2"/>
      <c r="L15" s="2"/>
    </row>
    <row r="16">
      <c r="A16" s="1"/>
      <c r="B16" s="3" t="s">
        <v>13</v>
      </c>
      <c r="C16" s="13">
        <f t="shared" ref="C16:J16" si="6">SUM(C11:C15)/5</f>
        <v>62.536</v>
      </c>
      <c r="D16" s="13">
        <f t="shared" si="6"/>
        <v>2226</v>
      </c>
      <c r="E16" s="13">
        <f t="shared" si="6"/>
        <v>6480</v>
      </c>
      <c r="F16" s="14">
        <f t="shared" si="6"/>
        <v>43.618</v>
      </c>
      <c r="G16" s="14">
        <f t="shared" si="6"/>
        <v>2084.2</v>
      </c>
      <c r="H16" s="14">
        <f t="shared" si="6"/>
        <v>7200</v>
      </c>
      <c r="I16" s="13">
        <f t="shared" si="6"/>
        <v>8768.536</v>
      </c>
      <c r="J16" s="14">
        <f t="shared" si="6"/>
        <v>9327.818</v>
      </c>
      <c r="K16" s="2"/>
      <c r="L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>
      <c r="A18" s="2"/>
      <c r="B18" s="15"/>
      <c r="C18" s="16" t="s">
        <v>0</v>
      </c>
      <c r="D18" s="16" t="s">
        <v>1</v>
      </c>
      <c r="E18" s="16" t="s">
        <v>2</v>
      </c>
      <c r="F18" s="17" t="s">
        <v>3</v>
      </c>
      <c r="G18" s="17" t="s">
        <v>4</v>
      </c>
      <c r="H18" s="17" t="s">
        <v>5</v>
      </c>
      <c r="I18" s="4" t="s">
        <v>6</v>
      </c>
      <c r="J18" s="5" t="s">
        <v>7</v>
      </c>
      <c r="K18" s="2"/>
      <c r="L18" s="2"/>
    </row>
    <row r="19">
      <c r="A19" s="2"/>
      <c r="B19" s="6" t="s">
        <v>19</v>
      </c>
      <c r="C19" s="7">
        <v>102.24</v>
      </c>
      <c r="D19" s="7">
        <v>4512.0</v>
      </c>
      <c r="E19" s="7">
        <v>17640.0</v>
      </c>
      <c r="F19" s="8">
        <v>92.88</v>
      </c>
      <c r="G19" s="9">
        <v>3348.0</v>
      </c>
      <c r="H19" s="9">
        <v>17496.0</v>
      </c>
      <c r="I19" s="10">
        <f t="shared" ref="I19:I23" si="7">SUM(C19:E19)</f>
        <v>22254.24</v>
      </c>
      <c r="J19" s="11">
        <f t="shared" ref="J19:J23" si="8">SUM(F19:H19)</f>
        <v>20936.88</v>
      </c>
      <c r="K19" s="2"/>
      <c r="L19" s="2"/>
    </row>
    <row r="20">
      <c r="A20" s="2"/>
      <c r="B20" s="6" t="s">
        <v>20</v>
      </c>
      <c r="C20" s="7">
        <v>94.72</v>
      </c>
      <c r="D20" s="7">
        <v>4583.0</v>
      </c>
      <c r="E20" s="7">
        <v>17568.0</v>
      </c>
      <c r="F20" s="9">
        <v>101.76</v>
      </c>
      <c r="G20" s="9">
        <v>3076.0</v>
      </c>
      <c r="H20" s="9">
        <v>17208.0</v>
      </c>
      <c r="I20" s="10">
        <f t="shared" si="7"/>
        <v>22245.72</v>
      </c>
      <c r="J20" s="12">
        <f t="shared" si="8"/>
        <v>20385.76</v>
      </c>
      <c r="K20" s="2"/>
      <c r="L20" s="2"/>
    </row>
    <row r="21">
      <c r="A21" s="2"/>
      <c r="B21" s="6" t="s">
        <v>21</v>
      </c>
      <c r="C21" s="7">
        <v>97.39</v>
      </c>
      <c r="D21" s="7">
        <v>4767.0</v>
      </c>
      <c r="E21" s="7">
        <v>17712.0</v>
      </c>
      <c r="F21" s="9">
        <v>97.62</v>
      </c>
      <c r="G21" s="9">
        <v>3462.0</v>
      </c>
      <c r="H21" s="9">
        <v>17316.0</v>
      </c>
      <c r="I21" s="10">
        <f t="shared" si="7"/>
        <v>22576.39</v>
      </c>
      <c r="J21" s="12">
        <f t="shared" si="8"/>
        <v>20875.62</v>
      </c>
      <c r="K21" s="2"/>
      <c r="L21" s="2"/>
    </row>
    <row r="22">
      <c r="A22" s="2"/>
      <c r="B22" s="6" t="s">
        <v>22</v>
      </c>
      <c r="C22" s="7">
        <v>96.49</v>
      </c>
      <c r="D22" s="7">
        <v>4675.0</v>
      </c>
      <c r="E22" s="7">
        <v>17712.0</v>
      </c>
      <c r="F22" s="9">
        <v>95.93</v>
      </c>
      <c r="G22" s="9">
        <v>3169.0</v>
      </c>
      <c r="H22" s="9">
        <v>17388.0</v>
      </c>
      <c r="I22" s="10">
        <f t="shared" si="7"/>
        <v>22483.49</v>
      </c>
      <c r="J22" s="12">
        <f t="shared" si="8"/>
        <v>20652.93</v>
      </c>
      <c r="K22" s="2"/>
      <c r="L22" s="2"/>
    </row>
    <row r="23">
      <c r="A23" s="2"/>
      <c r="B23" s="6" t="s">
        <v>23</v>
      </c>
      <c r="C23" s="7">
        <v>101.7</v>
      </c>
      <c r="D23" s="7">
        <v>4831.0</v>
      </c>
      <c r="E23" s="7">
        <v>17568.0</v>
      </c>
      <c r="F23" s="9">
        <v>93.48</v>
      </c>
      <c r="G23" s="9">
        <v>3303.0</v>
      </c>
      <c r="H23" s="9">
        <v>16992.0</v>
      </c>
      <c r="I23" s="10">
        <f t="shared" si="7"/>
        <v>22500.7</v>
      </c>
      <c r="J23" s="12">
        <f t="shared" si="8"/>
        <v>20388.48</v>
      </c>
      <c r="K23" s="2"/>
      <c r="L23" s="2"/>
    </row>
    <row r="24">
      <c r="A24" s="1"/>
      <c r="B24" s="3" t="s">
        <v>13</v>
      </c>
      <c r="C24" s="13">
        <f t="shared" ref="C24:J24" si="9">SUM(C19:C23)/5</f>
        <v>98.508</v>
      </c>
      <c r="D24" s="13">
        <f t="shared" si="9"/>
        <v>4673.6</v>
      </c>
      <c r="E24" s="13">
        <f t="shared" si="9"/>
        <v>17640</v>
      </c>
      <c r="F24" s="14">
        <f t="shared" si="9"/>
        <v>96.334</v>
      </c>
      <c r="G24" s="14">
        <f t="shared" si="9"/>
        <v>3271.6</v>
      </c>
      <c r="H24" s="14">
        <f t="shared" si="9"/>
        <v>17280</v>
      </c>
      <c r="I24" s="13">
        <f t="shared" si="9"/>
        <v>22412.108</v>
      </c>
      <c r="J24" s="14">
        <f t="shared" si="9"/>
        <v>20647.934</v>
      </c>
      <c r="K24" s="2"/>
      <c r="L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2"/>
      <c r="B28" s="18"/>
      <c r="C28" s="19" t="s">
        <v>24</v>
      </c>
      <c r="D28" s="20" t="s">
        <v>25</v>
      </c>
      <c r="E28" s="21" t="s">
        <v>26</v>
      </c>
      <c r="F28" s="20" t="s">
        <v>27</v>
      </c>
      <c r="G28" s="21" t="s">
        <v>28</v>
      </c>
      <c r="H28" s="20" t="s">
        <v>29</v>
      </c>
      <c r="I28" s="4" t="s">
        <v>30</v>
      </c>
      <c r="J28" s="5" t="s">
        <v>31</v>
      </c>
      <c r="K28" s="4" t="s">
        <v>32</v>
      </c>
      <c r="L28" s="5" t="s">
        <v>33</v>
      </c>
    </row>
    <row r="29">
      <c r="A29" s="2"/>
      <c r="B29" s="22"/>
      <c r="C29" s="23">
        <v>4526.03</v>
      </c>
      <c r="D29" s="24">
        <v>4323.12</v>
      </c>
      <c r="E29" s="25">
        <v>8887.52</v>
      </c>
      <c r="F29" s="24">
        <v>9251.82</v>
      </c>
      <c r="G29" s="25">
        <v>22254.239999999998</v>
      </c>
      <c r="H29" s="24">
        <v>20936.88</v>
      </c>
      <c r="I29" s="26">
        <f t="shared" ref="I29:J29" si="10">SUM(C29,E29,G29)</f>
        <v>35667.79</v>
      </c>
      <c r="J29" s="11">
        <f t="shared" si="10"/>
        <v>34511.82</v>
      </c>
      <c r="K29" s="10">
        <f t="shared" ref="K29:L29" si="11">(C29 * 750 + E29 * 2500 + G29 * 6000) / (750 + 2500 + 6000)</f>
        <v>17204.19054</v>
      </c>
      <c r="L29" s="12">
        <f t="shared" si="11"/>
        <v>16431.69405</v>
      </c>
    </row>
    <row r="30">
      <c r="A30" s="2"/>
      <c r="B30" s="22"/>
      <c r="C30" s="27">
        <v>4623.6900000000005</v>
      </c>
      <c r="D30" s="9">
        <v>4347.61</v>
      </c>
      <c r="E30" s="7">
        <v>8856.75</v>
      </c>
      <c r="F30" s="9">
        <v>9453.21</v>
      </c>
      <c r="G30" s="7">
        <v>22245.72</v>
      </c>
      <c r="H30" s="9">
        <v>20385.760000000002</v>
      </c>
      <c r="I30" s="26">
        <f t="shared" ref="I30:J30" si="12">SUM(C30,E30,G30)</f>
        <v>35726.16</v>
      </c>
      <c r="J30" s="11">
        <f t="shared" si="12"/>
        <v>34186.58</v>
      </c>
      <c r="K30" s="10">
        <f t="shared" ref="K30:L30" si="13">(C30 * 750 + E30 * 2500 + G30 * 6000) / (750 + 2500 + 6000)</f>
        <v>17198.26622</v>
      </c>
      <c r="L30" s="12">
        <f t="shared" si="13"/>
        <v>16130.62622</v>
      </c>
    </row>
    <row r="31">
      <c r="A31" s="2"/>
      <c r="B31" s="22"/>
      <c r="C31" s="27">
        <v>4577.33</v>
      </c>
      <c r="D31" s="9">
        <v>4458.55</v>
      </c>
      <c r="E31" s="7">
        <v>8583.24</v>
      </c>
      <c r="F31" s="9">
        <v>9491.57</v>
      </c>
      <c r="G31" s="7">
        <v>22576.39</v>
      </c>
      <c r="H31" s="9">
        <v>20875.62</v>
      </c>
      <c r="I31" s="26">
        <f t="shared" ref="I31:J31" si="14">SUM(C31,E31,G31)</f>
        <v>35736.96</v>
      </c>
      <c r="J31" s="11">
        <f t="shared" si="14"/>
        <v>34825.74</v>
      </c>
      <c r="K31" s="10">
        <f t="shared" ref="K31:L31" si="15">(C31 * 750 + E31 * 2500 + G31 * 6000) / (750 + 2500 + 6000)</f>
        <v>17335.07432</v>
      </c>
      <c r="L31" s="12">
        <f t="shared" si="15"/>
        <v>16467.73595</v>
      </c>
    </row>
    <row r="32">
      <c r="A32" s="2"/>
      <c r="B32" s="22"/>
      <c r="C32" s="27">
        <v>4505.99</v>
      </c>
      <c r="D32" s="9">
        <v>4388.25</v>
      </c>
      <c r="E32" s="7">
        <v>8797.19</v>
      </c>
      <c r="F32" s="9">
        <v>9171.46</v>
      </c>
      <c r="G32" s="7">
        <v>22483.489999999998</v>
      </c>
      <c r="H32" s="9">
        <v>20652.93</v>
      </c>
      <c r="I32" s="26">
        <f t="shared" ref="I32:J32" si="16">SUM(C32,E32,G32)</f>
        <v>35786.67</v>
      </c>
      <c r="J32" s="11">
        <f t="shared" si="16"/>
        <v>34212.64</v>
      </c>
      <c r="K32" s="10">
        <f t="shared" ref="K32:L32" si="17">(C32 * 750 + E32 * 2500 + G32 * 6000) / (750 + 2500 + 6000)</f>
        <v>17326.85486</v>
      </c>
      <c r="L32" s="12">
        <f t="shared" si="17"/>
        <v>16231.07216</v>
      </c>
    </row>
    <row r="33">
      <c r="A33" s="2"/>
      <c r="B33" s="22"/>
      <c r="C33" s="27">
        <v>4598.57</v>
      </c>
      <c r="D33" s="9">
        <v>4338.14</v>
      </c>
      <c r="E33" s="7">
        <v>8717.98</v>
      </c>
      <c r="F33" s="9">
        <v>9271.03</v>
      </c>
      <c r="G33" s="7">
        <v>22500.7</v>
      </c>
      <c r="H33" s="9">
        <v>20388.48</v>
      </c>
      <c r="I33" s="26">
        <f t="shared" ref="I33:J33" si="18">SUM(C33,E33,G33)</f>
        <v>35817.25</v>
      </c>
      <c r="J33" s="11">
        <f t="shared" si="18"/>
        <v>33997.65</v>
      </c>
      <c r="K33" s="10">
        <f t="shared" ref="K33:L33" si="19">(C33 * 750 + E33 * 2500 + G33 * 6000) / (750 + 2500 + 6000)</f>
        <v>17324.11649</v>
      </c>
      <c r="L33" s="12">
        <f t="shared" si="19"/>
        <v>16082.38486</v>
      </c>
    </row>
    <row r="34">
      <c r="A34" s="1"/>
      <c r="B34" s="3" t="s">
        <v>13</v>
      </c>
      <c r="C34" s="13">
        <v>4566.322</v>
      </c>
      <c r="D34" s="14">
        <v>4371.134</v>
      </c>
      <c r="E34" s="13">
        <v>8768.536000000002</v>
      </c>
      <c r="F34" s="14">
        <v>9327.818</v>
      </c>
      <c r="G34" s="13">
        <v>22412.108</v>
      </c>
      <c r="H34" s="28">
        <v>20647.934</v>
      </c>
      <c r="I34" s="13">
        <f t="shared" ref="I34:L34" si="20">SUM(I29:I33)/5</f>
        <v>35746.966</v>
      </c>
      <c r="J34" s="14">
        <f t="shared" si="20"/>
        <v>34346.886</v>
      </c>
      <c r="K34" s="13">
        <f t="shared" si="20"/>
        <v>17277.70049</v>
      </c>
      <c r="L34" s="14">
        <f t="shared" si="20"/>
        <v>16268.70265</v>
      </c>
    </row>
    <row r="35">
      <c r="A35" s="29"/>
      <c r="B35" s="30" t="s">
        <v>34</v>
      </c>
      <c r="C35" s="31" t="s">
        <v>35</v>
      </c>
      <c r="D35" s="32"/>
      <c r="E35" s="33" t="s">
        <v>36</v>
      </c>
      <c r="F35" s="32"/>
      <c r="G35" s="31" t="s">
        <v>35</v>
      </c>
      <c r="H35" s="32"/>
      <c r="I35" s="31" t="s">
        <v>35</v>
      </c>
      <c r="J35" s="32"/>
      <c r="K35" s="31" t="s">
        <v>35</v>
      </c>
      <c r="L35" s="32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>
      <c r="A38" s="34"/>
      <c r="B38" s="3"/>
      <c r="C38" s="4" t="s">
        <v>0</v>
      </c>
      <c r="D38" s="4" t="s">
        <v>1</v>
      </c>
      <c r="E38" s="4" t="s">
        <v>2</v>
      </c>
      <c r="G38" s="3"/>
      <c r="H38" s="5" t="s">
        <v>3</v>
      </c>
      <c r="I38" s="5" t="s">
        <v>4</v>
      </c>
      <c r="J38" s="5" t="s">
        <v>5</v>
      </c>
      <c r="K38" s="34"/>
      <c r="L38" s="34"/>
    </row>
    <row r="39">
      <c r="A39" s="34"/>
      <c r="B39" s="35" t="s">
        <v>37</v>
      </c>
      <c r="C39" s="13">
        <v>42.522000000000006</v>
      </c>
      <c r="D39" s="13">
        <v>1787.8</v>
      </c>
      <c r="E39" s="13">
        <v>2736.0</v>
      </c>
      <c r="G39" s="35" t="s">
        <v>37</v>
      </c>
      <c r="H39" s="14">
        <v>26.334000000000003</v>
      </c>
      <c r="I39" s="14">
        <v>1680.8</v>
      </c>
      <c r="J39" s="14">
        <v>2664.0</v>
      </c>
      <c r="K39" s="34"/>
      <c r="L39" s="34"/>
    </row>
    <row r="40">
      <c r="A40" s="34"/>
      <c r="B40" s="35" t="s">
        <v>38</v>
      </c>
      <c r="C40" s="13">
        <v>62.536</v>
      </c>
      <c r="D40" s="13">
        <v>2226.0</v>
      </c>
      <c r="E40" s="13">
        <v>6480.0</v>
      </c>
      <c r="G40" s="35" t="s">
        <v>38</v>
      </c>
      <c r="H40" s="14">
        <v>43.618</v>
      </c>
      <c r="I40" s="14">
        <v>2084.2</v>
      </c>
      <c r="J40" s="14">
        <v>7200.0</v>
      </c>
      <c r="K40" s="34"/>
      <c r="L40" s="34"/>
    </row>
    <row r="41">
      <c r="A41" s="34"/>
      <c r="B41" s="36" t="s">
        <v>39</v>
      </c>
      <c r="C41" s="13">
        <v>98.508</v>
      </c>
      <c r="D41" s="13">
        <v>4673.6</v>
      </c>
      <c r="E41" s="13">
        <v>17640.0</v>
      </c>
      <c r="G41" s="36" t="s">
        <v>39</v>
      </c>
      <c r="H41" s="14">
        <v>96.334</v>
      </c>
      <c r="I41" s="14">
        <v>3271.6</v>
      </c>
      <c r="J41" s="14">
        <v>17280.0</v>
      </c>
      <c r="K41" s="34"/>
      <c r="L41" s="34"/>
    </row>
  </sheetData>
  <mergeCells count="5">
    <mergeCell ref="C35:D35"/>
    <mergeCell ref="E35:F35"/>
    <mergeCell ref="G35:H35"/>
    <mergeCell ref="I35:J35"/>
    <mergeCell ref="K35:L35"/>
  </mergeCells>
  <printOptions gridLines="1" horizontalCentered="1"/>
  <pageMargins bottom="0.0" footer="0.0" header="0.0" left="0.25" right="0.25" top="0.055521905915606705"/>
  <pageSetup scale="110" cellComments="atEnd" orientation="landscape" pageOrder="overThenDown" paperHeight="5.905511811023622in" paperWidth="11.692913385826772in"/>
  <drawing r:id="rId1"/>
</worksheet>
</file>