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definedNames>
    <definedName name="deszcz" localSheetId="0">Arkusz1!$A$1:$B$154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G159" i="1" l="1"/>
  <c r="G160" i="1"/>
  <c r="G161" i="1"/>
  <c r="G162" i="1"/>
  <c r="G158" i="1"/>
  <c r="F159" i="1"/>
  <c r="F160" i="1"/>
  <c r="F161" i="1"/>
  <c r="F162" i="1"/>
  <c r="F158" i="1"/>
  <c r="E159" i="1"/>
  <c r="E160" i="1"/>
  <c r="E161" i="1"/>
  <c r="E162" i="1"/>
  <c r="D159" i="1"/>
  <c r="D160" i="1"/>
  <c r="D161" i="1"/>
  <c r="D162" i="1"/>
  <c r="C159" i="1"/>
  <c r="C160" i="1"/>
  <c r="C161" i="1"/>
  <c r="C162" i="1"/>
  <c r="B159" i="1"/>
  <c r="B160" i="1"/>
  <c r="B161" i="1"/>
  <c r="B162" i="1"/>
  <c r="C158" i="1"/>
  <c r="D158" i="1"/>
  <c r="E158" i="1"/>
  <c r="B158" i="1"/>
  <c r="G2" i="1"/>
  <c r="J2" i="1" s="1"/>
  <c r="C3" i="1"/>
  <c r="C4" i="1"/>
  <c r="A158" i="1" s="1"/>
  <c r="C5" i="1"/>
  <c r="C6" i="1"/>
  <c r="C7" i="1"/>
  <c r="C8" i="1"/>
  <c r="C9" i="1"/>
  <c r="A163" i="1" s="1"/>
  <c r="C10" i="1"/>
  <c r="A164" i="1" s="1"/>
  <c r="C11" i="1"/>
  <c r="A159" i="1" s="1"/>
  <c r="C12" i="1"/>
  <c r="A166" i="1" s="1"/>
  <c r="C13" i="1"/>
  <c r="A167" i="1" s="1"/>
  <c r="C14" i="1"/>
  <c r="A168" i="1" s="1"/>
  <c r="C15" i="1"/>
  <c r="A169" i="1" s="1"/>
  <c r="C16" i="1"/>
  <c r="A170" i="1" s="1"/>
  <c r="C17" i="1"/>
  <c r="A171" i="1" s="1"/>
  <c r="C18" i="1"/>
  <c r="A160" i="1" s="1"/>
  <c r="C19" i="1"/>
  <c r="A173" i="1" s="1"/>
  <c r="C20" i="1"/>
  <c r="A174" i="1" s="1"/>
  <c r="C21" i="1"/>
  <c r="A175" i="1" s="1"/>
  <c r="C22" i="1"/>
  <c r="A176" i="1" s="1"/>
  <c r="C23" i="1"/>
  <c r="A177" i="1" s="1"/>
  <c r="C24" i="1"/>
  <c r="A178" i="1" s="1"/>
  <c r="C25" i="1"/>
  <c r="A161" i="1" s="1"/>
  <c r="C26" i="1"/>
  <c r="A180" i="1" s="1"/>
  <c r="C27" i="1"/>
  <c r="A181" i="1" s="1"/>
  <c r="C28" i="1"/>
  <c r="A182" i="1" s="1"/>
  <c r="C29" i="1"/>
  <c r="A183" i="1" s="1"/>
  <c r="C30" i="1"/>
  <c r="A184" i="1" s="1"/>
  <c r="C31" i="1"/>
  <c r="A185" i="1" s="1"/>
  <c r="C32" i="1"/>
  <c r="A162" i="1" s="1"/>
  <c r="C33" i="1"/>
  <c r="A187" i="1" s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2" i="1"/>
  <c r="A156" i="1" s="1"/>
  <c r="H2" i="1" l="1"/>
  <c r="I2" i="1" s="1"/>
  <c r="F3" i="1" s="1"/>
  <c r="G3" i="1" s="1"/>
  <c r="H3" i="1" l="1"/>
  <c r="I3" i="1" s="1"/>
  <c r="F4" i="1" s="1"/>
  <c r="J3" i="1"/>
  <c r="G4" i="1" l="1"/>
  <c r="H4" i="1" l="1"/>
  <c r="I4" i="1" s="1"/>
  <c r="F5" i="1" s="1"/>
  <c r="G5" i="1" s="1"/>
  <c r="J4" i="1"/>
  <c r="H5" i="1" l="1"/>
  <c r="I5" i="1" s="1"/>
  <c r="F6" i="1" s="1"/>
  <c r="G6" i="1" s="1"/>
  <c r="J5" i="1"/>
  <c r="H6" i="1" l="1"/>
  <c r="I6" i="1" s="1"/>
  <c r="F7" i="1" s="1"/>
  <c r="G7" i="1" s="1"/>
  <c r="J6" i="1"/>
  <c r="H7" i="1" l="1"/>
  <c r="I7" i="1" s="1"/>
  <c r="F8" i="1" s="1"/>
  <c r="G8" i="1" s="1"/>
  <c r="J7" i="1"/>
  <c r="H8" i="1" l="1"/>
  <c r="I8" i="1" s="1"/>
  <c r="F9" i="1" s="1"/>
  <c r="G9" i="1" s="1"/>
  <c r="J8" i="1"/>
  <c r="H9" i="1" l="1"/>
  <c r="I9" i="1" s="1"/>
  <c r="F10" i="1" s="1"/>
  <c r="G10" i="1" s="1"/>
  <c r="J9" i="1"/>
  <c r="H10" i="1" l="1"/>
  <c r="I10" i="1" s="1"/>
  <c r="F11" i="1" s="1"/>
  <c r="G11" i="1" s="1"/>
  <c r="J10" i="1"/>
  <c r="H11" i="1" l="1"/>
  <c r="I11" i="1" s="1"/>
  <c r="F12" i="1" s="1"/>
  <c r="G12" i="1" s="1"/>
  <c r="J11" i="1"/>
  <c r="H12" i="1" l="1"/>
  <c r="I12" i="1" s="1"/>
  <c r="F13" i="1" s="1"/>
  <c r="G13" i="1" s="1"/>
  <c r="J12" i="1"/>
  <c r="H13" i="1" l="1"/>
  <c r="I13" i="1" s="1"/>
  <c r="F14" i="1" s="1"/>
  <c r="G14" i="1" s="1"/>
  <c r="J13" i="1"/>
  <c r="H14" i="1" l="1"/>
  <c r="I14" i="1" s="1"/>
  <c r="F15" i="1" s="1"/>
  <c r="G15" i="1" s="1"/>
  <c r="J14" i="1"/>
  <c r="H15" i="1" l="1"/>
  <c r="I15" i="1" s="1"/>
  <c r="F16" i="1" s="1"/>
  <c r="G16" i="1" s="1"/>
  <c r="J15" i="1"/>
  <c r="H16" i="1" l="1"/>
  <c r="I16" i="1" s="1"/>
  <c r="F17" i="1" s="1"/>
  <c r="G17" i="1" s="1"/>
  <c r="J16" i="1"/>
  <c r="H17" i="1" l="1"/>
  <c r="I17" i="1" s="1"/>
  <c r="F18" i="1" s="1"/>
  <c r="G18" i="1" s="1"/>
  <c r="J17" i="1"/>
  <c r="H18" i="1" l="1"/>
  <c r="I18" i="1" s="1"/>
  <c r="F19" i="1" s="1"/>
  <c r="G19" i="1" s="1"/>
  <c r="J18" i="1"/>
  <c r="H19" i="1" l="1"/>
  <c r="I19" i="1" s="1"/>
  <c r="F20" i="1" s="1"/>
  <c r="G20" i="1" s="1"/>
  <c r="J19" i="1"/>
  <c r="H20" i="1" l="1"/>
  <c r="I20" i="1" s="1"/>
  <c r="F21" i="1" s="1"/>
  <c r="G21" i="1" s="1"/>
  <c r="J20" i="1"/>
  <c r="H21" i="1" l="1"/>
  <c r="I21" i="1" s="1"/>
  <c r="F22" i="1" s="1"/>
  <c r="G22" i="1" s="1"/>
  <c r="J21" i="1"/>
  <c r="H22" i="1" l="1"/>
  <c r="I22" i="1" s="1"/>
  <c r="F23" i="1" s="1"/>
  <c r="G23" i="1" s="1"/>
  <c r="J22" i="1"/>
  <c r="H23" i="1" l="1"/>
  <c r="I23" i="1" s="1"/>
  <c r="F24" i="1" s="1"/>
  <c r="G24" i="1" s="1"/>
  <c r="J23" i="1"/>
  <c r="H24" i="1" l="1"/>
  <c r="I24" i="1" s="1"/>
  <c r="F25" i="1" s="1"/>
  <c r="G25" i="1" s="1"/>
  <c r="J24" i="1"/>
  <c r="H25" i="1" l="1"/>
  <c r="I25" i="1" s="1"/>
  <c r="F26" i="1" s="1"/>
  <c r="G26" i="1" s="1"/>
  <c r="J25" i="1"/>
  <c r="H26" i="1" l="1"/>
  <c r="I26" i="1" s="1"/>
  <c r="F27" i="1" s="1"/>
  <c r="G27" i="1" s="1"/>
  <c r="J26" i="1"/>
  <c r="H27" i="1" l="1"/>
  <c r="I27" i="1" s="1"/>
  <c r="F28" i="1" s="1"/>
  <c r="G28" i="1" s="1"/>
  <c r="J27" i="1"/>
  <c r="H28" i="1" l="1"/>
  <c r="I28" i="1" s="1"/>
  <c r="F29" i="1" s="1"/>
  <c r="G29" i="1" s="1"/>
  <c r="J28" i="1"/>
  <c r="H29" i="1" l="1"/>
  <c r="I29" i="1" s="1"/>
  <c r="F30" i="1" s="1"/>
  <c r="G30" i="1" s="1"/>
  <c r="J29" i="1"/>
  <c r="H30" i="1" l="1"/>
  <c r="I30" i="1" s="1"/>
  <c r="F31" i="1" s="1"/>
  <c r="G31" i="1" s="1"/>
  <c r="J30" i="1"/>
  <c r="H31" i="1" l="1"/>
  <c r="I31" i="1" s="1"/>
  <c r="F32" i="1" s="1"/>
  <c r="G32" i="1" s="1"/>
  <c r="J31" i="1"/>
  <c r="H32" i="1" l="1"/>
  <c r="I32" i="1" s="1"/>
  <c r="F33" i="1" s="1"/>
  <c r="G33" i="1" s="1"/>
  <c r="J32" i="1"/>
  <c r="H33" i="1" l="1"/>
  <c r="I33" i="1" s="1"/>
  <c r="F34" i="1" s="1"/>
  <c r="G34" i="1" s="1"/>
  <c r="J33" i="1"/>
  <c r="H34" i="1" l="1"/>
  <c r="I34" i="1" s="1"/>
  <c r="F35" i="1" s="1"/>
  <c r="G35" i="1" s="1"/>
  <c r="J34" i="1"/>
  <c r="H35" i="1" l="1"/>
  <c r="I35" i="1" s="1"/>
  <c r="F36" i="1" s="1"/>
  <c r="G36" i="1" s="1"/>
  <c r="J35" i="1"/>
  <c r="H36" i="1" l="1"/>
  <c r="I36" i="1" s="1"/>
  <c r="F37" i="1" s="1"/>
  <c r="G37" i="1" s="1"/>
  <c r="J36" i="1"/>
  <c r="H37" i="1" l="1"/>
  <c r="I37" i="1" s="1"/>
  <c r="F38" i="1" s="1"/>
  <c r="G38" i="1" s="1"/>
  <c r="J37" i="1"/>
  <c r="H38" i="1" l="1"/>
  <c r="I38" i="1" s="1"/>
  <c r="F39" i="1" s="1"/>
  <c r="G39" i="1" s="1"/>
  <c r="J38" i="1"/>
  <c r="H39" i="1" l="1"/>
  <c r="I39" i="1" s="1"/>
  <c r="F40" i="1" s="1"/>
  <c r="G40" i="1" s="1"/>
  <c r="J39" i="1"/>
  <c r="H40" i="1" l="1"/>
  <c r="I40" i="1" s="1"/>
  <c r="F41" i="1" s="1"/>
  <c r="G41" i="1" s="1"/>
  <c r="J40" i="1"/>
  <c r="H41" i="1" l="1"/>
  <c r="I41" i="1" s="1"/>
  <c r="F42" i="1" s="1"/>
  <c r="G42" i="1" s="1"/>
  <c r="J41" i="1"/>
  <c r="H42" i="1" l="1"/>
  <c r="I42" i="1" s="1"/>
  <c r="F43" i="1" s="1"/>
  <c r="G43" i="1" s="1"/>
  <c r="J42" i="1"/>
  <c r="H43" i="1" l="1"/>
  <c r="I43" i="1" s="1"/>
  <c r="F44" i="1" s="1"/>
  <c r="G44" i="1" s="1"/>
  <c r="J43" i="1"/>
  <c r="H44" i="1" l="1"/>
  <c r="I44" i="1" s="1"/>
  <c r="F45" i="1" s="1"/>
  <c r="G45" i="1" s="1"/>
  <c r="J44" i="1"/>
  <c r="H45" i="1" l="1"/>
  <c r="I45" i="1" s="1"/>
  <c r="F46" i="1" s="1"/>
  <c r="G46" i="1" s="1"/>
  <c r="J45" i="1"/>
  <c r="H46" i="1" l="1"/>
  <c r="I46" i="1" s="1"/>
  <c r="F47" i="1" s="1"/>
  <c r="G47" i="1" s="1"/>
  <c r="J46" i="1"/>
  <c r="H47" i="1" l="1"/>
  <c r="I47" i="1" s="1"/>
  <c r="F48" i="1" s="1"/>
  <c r="G48" i="1" s="1"/>
  <c r="J47" i="1"/>
  <c r="H48" i="1" l="1"/>
  <c r="I48" i="1" s="1"/>
  <c r="F49" i="1" s="1"/>
  <c r="G49" i="1" s="1"/>
  <c r="J48" i="1"/>
  <c r="H49" i="1" l="1"/>
  <c r="I49" i="1" s="1"/>
  <c r="F50" i="1" s="1"/>
  <c r="G50" i="1" s="1"/>
  <c r="J49" i="1"/>
  <c r="H50" i="1" l="1"/>
  <c r="I50" i="1" s="1"/>
  <c r="F51" i="1" s="1"/>
  <c r="G51" i="1" s="1"/>
  <c r="J50" i="1"/>
  <c r="H51" i="1" l="1"/>
  <c r="I51" i="1" s="1"/>
  <c r="F52" i="1" s="1"/>
  <c r="G52" i="1" s="1"/>
  <c r="J51" i="1"/>
  <c r="H52" i="1" l="1"/>
  <c r="I52" i="1" s="1"/>
  <c r="F53" i="1" s="1"/>
  <c r="G53" i="1" s="1"/>
  <c r="J52" i="1"/>
  <c r="H53" i="1" l="1"/>
  <c r="I53" i="1" s="1"/>
  <c r="F54" i="1" s="1"/>
  <c r="G54" i="1" s="1"/>
  <c r="J53" i="1"/>
  <c r="H54" i="1" l="1"/>
  <c r="I54" i="1" s="1"/>
  <c r="F55" i="1" s="1"/>
  <c r="G55" i="1" s="1"/>
  <c r="J54" i="1"/>
  <c r="H55" i="1" l="1"/>
  <c r="I55" i="1" s="1"/>
  <c r="F56" i="1" s="1"/>
  <c r="G56" i="1" s="1"/>
  <c r="J55" i="1"/>
  <c r="H56" i="1" l="1"/>
  <c r="I56" i="1" s="1"/>
  <c r="F57" i="1" s="1"/>
  <c r="G57" i="1" s="1"/>
  <c r="J56" i="1"/>
  <c r="H57" i="1" l="1"/>
  <c r="I57" i="1" s="1"/>
  <c r="F58" i="1" s="1"/>
  <c r="G58" i="1" s="1"/>
  <c r="J57" i="1"/>
  <c r="H58" i="1" l="1"/>
  <c r="I58" i="1" s="1"/>
  <c r="F59" i="1" s="1"/>
  <c r="G59" i="1" s="1"/>
  <c r="J58" i="1"/>
  <c r="H59" i="1" l="1"/>
  <c r="I59" i="1" s="1"/>
  <c r="F60" i="1" s="1"/>
  <c r="G60" i="1" s="1"/>
  <c r="J59" i="1"/>
  <c r="H60" i="1" l="1"/>
  <c r="I60" i="1" s="1"/>
  <c r="F61" i="1" s="1"/>
  <c r="G61" i="1" s="1"/>
  <c r="J60" i="1"/>
  <c r="H61" i="1" l="1"/>
  <c r="I61" i="1" s="1"/>
  <c r="F62" i="1" s="1"/>
  <c r="G62" i="1" s="1"/>
  <c r="J61" i="1"/>
  <c r="H62" i="1" l="1"/>
  <c r="I62" i="1" s="1"/>
  <c r="F63" i="1" s="1"/>
  <c r="G63" i="1" s="1"/>
  <c r="J62" i="1"/>
  <c r="H63" i="1" l="1"/>
  <c r="I63" i="1" s="1"/>
  <c r="F64" i="1" s="1"/>
  <c r="G64" i="1" s="1"/>
  <c r="J63" i="1"/>
  <c r="H64" i="1" l="1"/>
  <c r="I64" i="1" s="1"/>
  <c r="F65" i="1" s="1"/>
  <c r="G65" i="1" s="1"/>
  <c r="J64" i="1"/>
  <c r="H65" i="1" l="1"/>
  <c r="I65" i="1" s="1"/>
  <c r="F66" i="1" s="1"/>
  <c r="G66" i="1" s="1"/>
  <c r="J65" i="1"/>
  <c r="H66" i="1" l="1"/>
  <c r="I66" i="1" s="1"/>
  <c r="F67" i="1" s="1"/>
  <c r="G67" i="1" s="1"/>
  <c r="J66" i="1"/>
  <c r="H67" i="1" l="1"/>
  <c r="I67" i="1" s="1"/>
  <c r="F68" i="1" s="1"/>
  <c r="G68" i="1" s="1"/>
  <c r="J67" i="1"/>
  <c r="H68" i="1" l="1"/>
  <c r="I68" i="1" s="1"/>
  <c r="F69" i="1" s="1"/>
  <c r="G69" i="1" s="1"/>
  <c r="J68" i="1"/>
  <c r="H69" i="1" l="1"/>
  <c r="I69" i="1" s="1"/>
  <c r="F70" i="1" s="1"/>
  <c r="G70" i="1" s="1"/>
  <c r="J69" i="1"/>
  <c r="H70" i="1" l="1"/>
  <c r="I70" i="1" s="1"/>
  <c r="F71" i="1" s="1"/>
  <c r="G71" i="1" s="1"/>
  <c r="J70" i="1"/>
  <c r="H71" i="1" l="1"/>
  <c r="I71" i="1" s="1"/>
  <c r="F72" i="1" s="1"/>
  <c r="G72" i="1" s="1"/>
  <c r="J71" i="1"/>
  <c r="H72" i="1" l="1"/>
  <c r="I72" i="1" s="1"/>
  <c r="F73" i="1" s="1"/>
  <c r="G73" i="1" s="1"/>
  <c r="J72" i="1"/>
  <c r="H73" i="1" l="1"/>
  <c r="I73" i="1" s="1"/>
  <c r="F74" i="1" s="1"/>
  <c r="G74" i="1" s="1"/>
  <c r="J73" i="1"/>
  <c r="H74" i="1" l="1"/>
  <c r="I74" i="1" s="1"/>
  <c r="F75" i="1" s="1"/>
  <c r="G75" i="1" s="1"/>
  <c r="J74" i="1"/>
  <c r="H75" i="1" l="1"/>
  <c r="I75" i="1" s="1"/>
  <c r="F76" i="1" s="1"/>
  <c r="G76" i="1" s="1"/>
  <c r="J75" i="1"/>
  <c r="H76" i="1" l="1"/>
  <c r="I76" i="1" s="1"/>
  <c r="F77" i="1" s="1"/>
  <c r="G77" i="1" s="1"/>
  <c r="J76" i="1"/>
  <c r="H77" i="1" l="1"/>
  <c r="I77" i="1" s="1"/>
  <c r="F78" i="1" s="1"/>
  <c r="G78" i="1" s="1"/>
  <c r="J77" i="1"/>
  <c r="H78" i="1" l="1"/>
  <c r="I78" i="1" s="1"/>
  <c r="F79" i="1" s="1"/>
  <c r="G79" i="1" s="1"/>
  <c r="J78" i="1"/>
  <c r="H79" i="1" l="1"/>
  <c r="I79" i="1" s="1"/>
  <c r="F80" i="1" s="1"/>
  <c r="G80" i="1" s="1"/>
  <c r="J79" i="1"/>
  <c r="H80" i="1" l="1"/>
  <c r="I80" i="1" s="1"/>
  <c r="F81" i="1" s="1"/>
  <c r="G81" i="1" s="1"/>
  <c r="J80" i="1"/>
  <c r="H81" i="1" l="1"/>
  <c r="I81" i="1" s="1"/>
  <c r="F82" i="1" s="1"/>
  <c r="G82" i="1" s="1"/>
  <c r="J81" i="1"/>
  <c r="H82" i="1" l="1"/>
  <c r="I82" i="1" s="1"/>
  <c r="F83" i="1" s="1"/>
  <c r="G83" i="1" s="1"/>
  <c r="J82" i="1"/>
  <c r="H83" i="1" l="1"/>
  <c r="I83" i="1" s="1"/>
  <c r="F84" i="1" s="1"/>
  <c r="G84" i="1" s="1"/>
  <c r="J83" i="1"/>
  <c r="H84" i="1" l="1"/>
  <c r="I84" i="1" s="1"/>
  <c r="F85" i="1" s="1"/>
  <c r="G85" i="1" s="1"/>
  <c r="J84" i="1"/>
  <c r="H85" i="1" l="1"/>
  <c r="I85" i="1" s="1"/>
  <c r="F86" i="1" s="1"/>
  <c r="G86" i="1" s="1"/>
  <c r="J85" i="1"/>
  <c r="H86" i="1" l="1"/>
  <c r="I86" i="1" s="1"/>
  <c r="F87" i="1" s="1"/>
  <c r="G87" i="1" s="1"/>
  <c r="J86" i="1"/>
  <c r="H87" i="1" l="1"/>
  <c r="I87" i="1" s="1"/>
  <c r="F88" i="1" s="1"/>
  <c r="G88" i="1" s="1"/>
  <c r="J87" i="1"/>
  <c r="H88" i="1" l="1"/>
  <c r="I88" i="1" s="1"/>
  <c r="F89" i="1" s="1"/>
  <c r="G89" i="1" s="1"/>
  <c r="J88" i="1"/>
  <c r="H89" i="1" l="1"/>
  <c r="I89" i="1" s="1"/>
  <c r="F90" i="1" s="1"/>
  <c r="G90" i="1" s="1"/>
  <c r="J89" i="1"/>
  <c r="H90" i="1" l="1"/>
  <c r="I90" i="1" s="1"/>
  <c r="F91" i="1" s="1"/>
  <c r="G91" i="1" s="1"/>
  <c r="J90" i="1"/>
  <c r="H91" i="1" l="1"/>
  <c r="I91" i="1" s="1"/>
  <c r="F92" i="1" s="1"/>
  <c r="G92" i="1" s="1"/>
  <c r="J91" i="1"/>
  <c r="H92" i="1" l="1"/>
  <c r="I92" i="1" s="1"/>
  <c r="F93" i="1" s="1"/>
  <c r="G93" i="1" s="1"/>
  <c r="J92" i="1"/>
  <c r="H93" i="1" l="1"/>
  <c r="I93" i="1" s="1"/>
  <c r="F94" i="1" s="1"/>
  <c r="G94" i="1" s="1"/>
  <c r="J93" i="1"/>
  <c r="H94" i="1" l="1"/>
  <c r="I94" i="1" s="1"/>
  <c r="F95" i="1" s="1"/>
  <c r="G95" i="1" s="1"/>
  <c r="J94" i="1"/>
  <c r="H95" i="1" l="1"/>
  <c r="I95" i="1" s="1"/>
  <c r="F96" i="1" s="1"/>
  <c r="G96" i="1" s="1"/>
  <c r="J95" i="1"/>
  <c r="H96" i="1" l="1"/>
  <c r="I96" i="1" s="1"/>
  <c r="F97" i="1" s="1"/>
  <c r="G97" i="1" s="1"/>
  <c r="J96" i="1"/>
  <c r="H97" i="1" l="1"/>
  <c r="I97" i="1" s="1"/>
  <c r="F98" i="1" s="1"/>
  <c r="G98" i="1" s="1"/>
  <c r="J97" i="1"/>
  <c r="H98" i="1" l="1"/>
  <c r="I98" i="1" s="1"/>
  <c r="F99" i="1" s="1"/>
  <c r="G99" i="1" s="1"/>
  <c r="J98" i="1"/>
  <c r="H99" i="1" l="1"/>
  <c r="I99" i="1" s="1"/>
  <c r="F100" i="1" s="1"/>
  <c r="G100" i="1" s="1"/>
  <c r="J99" i="1"/>
  <c r="H100" i="1" l="1"/>
  <c r="I100" i="1" s="1"/>
  <c r="F101" i="1" s="1"/>
  <c r="G101" i="1" s="1"/>
  <c r="J100" i="1"/>
  <c r="H101" i="1" l="1"/>
  <c r="I101" i="1" s="1"/>
  <c r="F102" i="1" s="1"/>
  <c r="G102" i="1" s="1"/>
  <c r="J101" i="1"/>
  <c r="H102" i="1" l="1"/>
  <c r="I102" i="1" s="1"/>
  <c r="F103" i="1" s="1"/>
  <c r="G103" i="1" s="1"/>
  <c r="J102" i="1"/>
  <c r="H103" i="1" l="1"/>
  <c r="I103" i="1" s="1"/>
  <c r="F104" i="1" s="1"/>
  <c r="G104" i="1" s="1"/>
  <c r="J103" i="1"/>
  <c r="H104" i="1" l="1"/>
  <c r="I104" i="1" s="1"/>
  <c r="F105" i="1" s="1"/>
  <c r="G105" i="1" s="1"/>
  <c r="J104" i="1"/>
  <c r="H105" i="1" l="1"/>
  <c r="I105" i="1" s="1"/>
  <c r="F106" i="1" s="1"/>
  <c r="G106" i="1" s="1"/>
  <c r="J105" i="1"/>
  <c r="H106" i="1" l="1"/>
  <c r="I106" i="1" s="1"/>
  <c r="F107" i="1" s="1"/>
  <c r="G107" i="1" s="1"/>
  <c r="J106" i="1"/>
  <c r="H107" i="1" l="1"/>
  <c r="I107" i="1" s="1"/>
  <c r="F108" i="1" s="1"/>
  <c r="G108" i="1" s="1"/>
  <c r="J107" i="1"/>
  <c r="H108" i="1" l="1"/>
  <c r="I108" i="1" s="1"/>
  <c r="F109" i="1" s="1"/>
  <c r="G109" i="1" s="1"/>
  <c r="J108" i="1"/>
  <c r="H109" i="1" l="1"/>
  <c r="I109" i="1" s="1"/>
  <c r="F110" i="1" s="1"/>
  <c r="G110" i="1" s="1"/>
  <c r="J109" i="1"/>
  <c r="H110" i="1" l="1"/>
  <c r="I110" i="1" s="1"/>
  <c r="F111" i="1" s="1"/>
  <c r="G111" i="1" s="1"/>
  <c r="J110" i="1"/>
  <c r="H111" i="1" l="1"/>
  <c r="I111" i="1" s="1"/>
  <c r="F112" i="1" s="1"/>
  <c r="G112" i="1" s="1"/>
  <c r="J111" i="1"/>
  <c r="H112" i="1" l="1"/>
  <c r="I112" i="1" s="1"/>
  <c r="F113" i="1" s="1"/>
  <c r="G113" i="1" s="1"/>
  <c r="J112" i="1"/>
  <c r="H113" i="1" l="1"/>
  <c r="I113" i="1" s="1"/>
  <c r="F114" i="1" s="1"/>
  <c r="G114" i="1" s="1"/>
  <c r="J113" i="1"/>
  <c r="H114" i="1" l="1"/>
  <c r="I114" i="1" s="1"/>
  <c r="F115" i="1" s="1"/>
  <c r="G115" i="1" s="1"/>
  <c r="J114" i="1"/>
  <c r="H115" i="1" l="1"/>
  <c r="I115" i="1" s="1"/>
  <c r="F116" i="1" s="1"/>
  <c r="G116" i="1" s="1"/>
  <c r="J115" i="1"/>
  <c r="H116" i="1" l="1"/>
  <c r="I116" i="1" s="1"/>
  <c r="F117" i="1" s="1"/>
  <c r="G117" i="1" s="1"/>
  <c r="J116" i="1"/>
  <c r="H117" i="1" l="1"/>
  <c r="I117" i="1" s="1"/>
  <c r="F118" i="1" s="1"/>
  <c r="G118" i="1" s="1"/>
  <c r="J117" i="1"/>
  <c r="H118" i="1" l="1"/>
  <c r="I118" i="1" s="1"/>
  <c r="F119" i="1" s="1"/>
  <c r="G119" i="1" s="1"/>
  <c r="J118" i="1"/>
  <c r="H119" i="1" l="1"/>
  <c r="I119" i="1" s="1"/>
  <c r="F120" i="1" s="1"/>
  <c r="G120" i="1" s="1"/>
  <c r="J119" i="1"/>
  <c r="H120" i="1" l="1"/>
  <c r="I120" i="1" s="1"/>
  <c r="F121" i="1" s="1"/>
  <c r="G121" i="1" s="1"/>
  <c r="J120" i="1"/>
  <c r="H121" i="1" l="1"/>
  <c r="I121" i="1" s="1"/>
  <c r="F122" i="1" s="1"/>
  <c r="G122" i="1" s="1"/>
  <c r="J121" i="1"/>
  <c r="H122" i="1" l="1"/>
  <c r="I122" i="1" s="1"/>
  <c r="F123" i="1" s="1"/>
  <c r="G123" i="1" s="1"/>
  <c r="J122" i="1"/>
  <c r="H123" i="1" l="1"/>
  <c r="I123" i="1" s="1"/>
  <c r="F124" i="1" s="1"/>
  <c r="G124" i="1" s="1"/>
  <c r="J123" i="1"/>
  <c r="H124" i="1" l="1"/>
  <c r="I124" i="1" s="1"/>
  <c r="F125" i="1" s="1"/>
  <c r="G125" i="1" s="1"/>
  <c r="J124" i="1"/>
  <c r="H125" i="1" l="1"/>
  <c r="I125" i="1" s="1"/>
  <c r="F126" i="1" s="1"/>
  <c r="G126" i="1" s="1"/>
  <c r="J125" i="1"/>
  <c r="H126" i="1" l="1"/>
  <c r="I126" i="1" s="1"/>
  <c r="F127" i="1" s="1"/>
  <c r="G127" i="1" s="1"/>
  <c r="J126" i="1"/>
  <c r="H127" i="1" l="1"/>
  <c r="I127" i="1" s="1"/>
  <c r="F128" i="1" s="1"/>
  <c r="G128" i="1" s="1"/>
  <c r="J127" i="1"/>
  <c r="H128" i="1" l="1"/>
  <c r="I128" i="1" s="1"/>
  <c r="F129" i="1" s="1"/>
  <c r="G129" i="1" s="1"/>
  <c r="J128" i="1"/>
  <c r="H129" i="1" l="1"/>
  <c r="I129" i="1" s="1"/>
  <c r="F130" i="1" s="1"/>
  <c r="G130" i="1" s="1"/>
  <c r="J129" i="1"/>
  <c r="H130" i="1" l="1"/>
  <c r="I130" i="1" s="1"/>
  <c r="F131" i="1" s="1"/>
  <c r="G131" i="1" s="1"/>
  <c r="J130" i="1"/>
  <c r="H131" i="1" l="1"/>
  <c r="I131" i="1" s="1"/>
  <c r="F132" i="1" s="1"/>
  <c r="G132" i="1" s="1"/>
  <c r="J131" i="1"/>
  <c r="H132" i="1" l="1"/>
  <c r="I132" i="1" s="1"/>
  <c r="F133" i="1" s="1"/>
  <c r="G133" i="1" s="1"/>
  <c r="J132" i="1"/>
  <c r="H133" i="1" l="1"/>
  <c r="I133" i="1" s="1"/>
  <c r="F134" i="1" s="1"/>
  <c r="G134" i="1" s="1"/>
  <c r="J133" i="1"/>
  <c r="H134" i="1" l="1"/>
  <c r="I134" i="1" s="1"/>
  <c r="F135" i="1" s="1"/>
  <c r="G135" i="1" s="1"/>
  <c r="J134" i="1"/>
  <c r="H135" i="1" l="1"/>
  <c r="I135" i="1" s="1"/>
  <c r="F136" i="1" s="1"/>
  <c r="G136" i="1" s="1"/>
  <c r="J135" i="1"/>
  <c r="H136" i="1" l="1"/>
  <c r="I136" i="1" s="1"/>
  <c r="F137" i="1" s="1"/>
  <c r="G137" i="1" s="1"/>
  <c r="J136" i="1"/>
  <c r="H137" i="1" l="1"/>
  <c r="I137" i="1" s="1"/>
  <c r="F138" i="1" s="1"/>
  <c r="G138" i="1" s="1"/>
  <c r="J137" i="1"/>
  <c r="H138" i="1" l="1"/>
  <c r="I138" i="1" s="1"/>
  <c r="F139" i="1" s="1"/>
  <c r="G139" i="1" s="1"/>
  <c r="J138" i="1"/>
  <c r="H139" i="1" l="1"/>
  <c r="I139" i="1" s="1"/>
  <c r="F140" i="1" s="1"/>
  <c r="G140" i="1" s="1"/>
  <c r="J139" i="1"/>
  <c r="H140" i="1" l="1"/>
  <c r="I140" i="1" s="1"/>
  <c r="F141" i="1" s="1"/>
  <c r="G141" i="1" s="1"/>
  <c r="J140" i="1"/>
  <c r="H141" i="1" l="1"/>
  <c r="I141" i="1" s="1"/>
  <c r="F142" i="1" s="1"/>
  <c r="G142" i="1" s="1"/>
  <c r="J141" i="1"/>
  <c r="H142" i="1" l="1"/>
  <c r="I142" i="1" s="1"/>
  <c r="F143" i="1" s="1"/>
  <c r="G143" i="1" s="1"/>
  <c r="J142" i="1"/>
  <c r="H143" i="1" l="1"/>
  <c r="I143" i="1" s="1"/>
  <c r="J143" i="1"/>
  <c r="F144" i="1" l="1"/>
  <c r="G144" i="1" l="1"/>
  <c r="H144" i="1" l="1"/>
  <c r="I144" i="1" s="1"/>
  <c r="F145" i="1" s="1"/>
  <c r="J144" i="1"/>
  <c r="G145" i="1" l="1"/>
  <c r="H145" i="1" l="1"/>
  <c r="I145" i="1" s="1"/>
  <c r="F146" i="1" s="1"/>
  <c r="J145" i="1"/>
  <c r="G146" i="1" l="1"/>
  <c r="H146" i="1" l="1"/>
  <c r="I146" i="1" s="1"/>
  <c r="F147" i="1" s="1"/>
  <c r="J146" i="1"/>
  <c r="G147" i="1" l="1"/>
  <c r="H147" i="1" l="1"/>
  <c r="I147" i="1" s="1"/>
  <c r="F148" i="1" s="1"/>
  <c r="J147" i="1"/>
  <c r="G148" i="1" l="1"/>
  <c r="H148" i="1" l="1"/>
  <c r="I148" i="1" s="1"/>
  <c r="F149" i="1" s="1"/>
  <c r="G149" i="1" s="1"/>
  <c r="J148" i="1"/>
  <c r="H149" i="1" l="1"/>
  <c r="I149" i="1" s="1"/>
  <c r="F150" i="1" s="1"/>
  <c r="G150" i="1" s="1"/>
  <c r="J149" i="1"/>
  <c r="H150" i="1" l="1"/>
  <c r="I150" i="1" s="1"/>
  <c r="F151" i="1" s="1"/>
  <c r="G151" i="1" s="1"/>
  <c r="J150" i="1"/>
  <c r="H151" i="1" l="1"/>
  <c r="I151" i="1" s="1"/>
  <c r="F152" i="1" s="1"/>
  <c r="G152" i="1" s="1"/>
  <c r="J151" i="1"/>
  <c r="H152" i="1" l="1"/>
  <c r="I152" i="1" s="1"/>
  <c r="F153" i="1" s="1"/>
  <c r="G153" i="1" s="1"/>
  <c r="J152" i="1"/>
  <c r="H153" i="1" l="1"/>
  <c r="I153" i="1" s="1"/>
  <c r="F154" i="1" s="1"/>
  <c r="J153" i="1"/>
  <c r="G154" i="1" l="1"/>
  <c r="L2" i="1"/>
  <c r="H154" i="1" l="1"/>
  <c r="I154" i="1" s="1"/>
  <c r="J154" i="1"/>
  <c r="J155" i="1" s="1"/>
</calcChain>
</file>

<file path=xl/connections.xml><?xml version="1.0" encoding="utf-8"?>
<connections xmlns="http://schemas.openxmlformats.org/spreadsheetml/2006/main">
  <connection id="1" name="deszcz" type="6" refreshedVersion="6" background="1" saveData="1">
    <textPr codePage="852" sourceFile="C:\Users\pc\Desktop\NAUKA NA MATURE INFORMATYKA - PYTHON\zadania z excel &amp; acces\excel\Matura 2015 Stara - Maj\deszcz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<sst xmlns="http://schemas.openxmlformats.org/spreadsheetml/2006/main" count="20" uniqueCount="19">
  <si>
    <t>data</t>
  </si>
  <si>
    <t xml:space="preserve">opady </t>
  </si>
  <si>
    <t>ilosc dzialek</t>
  </si>
  <si>
    <t>rozmiar dzialek</t>
  </si>
  <si>
    <t>pojemnosc pojemnika na deszczowke rano</t>
  </si>
  <si>
    <t>dzien tyg</t>
  </si>
  <si>
    <t>pojemnosc pojemnika na deszczowke przed uzupelnieniem</t>
  </si>
  <si>
    <t>pojemnosc pojemnika na deszczowke po ewentualnym uzupelnieniu</t>
  </si>
  <si>
    <t>pojemnosc pojemnika po opadzie i przed uzupelnieniem</t>
  </si>
  <si>
    <t>było odprowadzenie</t>
  </si>
  <si>
    <t>najmniejsza ilosc</t>
  </si>
  <si>
    <t>daty</t>
  </si>
  <si>
    <t>ilosc wody rano</t>
  </si>
  <si>
    <t>ilosc wody przed uzupulnieniem</t>
  </si>
  <si>
    <t>ilosc wody po deszczu i przed uzupulnieniem</t>
  </si>
  <si>
    <t>ilosc wody po uzupulneniu</t>
  </si>
  <si>
    <t>ilosc odprowadzanej wody</t>
  </si>
  <si>
    <t>ilosc dolewanej wody</t>
  </si>
  <si>
    <t>ile pobrali wódy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</si>
</sst>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Arkusz1!$A$158</c:f>
              <c:strCache>
                <c:ptCount val="1"/>
                <c:pt idx="0">
                  <c:v>03.05.2014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Arkusz1!$G$157</c:f>
              <c:strCache>
                <c:ptCount val="1"/>
                <c:pt idx="0">
                  <c:v>ilosc dolewanej wody</c:v>
                </c:pt>
              </c:strCache>
            </c:strRef>
          </c:cat>
          <c:val>
            <c:numRef>
              <c:f>Arkusz1!$G$158</c:f>
              <c:numCache>
                <c:formatCode>General</c:formatCode>
                <c:ptCount val="1"/>
                <c:pt idx="0">
                  <c:v>176192.79999999981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A-4D9A-83AA-3CA4511396A7}"/>
            </c:ext>
          </c:extLst>
        </c:ser>
        <c:ser>
          <c:idx val="1"/>
          <c:order val="1"/>
          <c:tx>
            <c:strRef>
              <c:f>Arkusz1!$A$159</c:f>
              <c:strCache>
                <c:ptCount val="1"/>
                <c:pt idx="0">
                  <c:v>10.05.2014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Arkusz1!$G$157</c:f>
              <c:strCache>
                <c:ptCount val="1"/>
                <c:pt idx="0">
                  <c:v>ilosc dolewanej wody</c:v>
                </c:pt>
              </c:strCache>
            </c:strRef>
          </c:cat>
          <c:val>
            <c:numRef>
              <c:f>Arkusz1!$G$159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A-4D9A-83AA-3CA4511396A7}"/>
            </c:ext>
          </c:extLst>
        </c:ser>
        <c:ser>
          <c:idx val="2"/>
          <c:order val="2"/>
          <c:tx>
            <c:strRef>
              <c:f>Arkusz1!$A$160</c:f>
              <c:strCache>
                <c:ptCount val="1"/>
                <c:pt idx="0">
                  <c:v>17.05.2014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Arkusz1!$G$157</c:f>
              <c:strCache>
                <c:ptCount val="1"/>
                <c:pt idx="0">
                  <c:v>ilosc dolewanej wody</c:v>
                </c:pt>
              </c:strCache>
            </c:strRef>
          </c:cat>
          <c:val>
            <c:numRef>
              <c:f>Arkusz1!$G$160</c:f>
              <c:numCache>
                <c:formatCode>General</c:formatCode>
                <c:ptCount val="1"/>
                <c:pt idx="0">
                  <c:v>109537.68399999989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A-4D9A-83AA-3CA4511396A7}"/>
            </c:ext>
          </c:extLst>
        </c:ser>
        <c:ser>
          <c:idx val="3"/>
          <c:order val="3"/>
          <c:tx>
            <c:strRef>
              <c:f>Arkusz1!$A$161</c:f>
              <c:strCache>
                <c:ptCount val="1"/>
                <c:pt idx="0">
                  <c:v>24.05.2014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Arkusz1!$G$157</c:f>
              <c:strCache>
                <c:ptCount val="1"/>
                <c:pt idx="0">
                  <c:v>ilosc dolewanej wody</c:v>
                </c:pt>
              </c:strCache>
            </c:strRef>
          </c:cat>
          <c:val>
            <c:numRef>
              <c:f>Arkusz1!$G$161</c:f>
              <c:numCache>
                <c:formatCode>General</c:formatCode>
                <c:ptCount val="1"/>
                <c:pt idx="0">
                  <c:v>354117.88408839982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A-4D9A-83AA-3CA4511396A7}"/>
            </c:ext>
          </c:extLst>
        </c:ser>
        <c:ser>
          <c:idx val="4"/>
          <c:order val="4"/>
          <c:tx>
            <c:strRef>
              <c:f>Arkusz1!$A$162</c:f>
              <c:strCache>
                <c:ptCount val="1"/>
                <c:pt idx="0">
                  <c:v>31.05.2014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Arkusz1!$G$157</c:f>
              <c:strCache>
                <c:ptCount val="1"/>
                <c:pt idx="0">
                  <c:v>ilosc dolewanej wody</c:v>
                </c:pt>
              </c:strCache>
            </c:strRef>
          </c:cat>
          <c:val>
            <c:numRef>
              <c:f>Arkusz1!$G$162</c:f>
              <c:numCache>
                <c:formatCode>General</c:formatCode>
                <c:ptCount val="1"/>
                <c:pt idx="0">
                  <c:v>500000.00000000023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A-4D9A-83AA-3CA45113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2140656"/>
        <c:axId val="882141072"/>
      </c:barChart>
      <c:catAx>
        <c:axId val="8821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141072"/>
        <c:crosses val="autoZero"/>
        <c:auto val="1"/>
        <c:lblAlgn val="ctr"/>
        <c:lblOffset val="100"/>
        <c:noMultiLvlLbl val="0"/>
      </c:catAx>
      <c:valAx>
        <c:axId val="8821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1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0</xdr:row>
      <xdr:rowOff>0</xdr:rowOff>
    </xdr:from>
    <xdr:to>
      <xdr:col>20</xdr:col>
      <xdr:colOff>365760</xdr:colOff>
      <xdr:row>15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szcz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topLeftCell="H145" zoomScaleNormal="100" workbookViewId="0">
      <selection activeCell="K156" sqref="K156"/>
    </sheetView>
  </sheetViews>
  <sheetFormatPr defaultRowHeight="14.4" x14ac:dyDescent="0.3"/>
  <cols>
    <col min="1" max="1" width="10.109375" bestFit="1" customWidth="1"/>
    <col min="2" max="2" width="34.5546875" bestFit="1" customWidth="1"/>
    <col min="3" max="3" width="27" bestFit="1" customWidth="1"/>
    <col min="4" max="4" width="37.33203125" bestFit="1" customWidth="1"/>
    <col min="5" max="5" width="22.5546875" bestFit="1" customWidth="1"/>
    <col min="6" max="6" width="36.21875" bestFit="1" customWidth="1"/>
    <col min="7" max="7" width="49.33203125" bestFit="1" customWidth="1"/>
    <col min="8" max="9" width="57.109375" bestFit="1" customWidth="1"/>
    <col min="10" max="10" width="17.6640625" bestFit="1" customWidth="1"/>
    <col min="11" max="11" width="19.44140625" bestFit="1" customWidth="1"/>
    <col min="12" max="12" width="14.6640625" bestFit="1" customWidth="1"/>
    <col min="13" max="13" width="10.109375" bestFit="1" customWidth="1"/>
  </cols>
  <sheetData>
    <row r="1" spans="1:13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8</v>
      </c>
      <c r="I1" t="s">
        <v>7</v>
      </c>
      <c r="J1" t="s">
        <v>9</v>
      </c>
      <c r="K1" t="s">
        <v>18</v>
      </c>
      <c r="L1" t="s">
        <v>10</v>
      </c>
      <c r="M1" t="s">
        <v>0</v>
      </c>
    </row>
    <row r="2" spans="1:13" x14ac:dyDescent="0.3">
      <c r="A2" s="1">
        <v>41760</v>
      </c>
      <c r="B2">
        <v>0</v>
      </c>
      <c r="C2">
        <f xml:space="preserve"> IF(TEXT(A2, "dddd") = "sobota", 1, 0)</f>
        <v>0</v>
      </c>
      <c r="D2">
        <v>100</v>
      </c>
      <c r="E2">
        <v>500</v>
      </c>
      <c r="F2" s="2">
        <v>2500000</v>
      </c>
      <c r="G2">
        <f xml:space="preserve"> IF(B2= 1, F2 + F2 * 0.03, (F2 - ($D$2 * $E$2 * 2)) * 0.99)</f>
        <v>2376000</v>
      </c>
      <c r="H2">
        <f xml:space="preserve"> MIN(2500000, G2)</f>
        <v>2376000</v>
      </c>
      <c r="I2">
        <f xml:space="preserve"> IF(C2 = 1, MIN(H2 + 500000, 2500000), H2)</f>
        <v>2376000</v>
      </c>
      <c r="J2">
        <f xml:space="preserve"> IF(G2 &gt; 2500000, 1, 0)</f>
        <v>0</v>
      </c>
      <c r="K2">
        <f xml:space="preserve"> I2 - H2</f>
        <v>0</v>
      </c>
      <c r="L2" s="2">
        <f xml:space="preserve"> MIN(F2:F154)</f>
        <v>1303938.2584261354</v>
      </c>
      <c r="M2" s="1">
        <v>45555</v>
      </c>
    </row>
    <row r="3" spans="1:13" x14ac:dyDescent="0.3">
      <c r="A3" s="1">
        <v>41761</v>
      </c>
      <c r="B3">
        <v>1</v>
      </c>
      <c r="C3">
        <f t="shared" ref="C3:C66" si="0" xml:space="preserve"> IF(TEXT(A3, "dddd") = "sobota", 1, 0)</f>
        <v>0</v>
      </c>
      <c r="F3" s="2">
        <f xml:space="preserve"> I2</f>
        <v>2376000</v>
      </c>
      <c r="G3">
        <f t="shared" ref="G3:G66" si="1" xml:space="preserve"> IF(B3= 1, F3 + F3 * 0.03, (F3 - ($D$2 * $E$2 * 2)) * 0.99)</f>
        <v>2447280</v>
      </c>
      <c r="H3">
        <f t="shared" ref="H3:H66" si="2" xml:space="preserve"> MIN(2500000, G3)</f>
        <v>2447280</v>
      </c>
      <c r="I3">
        <f t="shared" ref="I3:I66" si="3" xml:space="preserve"> IF(C3 = 1, MIN(H3 + 500000, 2500000), H3)</f>
        <v>2447280</v>
      </c>
      <c r="J3">
        <f t="shared" ref="J3:J66" si="4" xml:space="preserve"> IF(G3 &gt; 2500000, 1, 0)</f>
        <v>0</v>
      </c>
      <c r="K3">
        <f t="shared" ref="K3:K66" si="5" xml:space="preserve"> I3 - H3</f>
        <v>0</v>
      </c>
    </row>
    <row r="4" spans="1:13" x14ac:dyDescent="0.3">
      <c r="A4" s="1">
        <v>41762</v>
      </c>
      <c r="B4">
        <v>0</v>
      </c>
      <c r="C4">
        <f t="shared" si="0"/>
        <v>1</v>
      </c>
      <c r="F4" s="2">
        <f t="shared" ref="F4:F67" si="6" xml:space="preserve"> I3</f>
        <v>2447280</v>
      </c>
      <c r="G4">
        <f t="shared" si="1"/>
        <v>2323807.2000000002</v>
      </c>
      <c r="H4">
        <f t="shared" si="2"/>
        <v>2323807.2000000002</v>
      </c>
      <c r="I4">
        <f t="shared" si="3"/>
        <v>2500000</v>
      </c>
      <c r="J4">
        <f t="shared" si="4"/>
        <v>0</v>
      </c>
      <c r="K4">
        <f t="shared" si="5"/>
        <v>176192.79999999981</v>
      </c>
    </row>
    <row r="5" spans="1:13" x14ac:dyDescent="0.3">
      <c r="A5" s="1">
        <v>41763</v>
      </c>
      <c r="B5">
        <v>0</v>
      </c>
      <c r="C5">
        <f t="shared" si="0"/>
        <v>0</v>
      </c>
      <c r="F5" s="2">
        <f t="shared" si="6"/>
        <v>2500000</v>
      </c>
      <c r="G5">
        <f t="shared" si="1"/>
        <v>2376000</v>
      </c>
      <c r="H5">
        <f t="shared" si="2"/>
        <v>2376000</v>
      </c>
      <c r="I5">
        <f t="shared" si="3"/>
        <v>2376000</v>
      </c>
      <c r="J5">
        <f t="shared" si="4"/>
        <v>0</v>
      </c>
      <c r="K5">
        <f t="shared" si="5"/>
        <v>0</v>
      </c>
    </row>
    <row r="6" spans="1:13" x14ac:dyDescent="0.3">
      <c r="A6" s="1">
        <v>41764</v>
      </c>
      <c r="B6">
        <v>0</v>
      </c>
      <c r="C6">
        <f t="shared" si="0"/>
        <v>0</v>
      </c>
      <c r="F6" s="2">
        <f t="shared" si="6"/>
        <v>2376000</v>
      </c>
      <c r="G6">
        <f t="shared" si="1"/>
        <v>2253240</v>
      </c>
      <c r="H6">
        <f t="shared" si="2"/>
        <v>2253240</v>
      </c>
      <c r="I6">
        <f t="shared" si="3"/>
        <v>2253240</v>
      </c>
      <c r="J6">
        <f t="shared" si="4"/>
        <v>0</v>
      </c>
      <c r="K6">
        <f t="shared" si="5"/>
        <v>0</v>
      </c>
    </row>
    <row r="7" spans="1:13" x14ac:dyDescent="0.3">
      <c r="A7" s="1">
        <v>41765</v>
      </c>
      <c r="B7">
        <v>1</v>
      </c>
      <c r="C7">
        <f t="shared" si="0"/>
        <v>0</v>
      </c>
      <c r="F7" s="2">
        <f t="shared" si="6"/>
        <v>2253240</v>
      </c>
      <c r="G7">
        <f t="shared" si="1"/>
        <v>2320837.2000000002</v>
      </c>
      <c r="H7">
        <f t="shared" si="2"/>
        <v>2320837.2000000002</v>
      </c>
      <c r="I7">
        <f t="shared" si="3"/>
        <v>2320837.2000000002</v>
      </c>
      <c r="J7">
        <f t="shared" si="4"/>
        <v>0</v>
      </c>
      <c r="K7">
        <f t="shared" si="5"/>
        <v>0</v>
      </c>
    </row>
    <row r="8" spans="1:13" x14ac:dyDescent="0.3">
      <c r="A8" s="1">
        <v>41766</v>
      </c>
      <c r="B8">
        <v>1</v>
      </c>
      <c r="C8">
        <f t="shared" si="0"/>
        <v>0</v>
      </c>
      <c r="F8" s="2">
        <f t="shared" si="6"/>
        <v>2320837.2000000002</v>
      </c>
      <c r="G8">
        <f t="shared" si="1"/>
        <v>2390462.3160000001</v>
      </c>
      <c r="H8">
        <f t="shared" si="2"/>
        <v>2390462.3160000001</v>
      </c>
      <c r="I8">
        <f t="shared" si="3"/>
        <v>2390462.3160000001</v>
      </c>
      <c r="J8">
        <f t="shared" si="4"/>
        <v>0</v>
      </c>
      <c r="K8">
        <f t="shared" si="5"/>
        <v>0</v>
      </c>
    </row>
    <row r="9" spans="1:13" x14ac:dyDescent="0.3">
      <c r="A9" s="1">
        <v>41767</v>
      </c>
      <c r="B9">
        <v>1</v>
      </c>
      <c r="C9">
        <f t="shared" si="0"/>
        <v>0</v>
      </c>
      <c r="F9" s="2">
        <f t="shared" si="6"/>
        <v>2390462.3160000001</v>
      </c>
      <c r="G9">
        <f t="shared" si="1"/>
        <v>2462176.18548</v>
      </c>
      <c r="H9">
        <f t="shared" si="2"/>
        <v>2462176.18548</v>
      </c>
      <c r="I9">
        <f t="shared" si="3"/>
        <v>2462176.18548</v>
      </c>
      <c r="J9">
        <f t="shared" si="4"/>
        <v>0</v>
      </c>
      <c r="K9">
        <f t="shared" si="5"/>
        <v>0</v>
      </c>
    </row>
    <row r="10" spans="1:13" x14ac:dyDescent="0.3">
      <c r="A10" s="1">
        <v>41768</v>
      </c>
      <c r="B10">
        <v>1</v>
      </c>
      <c r="C10">
        <f t="shared" si="0"/>
        <v>0</v>
      </c>
      <c r="F10" s="2">
        <f t="shared" si="6"/>
        <v>2462176.18548</v>
      </c>
      <c r="G10">
        <f t="shared" si="1"/>
        <v>2536041.4710443998</v>
      </c>
      <c r="H10">
        <f t="shared" si="2"/>
        <v>2500000</v>
      </c>
      <c r="I10">
        <f t="shared" si="3"/>
        <v>2500000</v>
      </c>
      <c r="J10">
        <f t="shared" si="4"/>
        <v>1</v>
      </c>
      <c r="K10">
        <f t="shared" si="5"/>
        <v>0</v>
      </c>
    </row>
    <row r="11" spans="1:13" x14ac:dyDescent="0.3">
      <c r="A11" s="1">
        <v>41769</v>
      </c>
      <c r="B11">
        <v>1</v>
      </c>
      <c r="C11">
        <f t="shared" si="0"/>
        <v>1</v>
      </c>
      <c r="F11" s="2">
        <f t="shared" si="6"/>
        <v>2500000</v>
      </c>
      <c r="G11">
        <f t="shared" si="1"/>
        <v>2575000</v>
      </c>
      <c r="H11">
        <f t="shared" si="2"/>
        <v>2500000</v>
      </c>
      <c r="I11">
        <f t="shared" si="3"/>
        <v>2500000</v>
      </c>
      <c r="J11">
        <f t="shared" si="4"/>
        <v>1</v>
      </c>
      <c r="K11">
        <f t="shared" si="5"/>
        <v>0</v>
      </c>
    </row>
    <row r="12" spans="1:13" x14ac:dyDescent="0.3">
      <c r="A12" s="1">
        <v>41770</v>
      </c>
      <c r="B12">
        <v>1</v>
      </c>
      <c r="C12">
        <f t="shared" si="0"/>
        <v>0</v>
      </c>
      <c r="F12" s="2">
        <f t="shared" si="6"/>
        <v>2500000</v>
      </c>
      <c r="G12">
        <f t="shared" si="1"/>
        <v>2575000</v>
      </c>
      <c r="H12">
        <f t="shared" si="2"/>
        <v>2500000</v>
      </c>
      <c r="I12">
        <f t="shared" si="3"/>
        <v>2500000</v>
      </c>
      <c r="J12">
        <f t="shared" si="4"/>
        <v>1</v>
      </c>
      <c r="K12">
        <f t="shared" si="5"/>
        <v>0</v>
      </c>
    </row>
    <row r="13" spans="1:13" x14ac:dyDescent="0.3">
      <c r="A13" s="1">
        <v>41771</v>
      </c>
      <c r="B13">
        <v>1</v>
      </c>
      <c r="C13">
        <f t="shared" si="0"/>
        <v>0</v>
      </c>
      <c r="F13" s="2">
        <f t="shared" si="6"/>
        <v>2500000</v>
      </c>
      <c r="G13">
        <f t="shared" si="1"/>
        <v>2575000</v>
      </c>
      <c r="H13">
        <f t="shared" si="2"/>
        <v>2500000</v>
      </c>
      <c r="I13">
        <f t="shared" si="3"/>
        <v>2500000</v>
      </c>
      <c r="J13">
        <f t="shared" si="4"/>
        <v>1</v>
      </c>
      <c r="K13">
        <f t="shared" si="5"/>
        <v>0</v>
      </c>
    </row>
    <row r="14" spans="1:13" x14ac:dyDescent="0.3">
      <c r="A14" s="1">
        <v>41772</v>
      </c>
      <c r="B14">
        <v>1</v>
      </c>
      <c r="C14">
        <f t="shared" si="0"/>
        <v>0</v>
      </c>
      <c r="F14" s="2">
        <f t="shared" si="6"/>
        <v>2500000</v>
      </c>
      <c r="G14">
        <f t="shared" si="1"/>
        <v>2575000</v>
      </c>
      <c r="H14">
        <f t="shared" si="2"/>
        <v>2500000</v>
      </c>
      <c r="I14">
        <f t="shared" si="3"/>
        <v>2500000</v>
      </c>
      <c r="J14">
        <f t="shared" si="4"/>
        <v>1</v>
      </c>
      <c r="K14">
        <f t="shared" si="5"/>
        <v>0</v>
      </c>
    </row>
    <row r="15" spans="1:13" x14ac:dyDescent="0.3">
      <c r="A15" s="1">
        <v>41773</v>
      </c>
      <c r="B15">
        <v>0</v>
      </c>
      <c r="C15">
        <f t="shared" si="0"/>
        <v>0</v>
      </c>
      <c r="F15" s="2">
        <f t="shared" si="6"/>
        <v>2500000</v>
      </c>
      <c r="G15">
        <f t="shared" si="1"/>
        <v>2376000</v>
      </c>
      <c r="H15">
        <f t="shared" si="2"/>
        <v>2376000</v>
      </c>
      <c r="I15">
        <f t="shared" si="3"/>
        <v>2376000</v>
      </c>
      <c r="J15">
        <f t="shared" si="4"/>
        <v>0</v>
      </c>
      <c r="K15">
        <f t="shared" si="5"/>
        <v>0</v>
      </c>
    </row>
    <row r="16" spans="1:13" x14ac:dyDescent="0.3">
      <c r="A16" s="1">
        <v>41774</v>
      </c>
      <c r="B16">
        <v>0</v>
      </c>
      <c r="C16">
        <f t="shared" si="0"/>
        <v>0</v>
      </c>
      <c r="F16" s="2">
        <f t="shared" si="6"/>
        <v>2376000</v>
      </c>
      <c r="G16">
        <f t="shared" si="1"/>
        <v>2253240</v>
      </c>
      <c r="H16">
        <f t="shared" si="2"/>
        <v>2253240</v>
      </c>
      <c r="I16">
        <f t="shared" si="3"/>
        <v>2253240</v>
      </c>
      <c r="J16">
        <f t="shared" si="4"/>
        <v>0</v>
      </c>
      <c r="K16">
        <f t="shared" si="5"/>
        <v>0</v>
      </c>
    </row>
    <row r="17" spans="1:11" x14ac:dyDescent="0.3">
      <c r="A17" s="1">
        <v>41775</v>
      </c>
      <c r="B17">
        <v>1</v>
      </c>
      <c r="C17">
        <f t="shared" si="0"/>
        <v>0</v>
      </c>
      <c r="F17" s="2">
        <f t="shared" si="6"/>
        <v>2253240</v>
      </c>
      <c r="G17">
        <f t="shared" si="1"/>
        <v>2320837.2000000002</v>
      </c>
      <c r="H17">
        <f t="shared" si="2"/>
        <v>2320837.2000000002</v>
      </c>
      <c r="I17">
        <f t="shared" si="3"/>
        <v>2320837.2000000002</v>
      </c>
      <c r="J17">
        <f t="shared" si="4"/>
        <v>0</v>
      </c>
      <c r="K17">
        <f t="shared" si="5"/>
        <v>0</v>
      </c>
    </row>
    <row r="18" spans="1:11" x14ac:dyDescent="0.3">
      <c r="A18" s="1">
        <v>41776</v>
      </c>
      <c r="B18">
        <v>1</v>
      </c>
      <c r="C18">
        <f t="shared" si="0"/>
        <v>1</v>
      </c>
      <c r="F18" s="2">
        <f t="shared" si="6"/>
        <v>2320837.2000000002</v>
      </c>
      <c r="G18">
        <f t="shared" si="1"/>
        <v>2390462.3160000001</v>
      </c>
      <c r="H18">
        <f t="shared" si="2"/>
        <v>2390462.3160000001</v>
      </c>
      <c r="I18">
        <f t="shared" si="3"/>
        <v>2500000</v>
      </c>
      <c r="J18">
        <f t="shared" si="4"/>
        <v>0</v>
      </c>
      <c r="K18">
        <f t="shared" si="5"/>
        <v>109537.68399999989</v>
      </c>
    </row>
    <row r="19" spans="1:11" x14ac:dyDescent="0.3">
      <c r="A19" s="1">
        <v>41777</v>
      </c>
      <c r="B19">
        <v>1</v>
      </c>
      <c r="C19">
        <f t="shared" si="0"/>
        <v>0</v>
      </c>
      <c r="F19" s="2">
        <f t="shared" si="6"/>
        <v>2500000</v>
      </c>
      <c r="G19">
        <f t="shared" si="1"/>
        <v>2575000</v>
      </c>
      <c r="H19">
        <f t="shared" si="2"/>
        <v>2500000</v>
      </c>
      <c r="I19">
        <f t="shared" si="3"/>
        <v>2500000</v>
      </c>
      <c r="J19">
        <f t="shared" si="4"/>
        <v>1</v>
      </c>
      <c r="K19">
        <f t="shared" si="5"/>
        <v>0</v>
      </c>
    </row>
    <row r="20" spans="1:11" x14ac:dyDescent="0.3">
      <c r="A20" s="1">
        <v>41778</v>
      </c>
      <c r="B20">
        <v>0</v>
      </c>
      <c r="C20">
        <f t="shared" si="0"/>
        <v>0</v>
      </c>
      <c r="F20" s="2">
        <f t="shared" si="6"/>
        <v>2500000</v>
      </c>
      <c r="G20">
        <f t="shared" si="1"/>
        <v>2376000</v>
      </c>
      <c r="H20">
        <f t="shared" si="2"/>
        <v>2376000</v>
      </c>
      <c r="I20">
        <f t="shared" si="3"/>
        <v>2376000</v>
      </c>
      <c r="J20">
        <f t="shared" si="4"/>
        <v>0</v>
      </c>
      <c r="K20">
        <f t="shared" si="5"/>
        <v>0</v>
      </c>
    </row>
    <row r="21" spans="1:11" x14ac:dyDescent="0.3">
      <c r="A21" s="1">
        <v>41779</v>
      </c>
      <c r="B21">
        <v>0</v>
      </c>
      <c r="C21">
        <f t="shared" si="0"/>
        <v>0</v>
      </c>
      <c r="F21" s="2">
        <f t="shared" si="6"/>
        <v>2376000</v>
      </c>
      <c r="G21">
        <f t="shared" si="1"/>
        <v>2253240</v>
      </c>
      <c r="H21">
        <f t="shared" si="2"/>
        <v>2253240</v>
      </c>
      <c r="I21">
        <f t="shared" si="3"/>
        <v>2253240</v>
      </c>
      <c r="J21">
        <f t="shared" si="4"/>
        <v>0</v>
      </c>
      <c r="K21">
        <f t="shared" si="5"/>
        <v>0</v>
      </c>
    </row>
    <row r="22" spans="1:11" x14ac:dyDescent="0.3">
      <c r="A22" s="1">
        <v>41780</v>
      </c>
      <c r="B22">
        <v>1</v>
      </c>
      <c r="C22">
        <f t="shared" si="0"/>
        <v>0</v>
      </c>
      <c r="F22" s="2">
        <f t="shared" si="6"/>
        <v>2253240</v>
      </c>
      <c r="G22">
        <f t="shared" si="1"/>
        <v>2320837.2000000002</v>
      </c>
      <c r="H22">
        <f t="shared" si="2"/>
        <v>2320837.2000000002</v>
      </c>
      <c r="I22">
        <f t="shared" si="3"/>
        <v>2320837.2000000002</v>
      </c>
      <c r="J22">
        <f t="shared" si="4"/>
        <v>0</v>
      </c>
      <c r="K22">
        <f t="shared" si="5"/>
        <v>0</v>
      </c>
    </row>
    <row r="23" spans="1:11" x14ac:dyDescent="0.3">
      <c r="A23" s="1">
        <v>41781</v>
      </c>
      <c r="B23">
        <v>1</v>
      </c>
      <c r="C23">
        <f t="shared" si="0"/>
        <v>0</v>
      </c>
      <c r="F23" s="2">
        <f t="shared" si="6"/>
        <v>2320837.2000000002</v>
      </c>
      <c r="G23">
        <f t="shared" si="1"/>
        <v>2390462.3160000001</v>
      </c>
      <c r="H23">
        <f t="shared" si="2"/>
        <v>2390462.3160000001</v>
      </c>
      <c r="I23">
        <f t="shared" si="3"/>
        <v>2390462.3160000001</v>
      </c>
      <c r="J23">
        <f t="shared" si="4"/>
        <v>0</v>
      </c>
      <c r="K23">
        <f t="shared" si="5"/>
        <v>0</v>
      </c>
    </row>
    <row r="24" spans="1:11" x14ac:dyDescent="0.3">
      <c r="A24" s="1">
        <v>41782</v>
      </c>
      <c r="B24">
        <v>0</v>
      </c>
      <c r="C24">
        <f t="shared" si="0"/>
        <v>0</v>
      </c>
      <c r="F24" s="2">
        <f t="shared" si="6"/>
        <v>2390462.3160000001</v>
      </c>
      <c r="G24">
        <f t="shared" si="1"/>
        <v>2267557.6928400001</v>
      </c>
      <c r="H24">
        <f t="shared" si="2"/>
        <v>2267557.6928400001</v>
      </c>
      <c r="I24">
        <f t="shared" si="3"/>
        <v>2267557.6928400001</v>
      </c>
      <c r="J24">
        <f t="shared" si="4"/>
        <v>0</v>
      </c>
      <c r="K24">
        <f t="shared" si="5"/>
        <v>0</v>
      </c>
    </row>
    <row r="25" spans="1:11" x14ac:dyDescent="0.3">
      <c r="A25" s="1">
        <v>41783</v>
      </c>
      <c r="B25">
        <v>0</v>
      </c>
      <c r="C25">
        <f t="shared" si="0"/>
        <v>1</v>
      </c>
      <c r="F25" s="2">
        <f t="shared" si="6"/>
        <v>2267557.6928400001</v>
      </c>
      <c r="G25">
        <f t="shared" si="1"/>
        <v>2145882.1159116002</v>
      </c>
      <c r="H25">
        <f t="shared" si="2"/>
        <v>2145882.1159116002</v>
      </c>
      <c r="I25">
        <f t="shared" si="3"/>
        <v>2500000</v>
      </c>
      <c r="J25">
        <f t="shared" si="4"/>
        <v>0</v>
      </c>
      <c r="K25">
        <f t="shared" si="5"/>
        <v>354117.88408839982</v>
      </c>
    </row>
    <row r="26" spans="1:11" x14ac:dyDescent="0.3">
      <c r="A26" s="1">
        <v>41784</v>
      </c>
      <c r="B26">
        <v>0</v>
      </c>
      <c r="C26">
        <f t="shared" si="0"/>
        <v>0</v>
      </c>
      <c r="F26" s="2">
        <f t="shared" si="6"/>
        <v>2500000</v>
      </c>
      <c r="G26">
        <f t="shared" si="1"/>
        <v>2376000</v>
      </c>
      <c r="H26">
        <f t="shared" si="2"/>
        <v>2376000</v>
      </c>
      <c r="I26">
        <f t="shared" si="3"/>
        <v>2376000</v>
      </c>
      <c r="J26">
        <f t="shared" si="4"/>
        <v>0</v>
      </c>
      <c r="K26">
        <f t="shared" si="5"/>
        <v>0</v>
      </c>
    </row>
    <row r="27" spans="1:11" x14ac:dyDescent="0.3">
      <c r="A27" s="1">
        <v>41785</v>
      </c>
      <c r="B27">
        <v>0</v>
      </c>
      <c r="C27">
        <f t="shared" si="0"/>
        <v>0</v>
      </c>
      <c r="F27" s="2">
        <f t="shared" si="6"/>
        <v>2376000</v>
      </c>
      <c r="G27">
        <f t="shared" si="1"/>
        <v>2253240</v>
      </c>
      <c r="H27">
        <f t="shared" si="2"/>
        <v>2253240</v>
      </c>
      <c r="I27">
        <f t="shared" si="3"/>
        <v>2253240</v>
      </c>
      <c r="J27">
        <f t="shared" si="4"/>
        <v>0</v>
      </c>
      <c r="K27">
        <f t="shared" si="5"/>
        <v>0</v>
      </c>
    </row>
    <row r="28" spans="1:11" x14ac:dyDescent="0.3">
      <c r="A28" s="1">
        <v>41786</v>
      </c>
      <c r="B28">
        <v>0</v>
      </c>
      <c r="C28">
        <f t="shared" si="0"/>
        <v>0</v>
      </c>
      <c r="F28" s="2">
        <f t="shared" si="6"/>
        <v>2253240</v>
      </c>
      <c r="G28">
        <f t="shared" si="1"/>
        <v>2131707.6</v>
      </c>
      <c r="H28">
        <f t="shared" si="2"/>
        <v>2131707.6</v>
      </c>
      <c r="I28">
        <f t="shared" si="3"/>
        <v>2131707.6</v>
      </c>
      <c r="J28">
        <f t="shared" si="4"/>
        <v>0</v>
      </c>
      <c r="K28">
        <f t="shared" si="5"/>
        <v>0</v>
      </c>
    </row>
    <row r="29" spans="1:11" x14ac:dyDescent="0.3">
      <c r="A29" s="1">
        <v>41787</v>
      </c>
      <c r="B29">
        <v>1</v>
      </c>
      <c r="C29">
        <f t="shared" si="0"/>
        <v>0</v>
      </c>
      <c r="F29" s="2">
        <f t="shared" si="6"/>
        <v>2131707.6</v>
      </c>
      <c r="G29">
        <f t="shared" si="1"/>
        <v>2195658.8280000002</v>
      </c>
      <c r="H29">
        <f t="shared" si="2"/>
        <v>2195658.8280000002</v>
      </c>
      <c r="I29">
        <f t="shared" si="3"/>
        <v>2195658.8280000002</v>
      </c>
      <c r="J29">
        <f t="shared" si="4"/>
        <v>0</v>
      </c>
      <c r="K29">
        <f t="shared" si="5"/>
        <v>0</v>
      </c>
    </row>
    <row r="30" spans="1:11" x14ac:dyDescent="0.3">
      <c r="A30" s="1">
        <v>41788</v>
      </c>
      <c r="B30">
        <v>0</v>
      </c>
      <c r="C30">
        <f t="shared" si="0"/>
        <v>0</v>
      </c>
      <c r="F30" s="2">
        <f t="shared" si="6"/>
        <v>2195658.8280000002</v>
      </c>
      <c r="G30">
        <f t="shared" si="1"/>
        <v>2074702.2397200002</v>
      </c>
      <c r="H30">
        <f t="shared" si="2"/>
        <v>2074702.2397200002</v>
      </c>
      <c r="I30">
        <f t="shared" si="3"/>
        <v>2074702.2397200002</v>
      </c>
      <c r="J30">
        <f t="shared" si="4"/>
        <v>0</v>
      </c>
      <c r="K30">
        <f t="shared" si="5"/>
        <v>0</v>
      </c>
    </row>
    <row r="31" spans="1:11" x14ac:dyDescent="0.3">
      <c r="A31" s="1">
        <v>41789</v>
      </c>
      <c r="B31">
        <v>0</v>
      </c>
      <c r="C31">
        <f t="shared" si="0"/>
        <v>0</v>
      </c>
      <c r="F31" s="2">
        <f t="shared" si="6"/>
        <v>2074702.2397200002</v>
      </c>
      <c r="G31">
        <f t="shared" si="1"/>
        <v>1954955.2173228001</v>
      </c>
      <c r="H31">
        <f t="shared" si="2"/>
        <v>1954955.2173228001</v>
      </c>
      <c r="I31">
        <f t="shared" si="3"/>
        <v>1954955.2173228001</v>
      </c>
      <c r="J31">
        <f t="shared" si="4"/>
        <v>0</v>
      </c>
      <c r="K31">
        <f t="shared" si="5"/>
        <v>0</v>
      </c>
    </row>
    <row r="32" spans="1:11" x14ac:dyDescent="0.3">
      <c r="A32" s="1">
        <v>41790</v>
      </c>
      <c r="B32">
        <v>0</v>
      </c>
      <c r="C32">
        <f t="shared" si="0"/>
        <v>1</v>
      </c>
      <c r="F32" s="2">
        <f t="shared" si="6"/>
        <v>1954955.2173228001</v>
      </c>
      <c r="G32">
        <f t="shared" si="1"/>
        <v>1836405.6651495721</v>
      </c>
      <c r="H32">
        <f t="shared" si="2"/>
        <v>1836405.6651495721</v>
      </c>
      <c r="I32">
        <f t="shared" si="3"/>
        <v>2336405.6651495723</v>
      </c>
      <c r="J32">
        <f t="shared" si="4"/>
        <v>0</v>
      </c>
      <c r="K32">
        <f t="shared" si="5"/>
        <v>500000.00000000023</v>
      </c>
    </row>
    <row r="33" spans="1:11" x14ac:dyDescent="0.3">
      <c r="A33" s="1">
        <v>41791</v>
      </c>
      <c r="B33">
        <v>0</v>
      </c>
      <c r="C33">
        <f t="shared" si="0"/>
        <v>0</v>
      </c>
      <c r="F33" s="2">
        <f t="shared" si="6"/>
        <v>2336405.6651495723</v>
      </c>
      <c r="G33">
        <f t="shared" si="1"/>
        <v>2214041.6084980764</v>
      </c>
      <c r="H33">
        <f t="shared" si="2"/>
        <v>2214041.6084980764</v>
      </c>
      <c r="I33">
        <f t="shared" si="3"/>
        <v>2214041.6084980764</v>
      </c>
      <c r="J33">
        <f t="shared" si="4"/>
        <v>0</v>
      </c>
      <c r="K33">
        <f t="shared" si="5"/>
        <v>0</v>
      </c>
    </row>
    <row r="34" spans="1:11" x14ac:dyDescent="0.3">
      <c r="A34" s="1">
        <v>41792</v>
      </c>
      <c r="B34">
        <v>0</v>
      </c>
      <c r="C34">
        <f t="shared" si="0"/>
        <v>0</v>
      </c>
      <c r="F34" s="2">
        <f t="shared" si="6"/>
        <v>2214041.6084980764</v>
      </c>
      <c r="G34">
        <f t="shared" si="1"/>
        <v>2092901.1924130956</v>
      </c>
      <c r="H34">
        <f t="shared" si="2"/>
        <v>2092901.1924130956</v>
      </c>
      <c r="I34">
        <f t="shared" si="3"/>
        <v>2092901.1924130956</v>
      </c>
      <c r="J34">
        <f t="shared" si="4"/>
        <v>0</v>
      </c>
      <c r="K34">
        <f t="shared" si="5"/>
        <v>0</v>
      </c>
    </row>
    <row r="35" spans="1:11" x14ac:dyDescent="0.3">
      <c r="A35" s="1">
        <v>41793</v>
      </c>
      <c r="B35">
        <v>0</v>
      </c>
      <c r="C35">
        <f t="shared" si="0"/>
        <v>0</v>
      </c>
      <c r="F35" s="2">
        <f t="shared" si="6"/>
        <v>2092901.1924130956</v>
      </c>
      <c r="G35">
        <f t="shared" si="1"/>
        <v>1972972.1804889645</v>
      </c>
      <c r="H35">
        <f t="shared" si="2"/>
        <v>1972972.1804889645</v>
      </c>
      <c r="I35">
        <f t="shared" si="3"/>
        <v>1972972.1804889645</v>
      </c>
      <c r="J35">
        <f t="shared" si="4"/>
        <v>0</v>
      </c>
      <c r="K35">
        <f t="shared" si="5"/>
        <v>0</v>
      </c>
    </row>
    <row r="36" spans="1:11" x14ac:dyDescent="0.3">
      <c r="A36" s="1">
        <v>41794</v>
      </c>
      <c r="B36">
        <v>1</v>
      </c>
      <c r="C36">
        <f t="shared" si="0"/>
        <v>0</v>
      </c>
      <c r="F36" s="2">
        <f t="shared" si="6"/>
        <v>1972972.1804889645</v>
      </c>
      <c r="G36">
        <f t="shared" si="1"/>
        <v>2032161.3459036334</v>
      </c>
      <c r="H36">
        <f t="shared" si="2"/>
        <v>2032161.3459036334</v>
      </c>
      <c r="I36">
        <f t="shared" si="3"/>
        <v>2032161.3459036334</v>
      </c>
      <c r="J36">
        <f t="shared" si="4"/>
        <v>0</v>
      </c>
      <c r="K36">
        <f t="shared" si="5"/>
        <v>0</v>
      </c>
    </row>
    <row r="37" spans="1:11" x14ac:dyDescent="0.3">
      <c r="A37" s="1">
        <v>41795</v>
      </c>
      <c r="B37">
        <v>1</v>
      </c>
      <c r="C37">
        <f t="shared" si="0"/>
        <v>0</v>
      </c>
      <c r="F37" s="2">
        <f t="shared" si="6"/>
        <v>2032161.3459036334</v>
      </c>
      <c r="G37">
        <f t="shared" si="1"/>
        <v>2093126.1862807423</v>
      </c>
      <c r="H37">
        <f t="shared" si="2"/>
        <v>2093126.1862807423</v>
      </c>
      <c r="I37">
        <f t="shared" si="3"/>
        <v>2093126.1862807423</v>
      </c>
      <c r="J37">
        <f t="shared" si="4"/>
        <v>0</v>
      </c>
      <c r="K37">
        <f t="shared" si="5"/>
        <v>0</v>
      </c>
    </row>
    <row r="38" spans="1:11" x14ac:dyDescent="0.3">
      <c r="A38" s="1">
        <v>41796</v>
      </c>
      <c r="B38">
        <v>1</v>
      </c>
      <c r="C38">
        <f t="shared" si="0"/>
        <v>0</v>
      </c>
      <c r="F38" s="2">
        <f t="shared" si="6"/>
        <v>2093126.1862807423</v>
      </c>
      <c r="G38">
        <f t="shared" si="1"/>
        <v>2155919.9718691646</v>
      </c>
      <c r="H38">
        <f t="shared" si="2"/>
        <v>2155919.9718691646</v>
      </c>
      <c r="I38">
        <f t="shared" si="3"/>
        <v>2155919.9718691646</v>
      </c>
      <c r="J38">
        <f t="shared" si="4"/>
        <v>0</v>
      </c>
      <c r="K38">
        <f t="shared" si="5"/>
        <v>0</v>
      </c>
    </row>
    <row r="39" spans="1:11" x14ac:dyDescent="0.3">
      <c r="A39" s="1">
        <v>41797</v>
      </c>
      <c r="B39">
        <v>1</v>
      </c>
      <c r="C39">
        <f t="shared" si="0"/>
        <v>1</v>
      </c>
      <c r="F39" s="2">
        <f t="shared" si="6"/>
        <v>2155919.9718691646</v>
      </c>
      <c r="G39">
        <f t="shared" si="1"/>
        <v>2220597.5710252398</v>
      </c>
      <c r="H39">
        <f t="shared" si="2"/>
        <v>2220597.5710252398</v>
      </c>
      <c r="I39">
        <f t="shared" si="3"/>
        <v>2500000</v>
      </c>
      <c r="J39">
        <f t="shared" si="4"/>
        <v>0</v>
      </c>
      <c r="K39">
        <f t="shared" si="5"/>
        <v>279402.42897476023</v>
      </c>
    </row>
    <row r="40" spans="1:11" x14ac:dyDescent="0.3">
      <c r="A40" s="1">
        <v>41798</v>
      </c>
      <c r="B40">
        <v>1</v>
      </c>
      <c r="C40">
        <f t="shared" si="0"/>
        <v>0</v>
      </c>
      <c r="F40" s="2">
        <f t="shared" si="6"/>
        <v>2500000</v>
      </c>
      <c r="G40">
        <f t="shared" si="1"/>
        <v>2575000</v>
      </c>
      <c r="H40">
        <f t="shared" si="2"/>
        <v>2500000</v>
      </c>
      <c r="I40">
        <f t="shared" si="3"/>
        <v>2500000</v>
      </c>
      <c r="J40">
        <f t="shared" si="4"/>
        <v>1</v>
      </c>
      <c r="K40">
        <f t="shared" si="5"/>
        <v>0</v>
      </c>
    </row>
    <row r="41" spans="1:11" x14ac:dyDescent="0.3">
      <c r="A41" s="1">
        <v>41799</v>
      </c>
      <c r="B41">
        <v>1</v>
      </c>
      <c r="C41">
        <f t="shared" si="0"/>
        <v>0</v>
      </c>
      <c r="F41" s="2">
        <f t="shared" si="6"/>
        <v>2500000</v>
      </c>
      <c r="G41">
        <f t="shared" si="1"/>
        <v>2575000</v>
      </c>
      <c r="H41">
        <f t="shared" si="2"/>
        <v>2500000</v>
      </c>
      <c r="I41">
        <f t="shared" si="3"/>
        <v>2500000</v>
      </c>
      <c r="J41">
        <f t="shared" si="4"/>
        <v>1</v>
      </c>
      <c r="K41">
        <f t="shared" si="5"/>
        <v>0</v>
      </c>
    </row>
    <row r="42" spans="1:11" x14ac:dyDescent="0.3">
      <c r="A42" s="1">
        <v>41800</v>
      </c>
      <c r="B42">
        <v>1</v>
      </c>
      <c r="C42">
        <f t="shared" si="0"/>
        <v>0</v>
      </c>
      <c r="F42" s="2">
        <f t="shared" si="6"/>
        <v>2500000</v>
      </c>
      <c r="G42">
        <f t="shared" si="1"/>
        <v>2575000</v>
      </c>
      <c r="H42">
        <f t="shared" si="2"/>
        <v>2500000</v>
      </c>
      <c r="I42">
        <f t="shared" si="3"/>
        <v>2500000</v>
      </c>
      <c r="J42">
        <f t="shared" si="4"/>
        <v>1</v>
      </c>
      <c r="K42">
        <f t="shared" si="5"/>
        <v>0</v>
      </c>
    </row>
    <row r="43" spans="1:11" x14ac:dyDescent="0.3">
      <c r="A43" s="1">
        <v>41801</v>
      </c>
      <c r="B43">
        <v>1</v>
      </c>
      <c r="C43">
        <f t="shared" si="0"/>
        <v>0</v>
      </c>
      <c r="F43" s="2">
        <f t="shared" si="6"/>
        <v>2500000</v>
      </c>
      <c r="G43">
        <f t="shared" si="1"/>
        <v>2575000</v>
      </c>
      <c r="H43">
        <f t="shared" si="2"/>
        <v>2500000</v>
      </c>
      <c r="I43">
        <f t="shared" si="3"/>
        <v>2500000</v>
      </c>
      <c r="J43">
        <f t="shared" si="4"/>
        <v>1</v>
      </c>
      <c r="K43">
        <f t="shared" si="5"/>
        <v>0</v>
      </c>
    </row>
    <row r="44" spans="1:11" x14ac:dyDescent="0.3">
      <c r="A44" s="1">
        <v>41802</v>
      </c>
      <c r="B44">
        <v>0</v>
      </c>
      <c r="C44">
        <f t="shared" si="0"/>
        <v>0</v>
      </c>
      <c r="F44" s="2">
        <f t="shared" si="6"/>
        <v>2500000</v>
      </c>
      <c r="G44">
        <f t="shared" si="1"/>
        <v>2376000</v>
      </c>
      <c r="H44">
        <f t="shared" si="2"/>
        <v>2376000</v>
      </c>
      <c r="I44">
        <f t="shared" si="3"/>
        <v>2376000</v>
      </c>
      <c r="J44">
        <f t="shared" si="4"/>
        <v>0</v>
      </c>
      <c r="K44">
        <f t="shared" si="5"/>
        <v>0</v>
      </c>
    </row>
    <row r="45" spans="1:11" x14ac:dyDescent="0.3">
      <c r="A45" s="1">
        <v>41803</v>
      </c>
      <c r="B45">
        <v>0</v>
      </c>
      <c r="C45">
        <f t="shared" si="0"/>
        <v>0</v>
      </c>
      <c r="F45" s="2">
        <f t="shared" si="6"/>
        <v>2376000</v>
      </c>
      <c r="G45">
        <f t="shared" si="1"/>
        <v>2253240</v>
      </c>
      <c r="H45">
        <f t="shared" si="2"/>
        <v>2253240</v>
      </c>
      <c r="I45">
        <f t="shared" si="3"/>
        <v>2253240</v>
      </c>
      <c r="J45">
        <f t="shared" si="4"/>
        <v>0</v>
      </c>
      <c r="K45">
        <f t="shared" si="5"/>
        <v>0</v>
      </c>
    </row>
    <row r="46" spans="1:11" x14ac:dyDescent="0.3">
      <c r="A46" s="1">
        <v>41804</v>
      </c>
      <c r="B46">
        <v>0</v>
      </c>
      <c r="C46">
        <f t="shared" si="0"/>
        <v>1</v>
      </c>
      <c r="F46" s="2">
        <f t="shared" si="6"/>
        <v>2253240</v>
      </c>
      <c r="G46">
        <f t="shared" si="1"/>
        <v>2131707.6</v>
      </c>
      <c r="H46">
        <f t="shared" si="2"/>
        <v>2131707.6</v>
      </c>
      <c r="I46">
        <f t="shared" si="3"/>
        <v>2500000</v>
      </c>
      <c r="J46">
        <f t="shared" si="4"/>
        <v>0</v>
      </c>
      <c r="K46">
        <f t="shared" si="5"/>
        <v>368292.39999999991</v>
      </c>
    </row>
    <row r="47" spans="1:11" x14ac:dyDescent="0.3">
      <c r="A47" s="1">
        <v>41805</v>
      </c>
      <c r="B47">
        <v>0</v>
      </c>
      <c r="C47">
        <f t="shared" si="0"/>
        <v>0</v>
      </c>
      <c r="F47" s="2">
        <f t="shared" si="6"/>
        <v>2500000</v>
      </c>
      <c r="G47">
        <f t="shared" si="1"/>
        <v>2376000</v>
      </c>
      <c r="H47">
        <f t="shared" si="2"/>
        <v>2376000</v>
      </c>
      <c r="I47">
        <f t="shared" si="3"/>
        <v>2376000</v>
      </c>
      <c r="J47">
        <f t="shared" si="4"/>
        <v>0</v>
      </c>
      <c r="K47">
        <f t="shared" si="5"/>
        <v>0</v>
      </c>
    </row>
    <row r="48" spans="1:11" x14ac:dyDescent="0.3">
      <c r="A48" s="1">
        <v>41806</v>
      </c>
      <c r="B48">
        <v>1</v>
      </c>
      <c r="C48">
        <f t="shared" si="0"/>
        <v>0</v>
      </c>
      <c r="F48" s="2">
        <f t="shared" si="6"/>
        <v>2376000</v>
      </c>
      <c r="G48">
        <f t="shared" si="1"/>
        <v>2447280</v>
      </c>
      <c r="H48">
        <f t="shared" si="2"/>
        <v>2447280</v>
      </c>
      <c r="I48">
        <f t="shared" si="3"/>
        <v>2447280</v>
      </c>
      <c r="J48">
        <f t="shared" si="4"/>
        <v>0</v>
      </c>
      <c r="K48">
        <f t="shared" si="5"/>
        <v>0</v>
      </c>
    </row>
    <row r="49" spans="1:11" x14ac:dyDescent="0.3">
      <c r="A49" s="1">
        <v>41807</v>
      </c>
      <c r="B49">
        <v>0</v>
      </c>
      <c r="C49">
        <f t="shared" si="0"/>
        <v>0</v>
      </c>
      <c r="F49" s="2">
        <f t="shared" si="6"/>
        <v>2447280</v>
      </c>
      <c r="G49">
        <f t="shared" si="1"/>
        <v>2323807.2000000002</v>
      </c>
      <c r="H49">
        <f t="shared" si="2"/>
        <v>2323807.2000000002</v>
      </c>
      <c r="I49">
        <f t="shared" si="3"/>
        <v>2323807.2000000002</v>
      </c>
      <c r="J49">
        <f t="shared" si="4"/>
        <v>0</v>
      </c>
      <c r="K49">
        <f t="shared" si="5"/>
        <v>0</v>
      </c>
    </row>
    <row r="50" spans="1:11" x14ac:dyDescent="0.3">
      <c r="A50" s="1">
        <v>41808</v>
      </c>
      <c r="B50">
        <v>0</v>
      </c>
      <c r="C50">
        <f t="shared" si="0"/>
        <v>0</v>
      </c>
      <c r="F50" s="2">
        <f t="shared" si="6"/>
        <v>2323807.2000000002</v>
      </c>
      <c r="G50">
        <f t="shared" si="1"/>
        <v>2201569.128</v>
      </c>
      <c r="H50">
        <f t="shared" si="2"/>
        <v>2201569.128</v>
      </c>
      <c r="I50">
        <f t="shared" si="3"/>
        <v>2201569.128</v>
      </c>
      <c r="J50">
        <f t="shared" si="4"/>
        <v>0</v>
      </c>
      <c r="K50">
        <f t="shared" si="5"/>
        <v>0</v>
      </c>
    </row>
    <row r="51" spans="1:11" x14ac:dyDescent="0.3">
      <c r="A51" s="1">
        <v>41809</v>
      </c>
      <c r="B51">
        <v>0</v>
      </c>
      <c r="C51">
        <f t="shared" si="0"/>
        <v>0</v>
      </c>
      <c r="F51" s="2">
        <f t="shared" si="6"/>
        <v>2201569.128</v>
      </c>
      <c r="G51">
        <f t="shared" si="1"/>
        <v>2080553.4367200001</v>
      </c>
      <c r="H51">
        <f t="shared" si="2"/>
        <v>2080553.4367200001</v>
      </c>
      <c r="I51">
        <f t="shared" si="3"/>
        <v>2080553.4367200001</v>
      </c>
      <c r="J51">
        <f t="shared" si="4"/>
        <v>0</v>
      </c>
      <c r="K51">
        <f t="shared" si="5"/>
        <v>0</v>
      </c>
    </row>
    <row r="52" spans="1:11" x14ac:dyDescent="0.3">
      <c r="A52" s="1">
        <v>41810</v>
      </c>
      <c r="B52">
        <v>0</v>
      </c>
      <c r="C52">
        <f t="shared" si="0"/>
        <v>0</v>
      </c>
      <c r="F52" s="2">
        <f t="shared" si="6"/>
        <v>2080553.4367200001</v>
      </c>
      <c r="G52">
        <f t="shared" si="1"/>
        <v>1960747.9023528001</v>
      </c>
      <c r="H52">
        <f t="shared" si="2"/>
        <v>1960747.9023528001</v>
      </c>
      <c r="I52">
        <f t="shared" si="3"/>
        <v>1960747.9023528001</v>
      </c>
      <c r="J52">
        <f t="shared" si="4"/>
        <v>0</v>
      </c>
      <c r="K52">
        <f t="shared" si="5"/>
        <v>0</v>
      </c>
    </row>
    <row r="53" spans="1:11" x14ac:dyDescent="0.3">
      <c r="A53" s="1">
        <v>41811</v>
      </c>
      <c r="B53">
        <v>0</v>
      </c>
      <c r="C53">
        <f t="shared" si="0"/>
        <v>1</v>
      </c>
      <c r="F53" s="2">
        <f t="shared" si="6"/>
        <v>1960747.9023528001</v>
      </c>
      <c r="G53">
        <f t="shared" si="1"/>
        <v>1842140.4233292721</v>
      </c>
      <c r="H53">
        <f t="shared" si="2"/>
        <v>1842140.4233292721</v>
      </c>
      <c r="I53">
        <f t="shared" si="3"/>
        <v>2342140.4233292723</v>
      </c>
      <c r="J53">
        <f t="shared" si="4"/>
        <v>0</v>
      </c>
      <c r="K53">
        <f t="shared" si="5"/>
        <v>500000.00000000023</v>
      </c>
    </row>
    <row r="54" spans="1:11" x14ac:dyDescent="0.3">
      <c r="A54" s="1">
        <v>41812</v>
      </c>
      <c r="B54">
        <v>0</v>
      </c>
      <c r="C54">
        <f t="shared" si="0"/>
        <v>0</v>
      </c>
      <c r="F54" s="2">
        <f t="shared" si="6"/>
        <v>2342140.4233292723</v>
      </c>
      <c r="G54">
        <f t="shared" si="1"/>
        <v>2219719.0190959796</v>
      </c>
      <c r="H54">
        <f t="shared" si="2"/>
        <v>2219719.0190959796</v>
      </c>
      <c r="I54">
        <f t="shared" si="3"/>
        <v>2219719.0190959796</v>
      </c>
      <c r="J54">
        <f t="shared" si="4"/>
        <v>0</v>
      </c>
      <c r="K54">
        <f t="shared" si="5"/>
        <v>0</v>
      </c>
    </row>
    <row r="55" spans="1:11" x14ac:dyDescent="0.3">
      <c r="A55" s="1">
        <v>41813</v>
      </c>
      <c r="B55">
        <v>0</v>
      </c>
      <c r="C55">
        <f t="shared" si="0"/>
        <v>0</v>
      </c>
      <c r="F55" s="2">
        <f t="shared" si="6"/>
        <v>2219719.0190959796</v>
      </c>
      <c r="G55">
        <f t="shared" si="1"/>
        <v>2098521.8289050199</v>
      </c>
      <c r="H55">
        <f t="shared" si="2"/>
        <v>2098521.8289050199</v>
      </c>
      <c r="I55">
        <f t="shared" si="3"/>
        <v>2098521.8289050199</v>
      </c>
      <c r="J55">
        <f t="shared" si="4"/>
        <v>0</v>
      </c>
      <c r="K55">
        <f t="shared" si="5"/>
        <v>0</v>
      </c>
    </row>
    <row r="56" spans="1:11" x14ac:dyDescent="0.3">
      <c r="A56" s="1">
        <v>41814</v>
      </c>
      <c r="B56">
        <v>0</v>
      </c>
      <c r="C56">
        <f t="shared" si="0"/>
        <v>0</v>
      </c>
      <c r="F56" s="2">
        <f t="shared" si="6"/>
        <v>2098521.8289050199</v>
      </c>
      <c r="G56">
        <f t="shared" si="1"/>
        <v>1978536.6106159696</v>
      </c>
      <c r="H56">
        <f t="shared" si="2"/>
        <v>1978536.6106159696</v>
      </c>
      <c r="I56">
        <f t="shared" si="3"/>
        <v>1978536.6106159696</v>
      </c>
      <c r="J56">
        <f t="shared" si="4"/>
        <v>0</v>
      </c>
      <c r="K56">
        <f t="shared" si="5"/>
        <v>0</v>
      </c>
    </row>
    <row r="57" spans="1:11" x14ac:dyDescent="0.3">
      <c r="A57" s="1">
        <v>41815</v>
      </c>
      <c r="B57">
        <v>0</v>
      </c>
      <c r="C57">
        <f t="shared" si="0"/>
        <v>0</v>
      </c>
      <c r="F57" s="2">
        <f t="shared" si="6"/>
        <v>1978536.6106159696</v>
      </c>
      <c r="G57">
        <f t="shared" si="1"/>
        <v>1859751.2445098099</v>
      </c>
      <c r="H57">
        <f t="shared" si="2"/>
        <v>1859751.2445098099</v>
      </c>
      <c r="I57">
        <f t="shared" si="3"/>
        <v>1859751.2445098099</v>
      </c>
      <c r="J57">
        <f t="shared" si="4"/>
        <v>0</v>
      </c>
      <c r="K57">
        <f t="shared" si="5"/>
        <v>0</v>
      </c>
    </row>
    <row r="58" spans="1:11" x14ac:dyDescent="0.3">
      <c r="A58" s="1">
        <v>41816</v>
      </c>
      <c r="B58">
        <v>1</v>
      </c>
      <c r="C58">
        <f t="shared" si="0"/>
        <v>0</v>
      </c>
      <c r="F58" s="2">
        <f t="shared" si="6"/>
        <v>1859751.2445098099</v>
      </c>
      <c r="G58">
        <f t="shared" si="1"/>
        <v>1915543.7818451042</v>
      </c>
      <c r="H58">
        <f t="shared" si="2"/>
        <v>1915543.7818451042</v>
      </c>
      <c r="I58">
        <f t="shared" si="3"/>
        <v>1915543.7818451042</v>
      </c>
      <c r="J58">
        <f t="shared" si="4"/>
        <v>0</v>
      </c>
      <c r="K58">
        <f t="shared" si="5"/>
        <v>0</v>
      </c>
    </row>
    <row r="59" spans="1:11" x14ac:dyDescent="0.3">
      <c r="A59" s="1">
        <v>41817</v>
      </c>
      <c r="B59">
        <v>0</v>
      </c>
      <c r="C59">
        <f t="shared" si="0"/>
        <v>0</v>
      </c>
      <c r="F59" s="2">
        <f t="shared" si="6"/>
        <v>1915543.7818451042</v>
      </c>
      <c r="G59">
        <f t="shared" si="1"/>
        <v>1797388.3440266531</v>
      </c>
      <c r="H59">
        <f t="shared" si="2"/>
        <v>1797388.3440266531</v>
      </c>
      <c r="I59">
        <f t="shared" si="3"/>
        <v>1797388.3440266531</v>
      </c>
      <c r="J59">
        <f t="shared" si="4"/>
        <v>0</v>
      </c>
      <c r="K59">
        <f t="shared" si="5"/>
        <v>0</v>
      </c>
    </row>
    <row r="60" spans="1:11" x14ac:dyDescent="0.3">
      <c r="A60" s="1">
        <v>41818</v>
      </c>
      <c r="B60">
        <v>1</v>
      </c>
      <c r="C60">
        <f t="shared" si="0"/>
        <v>1</v>
      </c>
      <c r="F60" s="2">
        <f t="shared" si="6"/>
        <v>1797388.3440266531</v>
      </c>
      <c r="G60">
        <f t="shared" si="1"/>
        <v>1851309.9943474527</v>
      </c>
      <c r="H60">
        <f t="shared" si="2"/>
        <v>1851309.9943474527</v>
      </c>
      <c r="I60">
        <f t="shared" si="3"/>
        <v>2351309.9943474527</v>
      </c>
      <c r="J60">
        <f t="shared" si="4"/>
        <v>0</v>
      </c>
      <c r="K60">
        <f t="shared" si="5"/>
        <v>500000</v>
      </c>
    </row>
    <row r="61" spans="1:11" x14ac:dyDescent="0.3">
      <c r="A61" s="1">
        <v>41819</v>
      </c>
      <c r="B61">
        <v>0</v>
      </c>
      <c r="C61">
        <f t="shared" si="0"/>
        <v>0</v>
      </c>
      <c r="F61" s="2">
        <f t="shared" si="6"/>
        <v>2351309.9943474527</v>
      </c>
      <c r="G61">
        <f t="shared" si="1"/>
        <v>2228796.8944039783</v>
      </c>
      <c r="H61">
        <f t="shared" si="2"/>
        <v>2228796.8944039783</v>
      </c>
      <c r="I61">
        <f t="shared" si="3"/>
        <v>2228796.8944039783</v>
      </c>
      <c r="J61">
        <f t="shared" si="4"/>
        <v>0</v>
      </c>
      <c r="K61">
        <f t="shared" si="5"/>
        <v>0</v>
      </c>
    </row>
    <row r="62" spans="1:11" x14ac:dyDescent="0.3">
      <c r="A62" s="1">
        <v>41820</v>
      </c>
      <c r="B62">
        <v>1</v>
      </c>
      <c r="C62">
        <f t="shared" si="0"/>
        <v>0</v>
      </c>
      <c r="F62" s="2">
        <f t="shared" si="6"/>
        <v>2228796.8944039783</v>
      </c>
      <c r="G62">
        <f t="shared" si="1"/>
        <v>2295660.8012360977</v>
      </c>
      <c r="H62">
        <f t="shared" si="2"/>
        <v>2295660.8012360977</v>
      </c>
      <c r="I62">
        <f t="shared" si="3"/>
        <v>2295660.8012360977</v>
      </c>
      <c r="J62">
        <f t="shared" si="4"/>
        <v>0</v>
      </c>
      <c r="K62">
        <f t="shared" si="5"/>
        <v>0</v>
      </c>
    </row>
    <row r="63" spans="1:11" x14ac:dyDescent="0.3">
      <c r="A63" s="1">
        <v>41821</v>
      </c>
      <c r="B63">
        <v>0</v>
      </c>
      <c r="C63">
        <f t="shared" si="0"/>
        <v>0</v>
      </c>
      <c r="F63" s="2">
        <f t="shared" si="6"/>
        <v>2295660.8012360977</v>
      </c>
      <c r="G63">
        <f t="shared" si="1"/>
        <v>2173704.1932237367</v>
      </c>
      <c r="H63">
        <f t="shared" si="2"/>
        <v>2173704.1932237367</v>
      </c>
      <c r="I63">
        <f t="shared" si="3"/>
        <v>2173704.1932237367</v>
      </c>
      <c r="J63">
        <f t="shared" si="4"/>
        <v>0</v>
      </c>
      <c r="K63">
        <f t="shared" si="5"/>
        <v>0</v>
      </c>
    </row>
    <row r="64" spans="1:11" x14ac:dyDescent="0.3">
      <c r="A64" s="1">
        <v>41822</v>
      </c>
      <c r="B64">
        <v>0</v>
      </c>
      <c r="C64">
        <f t="shared" si="0"/>
        <v>0</v>
      </c>
      <c r="F64" s="2">
        <f t="shared" si="6"/>
        <v>2173704.1932237367</v>
      </c>
      <c r="G64">
        <f t="shared" si="1"/>
        <v>2052967.1512914994</v>
      </c>
      <c r="H64">
        <f t="shared" si="2"/>
        <v>2052967.1512914994</v>
      </c>
      <c r="I64">
        <f t="shared" si="3"/>
        <v>2052967.1512914994</v>
      </c>
      <c r="J64">
        <f t="shared" si="4"/>
        <v>0</v>
      </c>
      <c r="K64">
        <f t="shared" si="5"/>
        <v>0</v>
      </c>
    </row>
    <row r="65" spans="1:11" x14ac:dyDescent="0.3">
      <c r="A65" s="1">
        <v>41823</v>
      </c>
      <c r="B65">
        <v>0</v>
      </c>
      <c r="C65">
        <f t="shared" si="0"/>
        <v>0</v>
      </c>
      <c r="F65" s="2">
        <f t="shared" si="6"/>
        <v>2052967.1512914994</v>
      </c>
      <c r="G65">
        <f t="shared" si="1"/>
        <v>1933437.4797785843</v>
      </c>
      <c r="H65">
        <f t="shared" si="2"/>
        <v>1933437.4797785843</v>
      </c>
      <c r="I65">
        <f t="shared" si="3"/>
        <v>1933437.4797785843</v>
      </c>
      <c r="J65">
        <f t="shared" si="4"/>
        <v>0</v>
      </c>
      <c r="K65">
        <f t="shared" si="5"/>
        <v>0</v>
      </c>
    </row>
    <row r="66" spans="1:11" x14ac:dyDescent="0.3">
      <c r="A66" s="1">
        <v>41824</v>
      </c>
      <c r="B66">
        <v>0</v>
      </c>
      <c r="C66">
        <f t="shared" si="0"/>
        <v>0</v>
      </c>
      <c r="F66" s="2">
        <f t="shared" si="6"/>
        <v>1933437.4797785843</v>
      </c>
      <c r="G66">
        <f t="shared" si="1"/>
        <v>1815103.1049807984</v>
      </c>
      <c r="H66">
        <f t="shared" si="2"/>
        <v>1815103.1049807984</v>
      </c>
      <c r="I66">
        <f t="shared" si="3"/>
        <v>1815103.1049807984</v>
      </c>
      <c r="J66">
        <f t="shared" si="4"/>
        <v>0</v>
      </c>
      <c r="K66">
        <f t="shared" si="5"/>
        <v>0</v>
      </c>
    </row>
    <row r="67" spans="1:11" x14ac:dyDescent="0.3">
      <c r="A67" s="1">
        <v>41825</v>
      </c>
      <c r="B67">
        <v>0</v>
      </c>
      <c r="C67">
        <f t="shared" ref="C67:C130" si="7" xml:space="preserve"> IF(TEXT(A67, "dddd") = "sobota", 1, 0)</f>
        <v>1</v>
      </c>
      <c r="F67" s="2">
        <f t="shared" si="6"/>
        <v>1815103.1049807984</v>
      </c>
      <c r="G67">
        <f t="shared" ref="G67:G130" si="8" xml:space="preserve"> IF(B67= 1, F67 + F67 * 0.03, (F67 - ($D$2 * $E$2 * 2)) * 0.99)</f>
        <v>1697952.0739309904</v>
      </c>
      <c r="H67">
        <f t="shared" ref="H67:H130" si="9" xml:space="preserve"> MIN(2500000, G67)</f>
        <v>1697952.0739309904</v>
      </c>
      <c r="I67">
        <f t="shared" ref="I67:I130" si="10" xml:space="preserve"> IF(C67 = 1, MIN(H67 + 500000, 2500000), H67)</f>
        <v>2197952.0739309904</v>
      </c>
      <c r="J67">
        <f t="shared" ref="J67:J130" si="11" xml:space="preserve"> IF(G67 &gt; 2500000, 1, 0)</f>
        <v>0</v>
      </c>
      <c r="K67">
        <f t="shared" ref="K67:K130" si="12" xml:space="preserve"> I67 - H67</f>
        <v>500000</v>
      </c>
    </row>
    <row r="68" spans="1:11" x14ac:dyDescent="0.3">
      <c r="A68" s="1">
        <v>41826</v>
      </c>
      <c r="B68">
        <v>0</v>
      </c>
      <c r="C68">
        <f t="shared" si="7"/>
        <v>0</v>
      </c>
      <c r="F68" s="2">
        <f t="shared" ref="F68:F131" si="13" xml:space="preserve"> I67</f>
        <v>2197952.0739309904</v>
      </c>
      <c r="G68">
        <f t="shared" si="8"/>
        <v>2076972.5531916805</v>
      </c>
      <c r="H68">
        <f t="shared" si="9"/>
        <v>2076972.5531916805</v>
      </c>
      <c r="I68">
        <f t="shared" si="10"/>
        <v>2076972.5531916805</v>
      </c>
      <c r="J68">
        <f t="shared" si="11"/>
        <v>0</v>
      </c>
      <c r="K68">
        <f t="shared" si="12"/>
        <v>0</v>
      </c>
    </row>
    <row r="69" spans="1:11" x14ac:dyDescent="0.3">
      <c r="A69" s="1">
        <v>41827</v>
      </c>
      <c r="B69">
        <v>0</v>
      </c>
      <c r="C69">
        <f t="shared" si="7"/>
        <v>0</v>
      </c>
      <c r="F69" s="2">
        <f t="shared" si="13"/>
        <v>2076972.5531916805</v>
      </c>
      <c r="G69">
        <f t="shared" si="8"/>
        <v>1957202.8276597636</v>
      </c>
      <c r="H69">
        <f t="shared" si="9"/>
        <v>1957202.8276597636</v>
      </c>
      <c r="I69">
        <f t="shared" si="10"/>
        <v>1957202.8276597636</v>
      </c>
      <c r="J69">
        <f t="shared" si="11"/>
        <v>0</v>
      </c>
      <c r="K69">
        <f t="shared" si="12"/>
        <v>0</v>
      </c>
    </row>
    <row r="70" spans="1:11" x14ac:dyDescent="0.3">
      <c r="A70" s="1">
        <v>41828</v>
      </c>
      <c r="B70">
        <v>1</v>
      </c>
      <c r="C70">
        <f t="shared" si="7"/>
        <v>0</v>
      </c>
      <c r="F70" s="2">
        <f t="shared" si="13"/>
        <v>1957202.8276597636</v>
      </c>
      <c r="G70">
        <f t="shared" si="8"/>
        <v>2015918.9124895565</v>
      </c>
      <c r="H70">
        <f t="shared" si="9"/>
        <v>2015918.9124895565</v>
      </c>
      <c r="I70">
        <f t="shared" si="10"/>
        <v>2015918.9124895565</v>
      </c>
      <c r="J70">
        <f t="shared" si="11"/>
        <v>0</v>
      </c>
      <c r="K70">
        <f t="shared" si="12"/>
        <v>0</v>
      </c>
    </row>
    <row r="71" spans="1:11" x14ac:dyDescent="0.3">
      <c r="A71" s="1">
        <v>41829</v>
      </c>
      <c r="B71">
        <v>1</v>
      </c>
      <c r="C71">
        <f t="shared" si="7"/>
        <v>0</v>
      </c>
      <c r="F71" s="2">
        <f t="shared" si="13"/>
        <v>2015918.9124895565</v>
      </c>
      <c r="G71">
        <f t="shared" si="8"/>
        <v>2076396.4798642432</v>
      </c>
      <c r="H71">
        <f t="shared" si="9"/>
        <v>2076396.4798642432</v>
      </c>
      <c r="I71">
        <f t="shared" si="10"/>
        <v>2076396.4798642432</v>
      </c>
      <c r="J71">
        <f t="shared" si="11"/>
        <v>0</v>
      </c>
      <c r="K71">
        <f t="shared" si="12"/>
        <v>0</v>
      </c>
    </row>
    <row r="72" spans="1:11" x14ac:dyDescent="0.3">
      <c r="A72" s="1">
        <v>41830</v>
      </c>
      <c r="B72">
        <v>1</v>
      </c>
      <c r="C72">
        <f t="shared" si="7"/>
        <v>0</v>
      </c>
      <c r="F72" s="2">
        <f t="shared" si="13"/>
        <v>2076396.4798642432</v>
      </c>
      <c r="G72">
        <f t="shared" si="8"/>
        <v>2138688.3742601704</v>
      </c>
      <c r="H72">
        <f t="shared" si="9"/>
        <v>2138688.3742601704</v>
      </c>
      <c r="I72">
        <f t="shared" si="10"/>
        <v>2138688.3742601704</v>
      </c>
      <c r="J72">
        <f t="shared" si="11"/>
        <v>0</v>
      </c>
      <c r="K72">
        <f t="shared" si="12"/>
        <v>0</v>
      </c>
    </row>
    <row r="73" spans="1:11" x14ac:dyDescent="0.3">
      <c r="A73" s="1">
        <v>41831</v>
      </c>
      <c r="B73">
        <v>1</v>
      </c>
      <c r="C73">
        <f t="shared" si="7"/>
        <v>0</v>
      </c>
      <c r="F73" s="2">
        <f t="shared" si="13"/>
        <v>2138688.3742601704</v>
      </c>
      <c r="G73">
        <f t="shared" si="8"/>
        <v>2202849.0254879757</v>
      </c>
      <c r="H73">
        <f t="shared" si="9"/>
        <v>2202849.0254879757</v>
      </c>
      <c r="I73">
        <f t="shared" si="10"/>
        <v>2202849.0254879757</v>
      </c>
      <c r="J73">
        <f t="shared" si="11"/>
        <v>0</v>
      </c>
      <c r="K73">
        <f t="shared" si="12"/>
        <v>0</v>
      </c>
    </row>
    <row r="74" spans="1:11" x14ac:dyDescent="0.3">
      <c r="A74" s="1">
        <v>41832</v>
      </c>
      <c r="B74">
        <v>1</v>
      </c>
      <c r="C74">
        <f t="shared" si="7"/>
        <v>1</v>
      </c>
      <c r="F74" s="2">
        <f t="shared" si="13"/>
        <v>2202849.0254879757</v>
      </c>
      <c r="G74">
        <f t="shared" si="8"/>
        <v>2268934.496252615</v>
      </c>
      <c r="H74">
        <f t="shared" si="9"/>
        <v>2268934.496252615</v>
      </c>
      <c r="I74">
        <f t="shared" si="10"/>
        <v>2500000</v>
      </c>
      <c r="J74">
        <f t="shared" si="11"/>
        <v>0</v>
      </c>
      <c r="K74">
        <f t="shared" si="12"/>
        <v>231065.503747385</v>
      </c>
    </row>
    <row r="75" spans="1:11" x14ac:dyDescent="0.3">
      <c r="A75" s="1">
        <v>41833</v>
      </c>
      <c r="B75">
        <v>0</v>
      </c>
      <c r="C75">
        <f t="shared" si="7"/>
        <v>0</v>
      </c>
      <c r="F75" s="2">
        <f t="shared" si="13"/>
        <v>2500000</v>
      </c>
      <c r="G75">
        <f t="shared" si="8"/>
        <v>2376000</v>
      </c>
      <c r="H75">
        <f t="shared" si="9"/>
        <v>2376000</v>
      </c>
      <c r="I75">
        <f t="shared" si="10"/>
        <v>2376000</v>
      </c>
      <c r="J75">
        <f t="shared" si="11"/>
        <v>0</v>
      </c>
      <c r="K75">
        <f t="shared" si="12"/>
        <v>0</v>
      </c>
    </row>
    <row r="76" spans="1:11" x14ac:dyDescent="0.3">
      <c r="A76" s="1">
        <v>41834</v>
      </c>
      <c r="B76">
        <v>0</v>
      </c>
      <c r="C76">
        <f t="shared" si="7"/>
        <v>0</v>
      </c>
      <c r="F76" s="2">
        <f t="shared" si="13"/>
        <v>2376000</v>
      </c>
      <c r="G76">
        <f t="shared" si="8"/>
        <v>2253240</v>
      </c>
      <c r="H76">
        <f t="shared" si="9"/>
        <v>2253240</v>
      </c>
      <c r="I76">
        <f t="shared" si="10"/>
        <v>2253240</v>
      </c>
      <c r="J76">
        <f t="shared" si="11"/>
        <v>0</v>
      </c>
      <c r="K76">
        <f t="shared" si="12"/>
        <v>0</v>
      </c>
    </row>
    <row r="77" spans="1:11" x14ac:dyDescent="0.3">
      <c r="A77" s="1">
        <v>41835</v>
      </c>
      <c r="B77">
        <v>0</v>
      </c>
      <c r="C77">
        <f t="shared" si="7"/>
        <v>0</v>
      </c>
      <c r="F77" s="2">
        <f t="shared" si="13"/>
        <v>2253240</v>
      </c>
      <c r="G77">
        <f t="shared" si="8"/>
        <v>2131707.6</v>
      </c>
      <c r="H77">
        <f t="shared" si="9"/>
        <v>2131707.6</v>
      </c>
      <c r="I77">
        <f t="shared" si="10"/>
        <v>2131707.6</v>
      </c>
      <c r="J77">
        <f t="shared" si="11"/>
        <v>0</v>
      </c>
      <c r="K77">
        <f t="shared" si="12"/>
        <v>0</v>
      </c>
    </row>
    <row r="78" spans="1:11" x14ac:dyDescent="0.3">
      <c r="A78" s="1">
        <v>41836</v>
      </c>
      <c r="B78">
        <v>1</v>
      </c>
      <c r="C78">
        <f t="shared" si="7"/>
        <v>0</v>
      </c>
      <c r="F78" s="2">
        <f t="shared" si="13"/>
        <v>2131707.6</v>
      </c>
      <c r="G78">
        <f t="shared" si="8"/>
        <v>2195658.8280000002</v>
      </c>
      <c r="H78">
        <f t="shared" si="9"/>
        <v>2195658.8280000002</v>
      </c>
      <c r="I78">
        <f t="shared" si="10"/>
        <v>2195658.8280000002</v>
      </c>
      <c r="J78">
        <f t="shared" si="11"/>
        <v>0</v>
      </c>
      <c r="K78">
        <f t="shared" si="12"/>
        <v>0</v>
      </c>
    </row>
    <row r="79" spans="1:11" x14ac:dyDescent="0.3">
      <c r="A79" s="1">
        <v>41837</v>
      </c>
      <c r="B79">
        <v>1</v>
      </c>
      <c r="C79">
        <f t="shared" si="7"/>
        <v>0</v>
      </c>
      <c r="F79" s="2">
        <f t="shared" si="13"/>
        <v>2195658.8280000002</v>
      </c>
      <c r="G79">
        <f t="shared" si="8"/>
        <v>2261528.5928400001</v>
      </c>
      <c r="H79">
        <f t="shared" si="9"/>
        <v>2261528.5928400001</v>
      </c>
      <c r="I79">
        <f t="shared" si="10"/>
        <v>2261528.5928400001</v>
      </c>
      <c r="J79">
        <f t="shared" si="11"/>
        <v>0</v>
      </c>
      <c r="K79">
        <f t="shared" si="12"/>
        <v>0</v>
      </c>
    </row>
    <row r="80" spans="1:11" x14ac:dyDescent="0.3">
      <c r="A80" s="1">
        <v>41838</v>
      </c>
      <c r="B80">
        <v>1</v>
      </c>
      <c r="C80">
        <f t="shared" si="7"/>
        <v>0</v>
      </c>
      <c r="F80" s="2">
        <f t="shared" si="13"/>
        <v>2261528.5928400001</v>
      </c>
      <c r="G80">
        <f t="shared" si="8"/>
        <v>2329374.4506251998</v>
      </c>
      <c r="H80">
        <f t="shared" si="9"/>
        <v>2329374.4506251998</v>
      </c>
      <c r="I80">
        <f t="shared" si="10"/>
        <v>2329374.4506251998</v>
      </c>
      <c r="J80">
        <f t="shared" si="11"/>
        <v>0</v>
      </c>
      <c r="K80">
        <f t="shared" si="12"/>
        <v>0</v>
      </c>
    </row>
    <row r="81" spans="1:11" x14ac:dyDescent="0.3">
      <c r="A81" s="1">
        <v>41839</v>
      </c>
      <c r="B81">
        <v>1</v>
      </c>
      <c r="C81">
        <f t="shared" si="7"/>
        <v>1</v>
      </c>
      <c r="F81" s="2">
        <f t="shared" si="13"/>
        <v>2329374.4506251998</v>
      </c>
      <c r="G81">
        <f t="shared" si="8"/>
        <v>2399255.6841439558</v>
      </c>
      <c r="H81">
        <f t="shared" si="9"/>
        <v>2399255.6841439558</v>
      </c>
      <c r="I81">
        <f t="shared" si="10"/>
        <v>2500000</v>
      </c>
      <c r="J81">
        <f t="shared" si="11"/>
        <v>0</v>
      </c>
      <c r="K81">
        <f t="shared" si="12"/>
        <v>100744.31585604418</v>
      </c>
    </row>
    <row r="82" spans="1:11" x14ac:dyDescent="0.3">
      <c r="A82" s="1">
        <v>41840</v>
      </c>
      <c r="B82">
        <v>1</v>
      </c>
      <c r="C82">
        <f t="shared" si="7"/>
        <v>0</v>
      </c>
      <c r="F82" s="2">
        <f t="shared" si="13"/>
        <v>2500000</v>
      </c>
      <c r="G82">
        <f t="shared" si="8"/>
        <v>2575000</v>
      </c>
      <c r="H82">
        <f t="shared" si="9"/>
        <v>2500000</v>
      </c>
      <c r="I82">
        <f t="shared" si="10"/>
        <v>2500000</v>
      </c>
      <c r="J82">
        <f t="shared" si="11"/>
        <v>1</v>
      </c>
      <c r="K82">
        <f t="shared" si="12"/>
        <v>0</v>
      </c>
    </row>
    <row r="83" spans="1:11" x14ac:dyDescent="0.3">
      <c r="A83" s="1">
        <v>41841</v>
      </c>
      <c r="B83">
        <v>1</v>
      </c>
      <c r="C83">
        <f t="shared" si="7"/>
        <v>0</v>
      </c>
      <c r="F83" s="2">
        <f t="shared" si="13"/>
        <v>2500000</v>
      </c>
      <c r="G83">
        <f t="shared" si="8"/>
        <v>2575000</v>
      </c>
      <c r="H83">
        <f t="shared" si="9"/>
        <v>2500000</v>
      </c>
      <c r="I83">
        <f t="shared" si="10"/>
        <v>2500000</v>
      </c>
      <c r="J83">
        <f t="shared" si="11"/>
        <v>1</v>
      </c>
      <c r="K83">
        <f t="shared" si="12"/>
        <v>0</v>
      </c>
    </row>
    <row r="84" spans="1:11" x14ac:dyDescent="0.3">
      <c r="A84" s="1">
        <v>41842</v>
      </c>
      <c r="B84">
        <v>0</v>
      </c>
      <c r="C84">
        <f t="shared" si="7"/>
        <v>0</v>
      </c>
      <c r="F84" s="2">
        <f t="shared" si="13"/>
        <v>2500000</v>
      </c>
      <c r="G84">
        <f t="shared" si="8"/>
        <v>2376000</v>
      </c>
      <c r="H84">
        <f t="shared" si="9"/>
        <v>2376000</v>
      </c>
      <c r="I84">
        <f t="shared" si="10"/>
        <v>2376000</v>
      </c>
      <c r="J84">
        <f t="shared" si="11"/>
        <v>0</v>
      </c>
      <c r="K84">
        <f t="shared" si="12"/>
        <v>0</v>
      </c>
    </row>
    <row r="85" spans="1:11" x14ac:dyDescent="0.3">
      <c r="A85" s="1">
        <v>41843</v>
      </c>
      <c r="B85">
        <v>0</v>
      </c>
      <c r="C85">
        <f t="shared" si="7"/>
        <v>0</v>
      </c>
      <c r="F85" s="2">
        <f t="shared" si="13"/>
        <v>2376000</v>
      </c>
      <c r="G85">
        <f t="shared" si="8"/>
        <v>2253240</v>
      </c>
      <c r="H85">
        <f t="shared" si="9"/>
        <v>2253240</v>
      </c>
      <c r="I85">
        <f t="shared" si="10"/>
        <v>2253240</v>
      </c>
      <c r="J85">
        <f t="shared" si="11"/>
        <v>0</v>
      </c>
      <c r="K85">
        <f t="shared" si="12"/>
        <v>0</v>
      </c>
    </row>
    <row r="86" spans="1:11" x14ac:dyDescent="0.3">
      <c r="A86" s="1">
        <v>41844</v>
      </c>
      <c r="B86">
        <v>0</v>
      </c>
      <c r="C86">
        <f t="shared" si="7"/>
        <v>0</v>
      </c>
      <c r="F86" s="2">
        <f t="shared" si="13"/>
        <v>2253240</v>
      </c>
      <c r="G86">
        <f t="shared" si="8"/>
        <v>2131707.6</v>
      </c>
      <c r="H86">
        <f t="shared" si="9"/>
        <v>2131707.6</v>
      </c>
      <c r="I86">
        <f t="shared" si="10"/>
        <v>2131707.6</v>
      </c>
      <c r="J86">
        <f t="shared" si="11"/>
        <v>0</v>
      </c>
      <c r="K86">
        <f t="shared" si="12"/>
        <v>0</v>
      </c>
    </row>
    <row r="87" spans="1:11" x14ac:dyDescent="0.3">
      <c r="A87" s="1">
        <v>41845</v>
      </c>
      <c r="B87">
        <v>0</v>
      </c>
      <c r="C87">
        <f t="shared" si="7"/>
        <v>0</v>
      </c>
      <c r="F87" s="2">
        <f t="shared" si="13"/>
        <v>2131707.6</v>
      </c>
      <c r="G87">
        <f t="shared" si="8"/>
        <v>2011390.524</v>
      </c>
      <c r="H87">
        <f t="shared" si="9"/>
        <v>2011390.524</v>
      </c>
      <c r="I87">
        <f t="shared" si="10"/>
        <v>2011390.524</v>
      </c>
      <c r="J87">
        <f t="shared" si="11"/>
        <v>0</v>
      </c>
      <c r="K87">
        <f t="shared" si="12"/>
        <v>0</v>
      </c>
    </row>
    <row r="88" spans="1:11" x14ac:dyDescent="0.3">
      <c r="A88" s="1">
        <v>41846</v>
      </c>
      <c r="B88">
        <v>0</v>
      </c>
      <c r="C88">
        <f t="shared" si="7"/>
        <v>1</v>
      </c>
      <c r="F88" s="2">
        <f t="shared" si="13"/>
        <v>2011390.524</v>
      </c>
      <c r="G88">
        <f t="shared" si="8"/>
        <v>1892276.61876</v>
      </c>
      <c r="H88">
        <f t="shared" si="9"/>
        <v>1892276.61876</v>
      </c>
      <c r="I88">
        <f t="shared" si="10"/>
        <v>2392276.61876</v>
      </c>
      <c r="J88">
        <f t="shared" si="11"/>
        <v>0</v>
      </c>
      <c r="K88">
        <f t="shared" si="12"/>
        <v>500000</v>
      </c>
    </row>
    <row r="89" spans="1:11" x14ac:dyDescent="0.3">
      <c r="A89" s="1">
        <v>41847</v>
      </c>
      <c r="B89">
        <v>0</v>
      </c>
      <c r="C89">
        <f t="shared" si="7"/>
        <v>0</v>
      </c>
      <c r="F89" s="2">
        <f t="shared" si="13"/>
        <v>2392276.61876</v>
      </c>
      <c r="G89">
        <f t="shared" si="8"/>
        <v>2269353.8525724001</v>
      </c>
      <c r="H89">
        <f t="shared" si="9"/>
        <v>2269353.8525724001</v>
      </c>
      <c r="I89">
        <f t="shared" si="10"/>
        <v>2269353.8525724001</v>
      </c>
      <c r="J89">
        <f t="shared" si="11"/>
        <v>0</v>
      </c>
      <c r="K89">
        <f t="shared" si="12"/>
        <v>0</v>
      </c>
    </row>
    <row r="90" spans="1:11" x14ac:dyDescent="0.3">
      <c r="A90" s="1">
        <v>41848</v>
      </c>
      <c r="B90">
        <v>1</v>
      </c>
      <c r="C90">
        <f t="shared" si="7"/>
        <v>0</v>
      </c>
      <c r="F90" s="2">
        <f t="shared" si="13"/>
        <v>2269353.8525724001</v>
      </c>
      <c r="G90">
        <f t="shared" si="8"/>
        <v>2337434.4681495721</v>
      </c>
      <c r="H90">
        <f t="shared" si="9"/>
        <v>2337434.4681495721</v>
      </c>
      <c r="I90">
        <f t="shared" si="10"/>
        <v>2337434.4681495721</v>
      </c>
      <c r="J90">
        <f t="shared" si="11"/>
        <v>0</v>
      </c>
      <c r="K90">
        <f t="shared" si="12"/>
        <v>0</v>
      </c>
    </row>
    <row r="91" spans="1:11" x14ac:dyDescent="0.3">
      <c r="A91" s="1">
        <v>41849</v>
      </c>
      <c r="B91">
        <v>1</v>
      </c>
      <c r="C91">
        <f t="shared" si="7"/>
        <v>0</v>
      </c>
      <c r="F91" s="2">
        <f t="shared" si="13"/>
        <v>2337434.4681495721</v>
      </c>
      <c r="G91">
        <f t="shared" si="8"/>
        <v>2407557.5021940591</v>
      </c>
      <c r="H91">
        <f t="shared" si="9"/>
        <v>2407557.5021940591</v>
      </c>
      <c r="I91">
        <f t="shared" si="10"/>
        <v>2407557.5021940591</v>
      </c>
      <c r="J91">
        <f t="shared" si="11"/>
        <v>0</v>
      </c>
      <c r="K91">
        <f t="shared" si="12"/>
        <v>0</v>
      </c>
    </row>
    <row r="92" spans="1:11" x14ac:dyDescent="0.3">
      <c r="A92" s="1">
        <v>41850</v>
      </c>
      <c r="B92">
        <v>0</v>
      </c>
      <c r="C92">
        <f t="shared" si="7"/>
        <v>0</v>
      </c>
      <c r="F92" s="2">
        <f t="shared" si="13"/>
        <v>2407557.5021940591</v>
      </c>
      <c r="G92">
        <f t="shared" si="8"/>
        <v>2284481.9271721183</v>
      </c>
      <c r="H92">
        <f t="shared" si="9"/>
        <v>2284481.9271721183</v>
      </c>
      <c r="I92">
        <f t="shared" si="10"/>
        <v>2284481.9271721183</v>
      </c>
      <c r="J92">
        <f t="shared" si="11"/>
        <v>0</v>
      </c>
      <c r="K92">
        <f t="shared" si="12"/>
        <v>0</v>
      </c>
    </row>
    <row r="93" spans="1:11" x14ac:dyDescent="0.3">
      <c r="A93" s="1">
        <v>41851</v>
      </c>
      <c r="B93">
        <v>0</v>
      </c>
      <c r="C93">
        <f t="shared" si="7"/>
        <v>0</v>
      </c>
      <c r="F93" s="2">
        <f t="shared" si="13"/>
        <v>2284481.9271721183</v>
      </c>
      <c r="G93">
        <f t="shared" si="8"/>
        <v>2162637.1079003969</v>
      </c>
      <c r="H93">
        <f t="shared" si="9"/>
        <v>2162637.1079003969</v>
      </c>
      <c r="I93">
        <f t="shared" si="10"/>
        <v>2162637.1079003969</v>
      </c>
      <c r="J93">
        <f t="shared" si="11"/>
        <v>0</v>
      </c>
      <c r="K93">
        <f t="shared" si="12"/>
        <v>0</v>
      </c>
    </row>
    <row r="94" spans="1:11" x14ac:dyDescent="0.3">
      <c r="A94" s="1">
        <v>41852</v>
      </c>
      <c r="B94">
        <v>0</v>
      </c>
      <c r="C94">
        <f t="shared" si="7"/>
        <v>0</v>
      </c>
      <c r="F94" s="2">
        <f t="shared" si="13"/>
        <v>2162637.1079003969</v>
      </c>
      <c r="G94">
        <f t="shared" si="8"/>
        <v>2042010.736821393</v>
      </c>
      <c r="H94">
        <f t="shared" si="9"/>
        <v>2042010.736821393</v>
      </c>
      <c r="I94">
        <f t="shared" si="10"/>
        <v>2042010.736821393</v>
      </c>
      <c r="J94">
        <f t="shared" si="11"/>
        <v>0</v>
      </c>
      <c r="K94">
        <f t="shared" si="12"/>
        <v>0</v>
      </c>
    </row>
    <row r="95" spans="1:11" x14ac:dyDescent="0.3">
      <c r="A95" s="1">
        <v>41853</v>
      </c>
      <c r="B95">
        <v>0</v>
      </c>
      <c r="C95">
        <f t="shared" si="7"/>
        <v>1</v>
      </c>
      <c r="F95" s="2">
        <f t="shared" si="13"/>
        <v>2042010.736821393</v>
      </c>
      <c r="G95">
        <f t="shared" si="8"/>
        <v>1922590.629453179</v>
      </c>
      <c r="H95">
        <f t="shared" si="9"/>
        <v>1922590.629453179</v>
      </c>
      <c r="I95">
        <f t="shared" si="10"/>
        <v>2422590.629453179</v>
      </c>
      <c r="J95">
        <f t="shared" si="11"/>
        <v>0</v>
      </c>
      <c r="K95">
        <f t="shared" si="12"/>
        <v>500000</v>
      </c>
    </row>
    <row r="96" spans="1:11" x14ac:dyDescent="0.3">
      <c r="A96" s="1">
        <v>41854</v>
      </c>
      <c r="B96">
        <v>0</v>
      </c>
      <c r="C96">
        <f t="shared" si="7"/>
        <v>0</v>
      </c>
      <c r="F96" s="2">
        <f t="shared" si="13"/>
        <v>2422590.629453179</v>
      </c>
      <c r="G96">
        <f t="shared" si="8"/>
        <v>2299364.7231586473</v>
      </c>
      <c r="H96">
        <f t="shared" si="9"/>
        <v>2299364.7231586473</v>
      </c>
      <c r="I96">
        <f t="shared" si="10"/>
        <v>2299364.7231586473</v>
      </c>
      <c r="J96">
        <f t="shared" si="11"/>
        <v>0</v>
      </c>
      <c r="K96">
        <f t="shared" si="12"/>
        <v>0</v>
      </c>
    </row>
    <row r="97" spans="1:11" x14ac:dyDescent="0.3">
      <c r="A97" s="1">
        <v>41855</v>
      </c>
      <c r="B97">
        <v>0</v>
      </c>
      <c r="C97">
        <f t="shared" si="7"/>
        <v>0</v>
      </c>
      <c r="F97" s="2">
        <f t="shared" si="13"/>
        <v>2299364.7231586473</v>
      </c>
      <c r="G97">
        <f t="shared" si="8"/>
        <v>2177371.075927061</v>
      </c>
      <c r="H97">
        <f t="shared" si="9"/>
        <v>2177371.075927061</v>
      </c>
      <c r="I97">
        <f t="shared" si="10"/>
        <v>2177371.075927061</v>
      </c>
      <c r="J97">
        <f t="shared" si="11"/>
        <v>0</v>
      </c>
      <c r="K97">
        <f t="shared" si="12"/>
        <v>0</v>
      </c>
    </row>
    <row r="98" spans="1:11" x14ac:dyDescent="0.3">
      <c r="A98" s="1">
        <v>41856</v>
      </c>
      <c r="B98">
        <v>1</v>
      </c>
      <c r="C98">
        <f t="shared" si="7"/>
        <v>0</v>
      </c>
      <c r="F98" s="2">
        <f t="shared" si="13"/>
        <v>2177371.075927061</v>
      </c>
      <c r="G98">
        <f t="shared" si="8"/>
        <v>2242692.2082048729</v>
      </c>
      <c r="H98">
        <f t="shared" si="9"/>
        <v>2242692.2082048729</v>
      </c>
      <c r="I98">
        <f t="shared" si="10"/>
        <v>2242692.2082048729</v>
      </c>
      <c r="J98">
        <f t="shared" si="11"/>
        <v>0</v>
      </c>
      <c r="K98">
        <f t="shared" si="12"/>
        <v>0</v>
      </c>
    </row>
    <row r="99" spans="1:11" x14ac:dyDescent="0.3">
      <c r="A99" s="1">
        <v>41857</v>
      </c>
      <c r="B99">
        <v>0</v>
      </c>
      <c r="C99">
        <f t="shared" si="7"/>
        <v>0</v>
      </c>
      <c r="F99" s="2">
        <f t="shared" si="13"/>
        <v>2242692.2082048729</v>
      </c>
      <c r="G99">
        <f t="shared" si="8"/>
        <v>2121265.2861228241</v>
      </c>
      <c r="H99">
        <f t="shared" si="9"/>
        <v>2121265.2861228241</v>
      </c>
      <c r="I99">
        <f t="shared" si="10"/>
        <v>2121265.2861228241</v>
      </c>
      <c r="J99">
        <f t="shared" si="11"/>
        <v>0</v>
      </c>
      <c r="K99">
        <f t="shared" si="12"/>
        <v>0</v>
      </c>
    </row>
    <row r="100" spans="1:11" x14ac:dyDescent="0.3">
      <c r="A100" s="1">
        <v>41858</v>
      </c>
      <c r="B100">
        <v>1</v>
      </c>
      <c r="C100">
        <f t="shared" si="7"/>
        <v>0</v>
      </c>
      <c r="F100" s="2">
        <f t="shared" si="13"/>
        <v>2121265.2861228241</v>
      </c>
      <c r="G100">
        <f t="shared" si="8"/>
        <v>2184903.2447065087</v>
      </c>
      <c r="H100">
        <f t="shared" si="9"/>
        <v>2184903.2447065087</v>
      </c>
      <c r="I100">
        <f t="shared" si="10"/>
        <v>2184903.2447065087</v>
      </c>
      <c r="J100">
        <f t="shared" si="11"/>
        <v>0</v>
      </c>
      <c r="K100">
        <f t="shared" si="12"/>
        <v>0</v>
      </c>
    </row>
    <row r="101" spans="1:11" x14ac:dyDescent="0.3">
      <c r="A101" s="1">
        <v>41859</v>
      </c>
      <c r="B101">
        <v>1</v>
      </c>
      <c r="C101">
        <f t="shared" si="7"/>
        <v>0</v>
      </c>
      <c r="F101" s="2">
        <f t="shared" si="13"/>
        <v>2184903.2447065087</v>
      </c>
      <c r="G101">
        <f t="shared" si="8"/>
        <v>2250450.3420477039</v>
      </c>
      <c r="H101">
        <f t="shared" si="9"/>
        <v>2250450.3420477039</v>
      </c>
      <c r="I101">
        <f t="shared" si="10"/>
        <v>2250450.3420477039</v>
      </c>
      <c r="J101">
        <f t="shared" si="11"/>
        <v>0</v>
      </c>
      <c r="K101">
        <f t="shared" si="12"/>
        <v>0</v>
      </c>
    </row>
    <row r="102" spans="1:11" x14ac:dyDescent="0.3">
      <c r="A102" s="1">
        <v>41860</v>
      </c>
      <c r="B102">
        <v>0</v>
      </c>
      <c r="C102">
        <f t="shared" si="7"/>
        <v>1</v>
      </c>
      <c r="F102" s="2">
        <f t="shared" si="13"/>
        <v>2250450.3420477039</v>
      </c>
      <c r="G102">
        <f t="shared" si="8"/>
        <v>2128945.8386272267</v>
      </c>
      <c r="H102">
        <f t="shared" si="9"/>
        <v>2128945.8386272267</v>
      </c>
      <c r="I102">
        <f t="shared" si="10"/>
        <v>2500000</v>
      </c>
      <c r="J102">
        <f t="shared" si="11"/>
        <v>0</v>
      </c>
      <c r="K102">
        <f t="shared" si="12"/>
        <v>371054.16137277335</v>
      </c>
    </row>
    <row r="103" spans="1:11" x14ac:dyDescent="0.3">
      <c r="A103" s="1">
        <v>41861</v>
      </c>
      <c r="B103">
        <v>0</v>
      </c>
      <c r="C103">
        <f t="shared" si="7"/>
        <v>0</v>
      </c>
      <c r="F103" s="2">
        <f t="shared" si="13"/>
        <v>2500000</v>
      </c>
      <c r="G103">
        <f t="shared" si="8"/>
        <v>2376000</v>
      </c>
      <c r="H103">
        <f t="shared" si="9"/>
        <v>2376000</v>
      </c>
      <c r="I103">
        <f t="shared" si="10"/>
        <v>2376000</v>
      </c>
      <c r="J103">
        <f t="shared" si="11"/>
        <v>0</v>
      </c>
      <c r="K103">
        <f t="shared" si="12"/>
        <v>0</v>
      </c>
    </row>
    <row r="104" spans="1:11" x14ac:dyDescent="0.3">
      <c r="A104" s="1">
        <v>41862</v>
      </c>
      <c r="B104">
        <v>0</v>
      </c>
      <c r="C104">
        <f t="shared" si="7"/>
        <v>0</v>
      </c>
      <c r="F104" s="2">
        <f t="shared" si="13"/>
        <v>2376000</v>
      </c>
      <c r="G104">
        <f t="shared" si="8"/>
        <v>2253240</v>
      </c>
      <c r="H104">
        <f t="shared" si="9"/>
        <v>2253240</v>
      </c>
      <c r="I104">
        <f t="shared" si="10"/>
        <v>2253240</v>
      </c>
      <c r="J104">
        <f t="shared" si="11"/>
        <v>0</v>
      </c>
      <c r="K104">
        <f t="shared" si="12"/>
        <v>0</v>
      </c>
    </row>
    <row r="105" spans="1:11" x14ac:dyDescent="0.3">
      <c r="A105" s="1">
        <v>41863</v>
      </c>
      <c r="B105">
        <v>0</v>
      </c>
      <c r="C105">
        <f t="shared" si="7"/>
        <v>0</v>
      </c>
      <c r="F105" s="2">
        <f t="shared" si="13"/>
        <v>2253240</v>
      </c>
      <c r="G105">
        <f t="shared" si="8"/>
        <v>2131707.6</v>
      </c>
      <c r="H105">
        <f t="shared" si="9"/>
        <v>2131707.6</v>
      </c>
      <c r="I105">
        <f t="shared" si="10"/>
        <v>2131707.6</v>
      </c>
      <c r="J105">
        <f t="shared" si="11"/>
        <v>0</v>
      </c>
      <c r="K105">
        <f t="shared" si="12"/>
        <v>0</v>
      </c>
    </row>
    <row r="106" spans="1:11" x14ac:dyDescent="0.3">
      <c r="A106" s="1">
        <v>41864</v>
      </c>
      <c r="B106">
        <v>1</v>
      </c>
      <c r="C106">
        <f t="shared" si="7"/>
        <v>0</v>
      </c>
      <c r="F106" s="2">
        <f t="shared" si="13"/>
        <v>2131707.6</v>
      </c>
      <c r="G106">
        <f t="shared" si="8"/>
        <v>2195658.8280000002</v>
      </c>
      <c r="H106">
        <f t="shared" si="9"/>
        <v>2195658.8280000002</v>
      </c>
      <c r="I106">
        <f t="shared" si="10"/>
        <v>2195658.8280000002</v>
      </c>
      <c r="J106">
        <f t="shared" si="11"/>
        <v>0</v>
      </c>
      <c r="K106">
        <f t="shared" si="12"/>
        <v>0</v>
      </c>
    </row>
    <row r="107" spans="1:11" x14ac:dyDescent="0.3">
      <c r="A107" s="1">
        <v>41865</v>
      </c>
      <c r="B107">
        <v>0</v>
      </c>
      <c r="C107">
        <f t="shared" si="7"/>
        <v>0</v>
      </c>
      <c r="F107" s="2">
        <f t="shared" si="13"/>
        <v>2195658.8280000002</v>
      </c>
      <c r="G107">
        <f t="shared" si="8"/>
        <v>2074702.2397200002</v>
      </c>
      <c r="H107">
        <f t="shared" si="9"/>
        <v>2074702.2397200002</v>
      </c>
      <c r="I107">
        <f t="shared" si="10"/>
        <v>2074702.2397200002</v>
      </c>
      <c r="J107">
        <f t="shared" si="11"/>
        <v>0</v>
      </c>
      <c r="K107">
        <f t="shared" si="12"/>
        <v>0</v>
      </c>
    </row>
    <row r="108" spans="1:11" x14ac:dyDescent="0.3">
      <c r="A108" s="1">
        <v>41866</v>
      </c>
      <c r="B108">
        <v>1</v>
      </c>
      <c r="C108">
        <f t="shared" si="7"/>
        <v>0</v>
      </c>
      <c r="F108" s="2">
        <f t="shared" si="13"/>
        <v>2074702.2397200002</v>
      </c>
      <c r="G108">
        <f t="shared" si="8"/>
        <v>2136943.3069116003</v>
      </c>
      <c r="H108">
        <f t="shared" si="9"/>
        <v>2136943.3069116003</v>
      </c>
      <c r="I108">
        <f t="shared" si="10"/>
        <v>2136943.3069116003</v>
      </c>
      <c r="J108">
        <f t="shared" si="11"/>
        <v>0</v>
      </c>
      <c r="K108">
        <f t="shared" si="12"/>
        <v>0</v>
      </c>
    </row>
    <row r="109" spans="1:11" x14ac:dyDescent="0.3">
      <c r="A109" s="1">
        <v>41867</v>
      </c>
      <c r="B109">
        <v>1</v>
      </c>
      <c r="C109">
        <f t="shared" si="7"/>
        <v>1</v>
      </c>
      <c r="F109" s="2">
        <f t="shared" si="13"/>
        <v>2136943.3069116003</v>
      </c>
      <c r="G109">
        <f t="shared" si="8"/>
        <v>2201051.6061189482</v>
      </c>
      <c r="H109">
        <f t="shared" si="9"/>
        <v>2201051.6061189482</v>
      </c>
      <c r="I109">
        <f t="shared" si="10"/>
        <v>2500000</v>
      </c>
      <c r="J109">
        <f t="shared" si="11"/>
        <v>0</v>
      </c>
      <c r="K109">
        <f t="shared" si="12"/>
        <v>298948.3938810518</v>
      </c>
    </row>
    <row r="110" spans="1:11" x14ac:dyDescent="0.3">
      <c r="A110" s="1">
        <v>41868</v>
      </c>
      <c r="B110">
        <v>1</v>
      </c>
      <c r="C110">
        <f t="shared" si="7"/>
        <v>0</v>
      </c>
      <c r="F110" s="2">
        <f t="shared" si="13"/>
        <v>2500000</v>
      </c>
      <c r="G110">
        <f t="shared" si="8"/>
        <v>2575000</v>
      </c>
      <c r="H110">
        <f t="shared" si="9"/>
        <v>2500000</v>
      </c>
      <c r="I110">
        <f t="shared" si="10"/>
        <v>2500000</v>
      </c>
      <c r="J110">
        <f t="shared" si="11"/>
        <v>1</v>
      </c>
      <c r="K110">
        <f t="shared" si="12"/>
        <v>0</v>
      </c>
    </row>
    <row r="111" spans="1:11" x14ac:dyDescent="0.3">
      <c r="A111" s="1">
        <v>41869</v>
      </c>
      <c r="B111">
        <v>0</v>
      </c>
      <c r="C111">
        <f t="shared" si="7"/>
        <v>0</v>
      </c>
      <c r="F111" s="2">
        <f t="shared" si="13"/>
        <v>2500000</v>
      </c>
      <c r="G111">
        <f t="shared" si="8"/>
        <v>2376000</v>
      </c>
      <c r="H111">
        <f t="shared" si="9"/>
        <v>2376000</v>
      </c>
      <c r="I111">
        <f t="shared" si="10"/>
        <v>2376000</v>
      </c>
      <c r="J111">
        <f t="shared" si="11"/>
        <v>0</v>
      </c>
      <c r="K111">
        <f t="shared" si="12"/>
        <v>0</v>
      </c>
    </row>
    <row r="112" spans="1:11" x14ac:dyDescent="0.3">
      <c r="A112" s="1">
        <v>41870</v>
      </c>
      <c r="B112">
        <v>0</v>
      </c>
      <c r="C112">
        <f t="shared" si="7"/>
        <v>0</v>
      </c>
      <c r="F112" s="2">
        <f t="shared" si="13"/>
        <v>2376000</v>
      </c>
      <c r="G112">
        <f t="shared" si="8"/>
        <v>2253240</v>
      </c>
      <c r="H112">
        <f t="shared" si="9"/>
        <v>2253240</v>
      </c>
      <c r="I112">
        <f t="shared" si="10"/>
        <v>2253240</v>
      </c>
      <c r="J112">
        <f t="shared" si="11"/>
        <v>0</v>
      </c>
      <c r="K112">
        <f t="shared" si="12"/>
        <v>0</v>
      </c>
    </row>
    <row r="113" spans="1:11" x14ac:dyDescent="0.3">
      <c r="A113" s="1">
        <v>41871</v>
      </c>
      <c r="B113">
        <v>0</v>
      </c>
      <c r="C113">
        <f t="shared" si="7"/>
        <v>0</v>
      </c>
      <c r="F113" s="2">
        <f t="shared" si="13"/>
        <v>2253240</v>
      </c>
      <c r="G113">
        <f t="shared" si="8"/>
        <v>2131707.6</v>
      </c>
      <c r="H113">
        <f t="shared" si="9"/>
        <v>2131707.6</v>
      </c>
      <c r="I113">
        <f t="shared" si="10"/>
        <v>2131707.6</v>
      </c>
      <c r="J113">
        <f t="shared" si="11"/>
        <v>0</v>
      </c>
      <c r="K113">
        <f t="shared" si="12"/>
        <v>0</v>
      </c>
    </row>
    <row r="114" spans="1:11" x14ac:dyDescent="0.3">
      <c r="A114" s="1">
        <v>41872</v>
      </c>
      <c r="B114">
        <v>0</v>
      </c>
      <c r="C114">
        <f t="shared" si="7"/>
        <v>0</v>
      </c>
      <c r="F114" s="2">
        <f t="shared" si="13"/>
        <v>2131707.6</v>
      </c>
      <c r="G114">
        <f t="shared" si="8"/>
        <v>2011390.524</v>
      </c>
      <c r="H114">
        <f t="shared" si="9"/>
        <v>2011390.524</v>
      </c>
      <c r="I114">
        <f t="shared" si="10"/>
        <v>2011390.524</v>
      </c>
      <c r="J114">
        <f t="shared" si="11"/>
        <v>0</v>
      </c>
      <c r="K114">
        <f t="shared" si="12"/>
        <v>0</v>
      </c>
    </row>
    <row r="115" spans="1:11" x14ac:dyDescent="0.3">
      <c r="A115" s="1">
        <v>41873</v>
      </c>
      <c r="B115">
        <v>0</v>
      </c>
      <c r="C115">
        <f t="shared" si="7"/>
        <v>0</v>
      </c>
      <c r="F115" s="2">
        <f t="shared" si="13"/>
        <v>2011390.524</v>
      </c>
      <c r="G115">
        <f t="shared" si="8"/>
        <v>1892276.61876</v>
      </c>
      <c r="H115">
        <f t="shared" si="9"/>
        <v>1892276.61876</v>
      </c>
      <c r="I115">
        <f t="shared" si="10"/>
        <v>1892276.61876</v>
      </c>
      <c r="J115">
        <f t="shared" si="11"/>
        <v>0</v>
      </c>
      <c r="K115">
        <f t="shared" si="12"/>
        <v>0</v>
      </c>
    </row>
    <row r="116" spans="1:11" x14ac:dyDescent="0.3">
      <c r="A116" s="1">
        <v>41874</v>
      </c>
      <c r="B116">
        <v>0</v>
      </c>
      <c r="C116">
        <f t="shared" si="7"/>
        <v>1</v>
      </c>
      <c r="F116" s="2">
        <f t="shared" si="13"/>
        <v>1892276.61876</v>
      </c>
      <c r="G116">
        <f t="shared" si="8"/>
        <v>1774353.8525723999</v>
      </c>
      <c r="H116">
        <f t="shared" si="9"/>
        <v>1774353.8525723999</v>
      </c>
      <c r="I116">
        <f t="shared" si="10"/>
        <v>2274353.8525724001</v>
      </c>
      <c r="J116">
        <f t="shared" si="11"/>
        <v>0</v>
      </c>
      <c r="K116">
        <f t="shared" si="12"/>
        <v>500000.00000000023</v>
      </c>
    </row>
    <row r="117" spans="1:11" x14ac:dyDescent="0.3">
      <c r="A117" s="1">
        <v>41875</v>
      </c>
      <c r="B117">
        <v>0</v>
      </c>
      <c r="C117">
        <f t="shared" si="7"/>
        <v>0</v>
      </c>
      <c r="F117" s="2">
        <f t="shared" si="13"/>
        <v>2274353.8525724001</v>
      </c>
      <c r="G117">
        <f t="shared" si="8"/>
        <v>2152610.3140466763</v>
      </c>
      <c r="H117">
        <f t="shared" si="9"/>
        <v>2152610.3140466763</v>
      </c>
      <c r="I117">
        <f t="shared" si="10"/>
        <v>2152610.3140466763</v>
      </c>
      <c r="J117">
        <f t="shared" si="11"/>
        <v>0</v>
      </c>
      <c r="K117">
        <f t="shared" si="12"/>
        <v>0</v>
      </c>
    </row>
    <row r="118" spans="1:11" x14ac:dyDescent="0.3">
      <c r="A118" s="1">
        <v>41876</v>
      </c>
      <c r="B118">
        <v>0</v>
      </c>
      <c r="C118">
        <f t="shared" si="7"/>
        <v>0</v>
      </c>
      <c r="F118" s="2">
        <f t="shared" si="13"/>
        <v>2152610.3140466763</v>
      </c>
      <c r="G118">
        <f t="shared" si="8"/>
        <v>2032084.2109062094</v>
      </c>
      <c r="H118">
        <f t="shared" si="9"/>
        <v>2032084.2109062094</v>
      </c>
      <c r="I118">
        <f t="shared" si="10"/>
        <v>2032084.2109062094</v>
      </c>
      <c r="J118">
        <f t="shared" si="11"/>
        <v>0</v>
      </c>
      <c r="K118">
        <f t="shared" si="12"/>
        <v>0</v>
      </c>
    </row>
    <row r="119" spans="1:11" x14ac:dyDescent="0.3">
      <c r="A119" s="1">
        <v>41877</v>
      </c>
      <c r="B119">
        <v>0</v>
      </c>
      <c r="C119">
        <f t="shared" si="7"/>
        <v>0</v>
      </c>
      <c r="F119" s="2">
        <f t="shared" si="13"/>
        <v>2032084.2109062094</v>
      </c>
      <c r="G119">
        <f t="shared" si="8"/>
        <v>1912763.3687971474</v>
      </c>
      <c r="H119">
        <f t="shared" si="9"/>
        <v>1912763.3687971474</v>
      </c>
      <c r="I119">
        <f t="shared" si="10"/>
        <v>1912763.3687971474</v>
      </c>
      <c r="J119">
        <f t="shared" si="11"/>
        <v>0</v>
      </c>
      <c r="K119">
        <f t="shared" si="12"/>
        <v>0</v>
      </c>
    </row>
    <row r="120" spans="1:11" x14ac:dyDescent="0.3">
      <c r="A120" s="1">
        <v>41878</v>
      </c>
      <c r="B120">
        <v>0</v>
      </c>
      <c r="C120">
        <f t="shared" si="7"/>
        <v>0</v>
      </c>
      <c r="F120" s="2">
        <f t="shared" si="13"/>
        <v>1912763.3687971474</v>
      </c>
      <c r="G120">
        <f t="shared" si="8"/>
        <v>1794635.735109176</v>
      </c>
      <c r="H120">
        <f t="shared" si="9"/>
        <v>1794635.735109176</v>
      </c>
      <c r="I120">
        <f t="shared" si="10"/>
        <v>1794635.735109176</v>
      </c>
      <c r="J120">
        <f t="shared" si="11"/>
        <v>0</v>
      </c>
      <c r="K120">
        <f t="shared" si="12"/>
        <v>0</v>
      </c>
    </row>
    <row r="121" spans="1:11" x14ac:dyDescent="0.3">
      <c r="A121" s="1">
        <v>41879</v>
      </c>
      <c r="B121">
        <v>1</v>
      </c>
      <c r="C121">
        <f t="shared" si="7"/>
        <v>0</v>
      </c>
      <c r="F121" s="2">
        <f t="shared" si="13"/>
        <v>1794635.735109176</v>
      </c>
      <c r="G121">
        <f t="shared" si="8"/>
        <v>1848474.8071624513</v>
      </c>
      <c r="H121">
        <f t="shared" si="9"/>
        <v>1848474.8071624513</v>
      </c>
      <c r="I121">
        <f t="shared" si="10"/>
        <v>1848474.8071624513</v>
      </c>
      <c r="J121">
        <f t="shared" si="11"/>
        <v>0</v>
      </c>
      <c r="K121">
        <f t="shared" si="12"/>
        <v>0</v>
      </c>
    </row>
    <row r="122" spans="1:11" x14ac:dyDescent="0.3">
      <c r="A122" s="1">
        <v>41880</v>
      </c>
      <c r="B122">
        <v>0</v>
      </c>
      <c r="C122">
        <f t="shared" si="7"/>
        <v>0</v>
      </c>
      <c r="F122" s="2">
        <f t="shared" si="13"/>
        <v>1848474.8071624513</v>
      </c>
      <c r="G122">
        <f t="shared" si="8"/>
        <v>1730990.0590908269</v>
      </c>
      <c r="H122">
        <f t="shared" si="9"/>
        <v>1730990.0590908269</v>
      </c>
      <c r="I122">
        <f t="shared" si="10"/>
        <v>1730990.0590908269</v>
      </c>
      <c r="J122">
        <f t="shared" si="11"/>
        <v>0</v>
      </c>
      <c r="K122">
        <f t="shared" si="12"/>
        <v>0</v>
      </c>
    </row>
    <row r="123" spans="1:11" x14ac:dyDescent="0.3">
      <c r="A123" s="1">
        <v>41881</v>
      </c>
      <c r="B123">
        <v>0</v>
      </c>
      <c r="C123">
        <f t="shared" si="7"/>
        <v>1</v>
      </c>
      <c r="F123" s="2">
        <f t="shared" si="13"/>
        <v>1730990.0590908269</v>
      </c>
      <c r="G123">
        <f t="shared" si="8"/>
        <v>1614680.1584999186</v>
      </c>
      <c r="H123">
        <f t="shared" si="9"/>
        <v>1614680.1584999186</v>
      </c>
      <c r="I123">
        <f t="shared" si="10"/>
        <v>2114680.1584999189</v>
      </c>
      <c r="J123">
        <f t="shared" si="11"/>
        <v>0</v>
      </c>
      <c r="K123">
        <f t="shared" si="12"/>
        <v>500000.00000000023</v>
      </c>
    </row>
    <row r="124" spans="1:11" x14ac:dyDescent="0.3">
      <c r="A124" s="1">
        <v>41882</v>
      </c>
      <c r="B124">
        <v>1</v>
      </c>
      <c r="C124">
        <f t="shared" si="7"/>
        <v>0</v>
      </c>
      <c r="F124" s="2">
        <f t="shared" si="13"/>
        <v>2114680.1584999189</v>
      </c>
      <c r="G124">
        <f t="shared" si="8"/>
        <v>2178120.5632549166</v>
      </c>
      <c r="H124">
        <f t="shared" si="9"/>
        <v>2178120.5632549166</v>
      </c>
      <c r="I124">
        <f t="shared" si="10"/>
        <v>2178120.5632549166</v>
      </c>
      <c r="J124">
        <f t="shared" si="11"/>
        <v>0</v>
      </c>
      <c r="K124">
        <f t="shared" si="12"/>
        <v>0</v>
      </c>
    </row>
    <row r="125" spans="1:11" x14ac:dyDescent="0.3">
      <c r="A125" s="1">
        <v>41883</v>
      </c>
      <c r="B125">
        <v>0</v>
      </c>
      <c r="C125">
        <f t="shared" si="7"/>
        <v>0</v>
      </c>
      <c r="F125" s="2">
        <f t="shared" si="13"/>
        <v>2178120.5632549166</v>
      </c>
      <c r="G125">
        <f t="shared" si="8"/>
        <v>2057339.3576223673</v>
      </c>
      <c r="H125">
        <f t="shared" si="9"/>
        <v>2057339.3576223673</v>
      </c>
      <c r="I125">
        <f t="shared" si="10"/>
        <v>2057339.3576223673</v>
      </c>
      <c r="J125">
        <f t="shared" si="11"/>
        <v>0</v>
      </c>
      <c r="K125">
        <f t="shared" si="12"/>
        <v>0</v>
      </c>
    </row>
    <row r="126" spans="1:11" x14ac:dyDescent="0.3">
      <c r="A126" s="1">
        <v>41884</v>
      </c>
      <c r="B126">
        <v>0</v>
      </c>
      <c r="C126">
        <f t="shared" si="7"/>
        <v>0</v>
      </c>
      <c r="F126" s="2">
        <f t="shared" si="13"/>
        <v>2057339.3576223673</v>
      </c>
      <c r="G126">
        <f t="shared" si="8"/>
        <v>1937765.9640461437</v>
      </c>
      <c r="H126">
        <f t="shared" si="9"/>
        <v>1937765.9640461437</v>
      </c>
      <c r="I126">
        <f t="shared" si="10"/>
        <v>1937765.9640461437</v>
      </c>
      <c r="J126">
        <f t="shared" si="11"/>
        <v>0</v>
      </c>
      <c r="K126">
        <f t="shared" si="12"/>
        <v>0</v>
      </c>
    </row>
    <row r="127" spans="1:11" x14ac:dyDescent="0.3">
      <c r="A127" s="1">
        <v>41885</v>
      </c>
      <c r="B127">
        <v>0</v>
      </c>
      <c r="C127">
        <f t="shared" si="7"/>
        <v>0</v>
      </c>
      <c r="F127" s="2">
        <f t="shared" si="13"/>
        <v>1937765.9640461437</v>
      </c>
      <c r="G127">
        <f t="shared" si="8"/>
        <v>1819388.3044056823</v>
      </c>
      <c r="H127">
        <f t="shared" si="9"/>
        <v>1819388.3044056823</v>
      </c>
      <c r="I127">
        <f t="shared" si="10"/>
        <v>1819388.3044056823</v>
      </c>
      <c r="J127">
        <f t="shared" si="11"/>
        <v>0</v>
      </c>
      <c r="K127">
        <f t="shared" si="12"/>
        <v>0</v>
      </c>
    </row>
    <row r="128" spans="1:11" x14ac:dyDescent="0.3">
      <c r="A128" s="1">
        <v>41886</v>
      </c>
      <c r="B128">
        <v>0</v>
      </c>
      <c r="C128">
        <f t="shared" si="7"/>
        <v>0</v>
      </c>
      <c r="F128" s="2">
        <f t="shared" si="13"/>
        <v>1819388.3044056823</v>
      </c>
      <c r="G128">
        <f t="shared" si="8"/>
        <v>1702194.4213616254</v>
      </c>
      <c r="H128">
        <f t="shared" si="9"/>
        <v>1702194.4213616254</v>
      </c>
      <c r="I128">
        <f t="shared" si="10"/>
        <v>1702194.4213616254</v>
      </c>
      <c r="J128">
        <f t="shared" si="11"/>
        <v>0</v>
      </c>
      <c r="K128">
        <f t="shared" si="12"/>
        <v>0</v>
      </c>
    </row>
    <row r="129" spans="1:11" x14ac:dyDescent="0.3">
      <c r="A129" s="1">
        <v>41887</v>
      </c>
      <c r="B129">
        <v>0</v>
      </c>
      <c r="C129">
        <f t="shared" si="7"/>
        <v>0</v>
      </c>
      <c r="F129" s="2">
        <f t="shared" si="13"/>
        <v>1702194.4213616254</v>
      </c>
      <c r="G129">
        <f t="shared" si="8"/>
        <v>1586172.4771480092</v>
      </c>
      <c r="H129">
        <f t="shared" si="9"/>
        <v>1586172.4771480092</v>
      </c>
      <c r="I129">
        <f t="shared" si="10"/>
        <v>1586172.4771480092</v>
      </c>
      <c r="J129">
        <f t="shared" si="11"/>
        <v>0</v>
      </c>
      <c r="K129">
        <f t="shared" si="12"/>
        <v>0</v>
      </c>
    </row>
    <row r="130" spans="1:11" x14ac:dyDescent="0.3">
      <c r="A130" s="1">
        <v>41888</v>
      </c>
      <c r="B130">
        <v>0</v>
      </c>
      <c r="C130">
        <f t="shared" si="7"/>
        <v>1</v>
      </c>
      <c r="F130" s="2">
        <f t="shared" si="13"/>
        <v>1586172.4771480092</v>
      </c>
      <c r="G130">
        <f t="shared" si="8"/>
        <v>1471310.7523765292</v>
      </c>
      <c r="H130">
        <f t="shared" si="9"/>
        <v>1471310.7523765292</v>
      </c>
      <c r="I130">
        <f t="shared" si="10"/>
        <v>1971310.7523765292</v>
      </c>
      <c r="J130">
        <f t="shared" si="11"/>
        <v>0</v>
      </c>
      <c r="K130">
        <f t="shared" si="12"/>
        <v>500000</v>
      </c>
    </row>
    <row r="131" spans="1:11" x14ac:dyDescent="0.3">
      <c r="A131" s="1">
        <v>41889</v>
      </c>
      <c r="B131">
        <v>0</v>
      </c>
      <c r="C131">
        <f t="shared" ref="C131:C154" si="14" xml:space="preserve"> IF(TEXT(A131, "dddd") = "sobota", 1, 0)</f>
        <v>0</v>
      </c>
      <c r="F131" s="2">
        <f t="shared" si="13"/>
        <v>1971310.7523765292</v>
      </c>
      <c r="G131">
        <f t="shared" ref="G131:G154" si="15" xml:space="preserve"> IF(B131= 1, F131 + F131 * 0.03, (F131 - ($D$2 * $E$2 * 2)) * 0.99)</f>
        <v>1852597.6448527637</v>
      </c>
      <c r="H131">
        <f t="shared" ref="H131:H154" si="16" xml:space="preserve"> MIN(2500000, G131)</f>
        <v>1852597.6448527637</v>
      </c>
      <c r="I131">
        <f t="shared" ref="I131:I154" si="17" xml:space="preserve"> IF(C131 = 1, MIN(H131 + 500000, 2500000), H131)</f>
        <v>1852597.6448527637</v>
      </c>
      <c r="J131">
        <f t="shared" ref="J131:J154" si="18" xml:space="preserve"> IF(G131 &gt; 2500000, 1, 0)</f>
        <v>0</v>
      </c>
      <c r="K131">
        <f t="shared" ref="K131:K164" si="19" xml:space="preserve"> I131 - H131</f>
        <v>0</v>
      </c>
    </row>
    <row r="132" spans="1:11" x14ac:dyDescent="0.3">
      <c r="A132" s="1">
        <v>41890</v>
      </c>
      <c r="B132">
        <v>1</v>
      </c>
      <c r="C132">
        <f t="shared" si="14"/>
        <v>0</v>
      </c>
      <c r="F132" s="2">
        <f t="shared" ref="F132:F154" si="20" xml:space="preserve"> I131</f>
        <v>1852597.6448527637</v>
      </c>
      <c r="G132">
        <f t="shared" si="15"/>
        <v>1908175.5741983466</v>
      </c>
      <c r="H132">
        <f t="shared" si="16"/>
        <v>1908175.5741983466</v>
      </c>
      <c r="I132">
        <f t="shared" si="17"/>
        <v>1908175.5741983466</v>
      </c>
      <c r="J132">
        <f t="shared" si="18"/>
        <v>0</v>
      </c>
      <c r="K132">
        <f t="shared" si="19"/>
        <v>0</v>
      </c>
    </row>
    <row r="133" spans="1:11" x14ac:dyDescent="0.3">
      <c r="A133" s="1">
        <v>41891</v>
      </c>
      <c r="B133">
        <v>0</v>
      </c>
      <c r="C133">
        <f t="shared" si="14"/>
        <v>0</v>
      </c>
      <c r="F133" s="2">
        <f t="shared" si="20"/>
        <v>1908175.5741983466</v>
      </c>
      <c r="G133">
        <f t="shared" si="15"/>
        <v>1790093.8184563632</v>
      </c>
      <c r="H133">
        <f t="shared" si="16"/>
        <v>1790093.8184563632</v>
      </c>
      <c r="I133">
        <f t="shared" si="17"/>
        <v>1790093.8184563632</v>
      </c>
      <c r="J133">
        <f t="shared" si="18"/>
        <v>0</v>
      </c>
      <c r="K133">
        <f t="shared" si="19"/>
        <v>0</v>
      </c>
    </row>
    <row r="134" spans="1:11" x14ac:dyDescent="0.3">
      <c r="A134" s="1">
        <v>41892</v>
      </c>
      <c r="B134">
        <v>0</v>
      </c>
      <c r="C134">
        <f t="shared" si="14"/>
        <v>0</v>
      </c>
      <c r="F134" s="2">
        <f t="shared" si="20"/>
        <v>1790093.8184563632</v>
      </c>
      <c r="G134">
        <f t="shared" si="15"/>
        <v>1673192.8802717996</v>
      </c>
      <c r="H134">
        <f t="shared" si="16"/>
        <v>1673192.8802717996</v>
      </c>
      <c r="I134">
        <f t="shared" si="17"/>
        <v>1673192.8802717996</v>
      </c>
      <c r="J134">
        <f t="shared" si="18"/>
        <v>0</v>
      </c>
      <c r="K134">
        <f t="shared" si="19"/>
        <v>0</v>
      </c>
    </row>
    <row r="135" spans="1:11" x14ac:dyDescent="0.3">
      <c r="A135" s="1">
        <v>41893</v>
      </c>
      <c r="B135">
        <v>0</v>
      </c>
      <c r="C135">
        <f t="shared" si="14"/>
        <v>0</v>
      </c>
      <c r="F135" s="2">
        <f t="shared" si="20"/>
        <v>1673192.8802717996</v>
      </c>
      <c r="G135">
        <f t="shared" si="15"/>
        <v>1557460.9514690817</v>
      </c>
      <c r="H135">
        <f t="shared" si="16"/>
        <v>1557460.9514690817</v>
      </c>
      <c r="I135">
        <f t="shared" si="17"/>
        <v>1557460.9514690817</v>
      </c>
      <c r="J135">
        <f t="shared" si="18"/>
        <v>0</v>
      </c>
      <c r="K135">
        <f t="shared" si="19"/>
        <v>0</v>
      </c>
    </row>
    <row r="136" spans="1:11" x14ac:dyDescent="0.3">
      <c r="A136" s="1">
        <v>41894</v>
      </c>
      <c r="B136">
        <v>0</v>
      </c>
      <c r="C136">
        <f t="shared" si="14"/>
        <v>0</v>
      </c>
      <c r="F136" s="2">
        <f t="shared" si="20"/>
        <v>1557460.9514690817</v>
      </c>
      <c r="G136">
        <f t="shared" si="15"/>
        <v>1442886.3419543908</v>
      </c>
      <c r="H136">
        <f t="shared" si="16"/>
        <v>1442886.3419543908</v>
      </c>
      <c r="I136">
        <f t="shared" si="17"/>
        <v>1442886.3419543908</v>
      </c>
      <c r="J136">
        <f t="shared" si="18"/>
        <v>0</v>
      </c>
      <c r="K136">
        <f t="shared" si="19"/>
        <v>0</v>
      </c>
    </row>
    <row r="137" spans="1:11" x14ac:dyDescent="0.3">
      <c r="A137" s="1">
        <v>41895</v>
      </c>
      <c r="B137">
        <v>0</v>
      </c>
      <c r="C137">
        <f t="shared" si="14"/>
        <v>1</v>
      </c>
      <c r="F137" s="2">
        <f t="shared" si="20"/>
        <v>1442886.3419543908</v>
      </c>
      <c r="G137">
        <f t="shared" si="15"/>
        <v>1329457.4785348468</v>
      </c>
      <c r="H137">
        <f t="shared" si="16"/>
        <v>1329457.4785348468</v>
      </c>
      <c r="I137">
        <f t="shared" si="17"/>
        <v>1829457.4785348468</v>
      </c>
      <c r="J137">
        <f t="shared" si="18"/>
        <v>0</v>
      </c>
      <c r="K137">
        <f t="shared" si="19"/>
        <v>500000</v>
      </c>
    </row>
    <row r="138" spans="1:11" x14ac:dyDescent="0.3">
      <c r="A138" s="1">
        <v>41896</v>
      </c>
      <c r="B138">
        <v>0</v>
      </c>
      <c r="C138">
        <f t="shared" si="14"/>
        <v>0</v>
      </c>
      <c r="F138" s="2">
        <f t="shared" si="20"/>
        <v>1829457.4785348468</v>
      </c>
      <c r="G138">
        <f t="shared" si="15"/>
        <v>1712162.9037494983</v>
      </c>
      <c r="H138">
        <f t="shared" si="16"/>
        <v>1712162.9037494983</v>
      </c>
      <c r="I138">
        <f t="shared" si="17"/>
        <v>1712162.9037494983</v>
      </c>
      <c r="J138">
        <f t="shared" si="18"/>
        <v>0</v>
      </c>
      <c r="K138">
        <f t="shared" si="19"/>
        <v>0</v>
      </c>
    </row>
    <row r="139" spans="1:11" x14ac:dyDescent="0.3">
      <c r="A139" s="1">
        <v>41897</v>
      </c>
      <c r="B139">
        <v>1</v>
      </c>
      <c r="C139">
        <f t="shared" si="14"/>
        <v>0</v>
      </c>
      <c r="F139" s="2">
        <f t="shared" si="20"/>
        <v>1712162.9037494983</v>
      </c>
      <c r="G139">
        <f t="shared" si="15"/>
        <v>1763527.7908619833</v>
      </c>
      <c r="H139">
        <f t="shared" si="16"/>
        <v>1763527.7908619833</v>
      </c>
      <c r="I139">
        <f t="shared" si="17"/>
        <v>1763527.7908619833</v>
      </c>
      <c r="J139">
        <f t="shared" si="18"/>
        <v>0</v>
      </c>
      <c r="K139">
        <f t="shared" si="19"/>
        <v>0</v>
      </c>
    </row>
    <row r="140" spans="1:11" x14ac:dyDescent="0.3">
      <c r="A140" s="1">
        <v>41898</v>
      </c>
      <c r="B140">
        <v>0</v>
      </c>
      <c r="C140">
        <f t="shared" si="14"/>
        <v>0</v>
      </c>
      <c r="F140" s="2">
        <f t="shared" si="20"/>
        <v>1763527.7908619833</v>
      </c>
      <c r="G140">
        <f t="shared" si="15"/>
        <v>1646892.5129533634</v>
      </c>
      <c r="H140">
        <f t="shared" si="16"/>
        <v>1646892.5129533634</v>
      </c>
      <c r="I140">
        <f t="shared" si="17"/>
        <v>1646892.5129533634</v>
      </c>
      <c r="J140">
        <f t="shared" si="18"/>
        <v>0</v>
      </c>
      <c r="K140">
        <f t="shared" si="19"/>
        <v>0</v>
      </c>
    </row>
    <row r="141" spans="1:11" x14ac:dyDescent="0.3">
      <c r="A141" s="1">
        <v>41899</v>
      </c>
      <c r="B141">
        <v>0</v>
      </c>
      <c r="C141">
        <f t="shared" si="14"/>
        <v>0</v>
      </c>
      <c r="F141" s="2">
        <f t="shared" si="20"/>
        <v>1646892.5129533634</v>
      </c>
      <c r="G141">
        <f t="shared" si="15"/>
        <v>1531423.5878238296</v>
      </c>
      <c r="H141">
        <f t="shared" si="16"/>
        <v>1531423.5878238296</v>
      </c>
      <c r="I141">
        <f t="shared" si="17"/>
        <v>1531423.5878238296</v>
      </c>
      <c r="J141">
        <f t="shared" si="18"/>
        <v>0</v>
      </c>
      <c r="K141">
        <f t="shared" si="19"/>
        <v>0</v>
      </c>
    </row>
    <row r="142" spans="1:11" x14ac:dyDescent="0.3">
      <c r="A142" s="1">
        <v>41900</v>
      </c>
      <c r="B142">
        <v>0</v>
      </c>
      <c r="C142">
        <f t="shared" si="14"/>
        <v>0</v>
      </c>
      <c r="F142" s="2">
        <f t="shared" si="20"/>
        <v>1531423.5878238296</v>
      </c>
      <c r="G142">
        <f t="shared" si="15"/>
        <v>1417109.3519455914</v>
      </c>
      <c r="H142">
        <f t="shared" si="16"/>
        <v>1417109.3519455914</v>
      </c>
      <c r="I142">
        <f t="shared" si="17"/>
        <v>1417109.3519455914</v>
      </c>
      <c r="J142">
        <f t="shared" si="18"/>
        <v>0</v>
      </c>
      <c r="K142">
        <f t="shared" si="19"/>
        <v>0</v>
      </c>
    </row>
    <row r="143" spans="1:11" x14ac:dyDescent="0.3">
      <c r="A143" s="1">
        <v>41901</v>
      </c>
      <c r="B143">
        <v>0</v>
      </c>
      <c r="C143">
        <f t="shared" si="14"/>
        <v>0</v>
      </c>
      <c r="F143" s="2">
        <f t="shared" si="20"/>
        <v>1417109.3519455914</v>
      </c>
      <c r="G143">
        <f t="shared" si="15"/>
        <v>1303938.2584261354</v>
      </c>
      <c r="H143">
        <f t="shared" si="16"/>
        <v>1303938.2584261354</v>
      </c>
      <c r="I143">
        <f t="shared" si="17"/>
        <v>1303938.2584261354</v>
      </c>
      <c r="J143">
        <f t="shared" si="18"/>
        <v>0</v>
      </c>
      <c r="K143">
        <f t="shared" si="19"/>
        <v>0</v>
      </c>
    </row>
    <row r="144" spans="1:11" x14ac:dyDescent="0.3">
      <c r="A144" s="1">
        <v>41902</v>
      </c>
      <c r="B144">
        <v>0</v>
      </c>
      <c r="C144">
        <f t="shared" si="14"/>
        <v>1</v>
      </c>
      <c r="F144" s="2">
        <f xml:space="preserve"> I143</f>
        <v>1303938.2584261354</v>
      </c>
      <c r="G144">
        <f t="shared" si="15"/>
        <v>1191898.8758418739</v>
      </c>
      <c r="H144">
        <f t="shared" si="16"/>
        <v>1191898.8758418739</v>
      </c>
      <c r="I144">
        <f t="shared" si="17"/>
        <v>1691898.8758418739</v>
      </c>
      <c r="J144">
        <f t="shared" si="18"/>
        <v>0</v>
      </c>
      <c r="K144">
        <f t="shared" si="19"/>
        <v>500000</v>
      </c>
    </row>
    <row r="145" spans="1:11" x14ac:dyDescent="0.3">
      <c r="A145" s="1">
        <v>41903</v>
      </c>
      <c r="B145">
        <v>0</v>
      </c>
      <c r="C145">
        <f t="shared" si="14"/>
        <v>0</v>
      </c>
      <c r="F145" s="2">
        <f t="shared" si="20"/>
        <v>1691898.8758418739</v>
      </c>
      <c r="G145">
        <f t="shared" si="15"/>
        <v>1575979.8870834552</v>
      </c>
      <c r="H145">
        <f t="shared" si="16"/>
        <v>1575979.8870834552</v>
      </c>
      <c r="I145">
        <f t="shared" si="17"/>
        <v>1575979.8870834552</v>
      </c>
      <c r="J145">
        <f t="shared" si="18"/>
        <v>0</v>
      </c>
      <c r="K145">
        <f t="shared" si="19"/>
        <v>0</v>
      </c>
    </row>
    <row r="146" spans="1:11" x14ac:dyDescent="0.3">
      <c r="A146" s="1">
        <v>41904</v>
      </c>
      <c r="B146">
        <v>0</v>
      </c>
      <c r="C146">
        <f t="shared" si="14"/>
        <v>0</v>
      </c>
      <c r="F146" s="2">
        <f t="shared" si="20"/>
        <v>1575979.8870834552</v>
      </c>
      <c r="G146">
        <f t="shared" si="15"/>
        <v>1461220.0882126207</v>
      </c>
      <c r="H146">
        <f t="shared" si="16"/>
        <v>1461220.0882126207</v>
      </c>
      <c r="I146">
        <f t="shared" si="17"/>
        <v>1461220.0882126207</v>
      </c>
      <c r="J146">
        <f t="shared" si="18"/>
        <v>0</v>
      </c>
      <c r="K146">
        <f t="shared" si="19"/>
        <v>0</v>
      </c>
    </row>
    <row r="147" spans="1:11" x14ac:dyDescent="0.3">
      <c r="A147" s="1">
        <v>41905</v>
      </c>
      <c r="B147">
        <v>1</v>
      </c>
      <c r="C147">
        <f t="shared" si="14"/>
        <v>0</v>
      </c>
      <c r="F147" s="2">
        <f t="shared" si="20"/>
        <v>1461220.0882126207</v>
      </c>
      <c r="G147">
        <f t="shared" si="15"/>
        <v>1505056.6908589993</v>
      </c>
      <c r="H147">
        <f t="shared" si="16"/>
        <v>1505056.6908589993</v>
      </c>
      <c r="I147">
        <f t="shared" si="17"/>
        <v>1505056.6908589993</v>
      </c>
      <c r="J147">
        <f t="shared" si="18"/>
        <v>0</v>
      </c>
      <c r="K147">
        <f t="shared" si="19"/>
        <v>0</v>
      </c>
    </row>
    <row r="148" spans="1:11" x14ac:dyDescent="0.3">
      <c r="A148" s="1">
        <v>41906</v>
      </c>
      <c r="B148">
        <v>0</v>
      </c>
      <c r="C148">
        <f t="shared" si="14"/>
        <v>0</v>
      </c>
      <c r="F148" s="2">
        <f t="shared" si="20"/>
        <v>1505056.6908589993</v>
      </c>
      <c r="G148">
        <f t="shared" si="15"/>
        <v>1391006.1239504092</v>
      </c>
      <c r="H148">
        <f t="shared" si="16"/>
        <v>1391006.1239504092</v>
      </c>
      <c r="I148">
        <f t="shared" si="17"/>
        <v>1391006.1239504092</v>
      </c>
      <c r="J148">
        <f t="shared" si="18"/>
        <v>0</v>
      </c>
      <c r="K148">
        <f t="shared" si="19"/>
        <v>0</v>
      </c>
    </row>
    <row r="149" spans="1:11" x14ac:dyDescent="0.3">
      <c r="A149" s="1">
        <v>41907</v>
      </c>
      <c r="B149">
        <v>1</v>
      </c>
      <c r="C149">
        <f t="shared" si="14"/>
        <v>0</v>
      </c>
      <c r="F149" s="2">
        <f t="shared" si="20"/>
        <v>1391006.1239504092</v>
      </c>
      <c r="G149">
        <f t="shared" si="15"/>
        <v>1432736.3076689215</v>
      </c>
      <c r="H149">
        <f t="shared" si="16"/>
        <v>1432736.3076689215</v>
      </c>
      <c r="I149">
        <f t="shared" si="17"/>
        <v>1432736.3076689215</v>
      </c>
      <c r="J149">
        <f t="shared" si="18"/>
        <v>0</v>
      </c>
      <c r="K149">
        <f t="shared" si="19"/>
        <v>0</v>
      </c>
    </row>
    <row r="150" spans="1:11" x14ac:dyDescent="0.3">
      <c r="A150" s="1">
        <v>41908</v>
      </c>
      <c r="B150">
        <v>0</v>
      </c>
      <c r="C150">
        <f t="shared" si="14"/>
        <v>0</v>
      </c>
      <c r="F150" s="2">
        <f t="shared" si="20"/>
        <v>1432736.3076689215</v>
      </c>
      <c r="G150">
        <f t="shared" si="15"/>
        <v>1319408.9445922324</v>
      </c>
      <c r="H150">
        <f t="shared" si="16"/>
        <v>1319408.9445922324</v>
      </c>
      <c r="I150">
        <f t="shared" si="17"/>
        <v>1319408.9445922324</v>
      </c>
      <c r="J150">
        <f t="shared" si="18"/>
        <v>0</v>
      </c>
      <c r="K150">
        <f t="shared" si="19"/>
        <v>0</v>
      </c>
    </row>
    <row r="151" spans="1:11" x14ac:dyDescent="0.3">
      <c r="A151" s="1">
        <v>41909</v>
      </c>
      <c r="B151">
        <v>0</v>
      </c>
      <c r="C151">
        <f t="shared" si="14"/>
        <v>1</v>
      </c>
      <c r="F151" s="2">
        <f t="shared" si="20"/>
        <v>1319408.9445922324</v>
      </c>
      <c r="G151">
        <f t="shared" si="15"/>
        <v>1207214.8551463101</v>
      </c>
      <c r="H151">
        <f t="shared" si="16"/>
        <v>1207214.8551463101</v>
      </c>
      <c r="I151">
        <f t="shared" si="17"/>
        <v>1707214.8551463101</v>
      </c>
      <c r="J151">
        <f t="shared" si="18"/>
        <v>0</v>
      </c>
      <c r="K151">
        <f t="shared" si="19"/>
        <v>500000</v>
      </c>
    </row>
    <row r="152" spans="1:11" x14ac:dyDescent="0.3">
      <c r="A152" s="1">
        <v>41910</v>
      </c>
      <c r="B152">
        <v>0</v>
      </c>
      <c r="C152">
        <f t="shared" si="14"/>
        <v>0</v>
      </c>
      <c r="F152" s="2">
        <f t="shared" si="20"/>
        <v>1707214.8551463101</v>
      </c>
      <c r="G152">
        <f t="shared" si="15"/>
        <v>1591142.7065948469</v>
      </c>
      <c r="H152">
        <f t="shared" si="16"/>
        <v>1591142.7065948469</v>
      </c>
      <c r="I152">
        <f t="shared" si="17"/>
        <v>1591142.7065948469</v>
      </c>
      <c r="J152">
        <f t="shared" si="18"/>
        <v>0</v>
      </c>
      <c r="K152">
        <f t="shared" si="19"/>
        <v>0</v>
      </c>
    </row>
    <row r="153" spans="1:11" x14ac:dyDescent="0.3">
      <c r="A153" s="1">
        <v>41911</v>
      </c>
      <c r="B153">
        <v>1</v>
      </c>
      <c r="C153">
        <f t="shared" si="14"/>
        <v>0</v>
      </c>
      <c r="F153" s="2">
        <f t="shared" si="20"/>
        <v>1591142.7065948469</v>
      </c>
      <c r="G153">
        <f t="shared" si="15"/>
        <v>1638876.9877926924</v>
      </c>
      <c r="H153">
        <f t="shared" si="16"/>
        <v>1638876.9877926924</v>
      </c>
      <c r="I153">
        <f t="shared" si="17"/>
        <v>1638876.9877926924</v>
      </c>
      <c r="J153">
        <f t="shared" si="18"/>
        <v>0</v>
      </c>
      <c r="K153">
        <f t="shared" si="19"/>
        <v>0</v>
      </c>
    </row>
    <row r="154" spans="1:11" x14ac:dyDescent="0.3">
      <c r="A154" s="1">
        <v>41912</v>
      </c>
      <c r="B154">
        <v>1</v>
      </c>
      <c r="C154">
        <f t="shared" si="14"/>
        <v>0</v>
      </c>
      <c r="F154" s="2">
        <f t="shared" si="20"/>
        <v>1638876.9877926924</v>
      </c>
      <c r="G154">
        <f t="shared" si="15"/>
        <v>1688043.2974264731</v>
      </c>
      <c r="H154">
        <f t="shared" si="16"/>
        <v>1688043.2974264731</v>
      </c>
      <c r="I154">
        <f t="shared" si="17"/>
        <v>1688043.2974264731</v>
      </c>
      <c r="J154">
        <f t="shared" si="18"/>
        <v>0</v>
      </c>
      <c r="K154">
        <f t="shared" si="19"/>
        <v>0</v>
      </c>
    </row>
    <row r="155" spans="1:11" x14ac:dyDescent="0.3">
      <c r="J155">
        <f>SUM(J2:J154)</f>
        <v>13</v>
      </c>
      <c r="K155">
        <f xml:space="preserve"> SUM(K2:K154)</f>
        <v>8289355.5719204145</v>
      </c>
    </row>
    <row r="156" spans="1:11" x14ac:dyDescent="0.3">
      <c r="A156" s="1" t="str">
        <f xml:space="preserve"> IF(C2 = 1, A2, "")</f>
        <v/>
      </c>
    </row>
    <row r="157" spans="1:11" x14ac:dyDescent="0.3">
      <c r="A157" s="1" t="s">
        <v>11</v>
      </c>
      <c r="B157" t="s">
        <v>12</v>
      </c>
      <c r="C157" t="s">
        <v>13</v>
      </c>
      <c r="D157" t="s">
        <v>14</v>
      </c>
      <c r="E157" t="s">
        <v>15</v>
      </c>
      <c r="F157" t="s">
        <v>16</v>
      </c>
      <c r="G157" t="s">
        <v>17</v>
      </c>
    </row>
    <row r="158" spans="1:11" x14ac:dyDescent="0.3">
      <c r="A158" s="1">
        <f t="shared" ref="A158:A167" si="21" xml:space="preserve"> IF(C4 = 1, A4, "")</f>
        <v>41762</v>
      </c>
      <c r="B158">
        <f xml:space="preserve"> VLOOKUP(A158, $A$2:$F$154,6,FALSE)</f>
        <v>2447280</v>
      </c>
      <c r="C158">
        <f xml:space="preserve"> VLOOKUP(A158, $A$2:$G$154,7,FALSE)</f>
        <v>2323807.2000000002</v>
      </c>
      <c r="D158">
        <f xml:space="preserve"> VLOOKUP(A158, $A$2:$H$154,8,FALSE)</f>
        <v>2323807.2000000002</v>
      </c>
      <c r="E158">
        <f xml:space="preserve"> VLOOKUP(A158, $A$2:$I$154,9,FALSE)</f>
        <v>2500000</v>
      </c>
      <c r="F158">
        <f>C158 - D158</f>
        <v>0</v>
      </c>
      <c r="G158">
        <f xml:space="preserve"> E158 - D158</f>
        <v>176192.79999999981</v>
      </c>
    </row>
    <row r="159" spans="1:11" x14ac:dyDescent="0.3">
      <c r="A159" s="1">
        <f xml:space="preserve"> IF(C11 = 1, A11, "")</f>
        <v>41769</v>
      </c>
      <c r="B159">
        <f t="shared" ref="B159:B162" si="22" xml:space="preserve"> VLOOKUP(A159, $A$2:$F$154,6,FALSE)</f>
        <v>2500000</v>
      </c>
      <c r="C159">
        <f t="shared" ref="C159:C162" si="23" xml:space="preserve"> VLOOKUP(A159, $A$2:$G$154,7,FALSE)</f>
        <v>2575000</v>
      </c>
      <c r="D159">
        <f t="shared" ref="D159:D162" si="24" xml:space="preserve"> VLOOKUP(A159, $A$2:$H$154,8,FALSE)</f>
        <v>2500000</v>
      </c>
      <c r="E159">
        <f t="shared" ref="E159:E162" si="25" xml:space="preserve"> VLOOKUP(A159, $A$2:$I$154,9,FALSE)</f>
        <v>2500000</v>
      </c>
      <c r="F159">
        <f t="shared" ref="F159:F162" si="26">C159 - D159</f>
        <v>75000</v>
      </c>
      <c r="G159">
        <f t="shared" ref="G159:G162" si="27" xml:space="preserve"> E159 - D159</f>
        <v>0</v>
      </c>
    </row>
    <row r="160" spans="1:11" x14ac:dyDescent="0.3">
      <c r="A160" s="1">
        <f xml:space="preserve"> IF(C18 = 1, A18, "")</f>
        <v>41776</v>
      </c>
      <c r="B160">
        <f t="shared" si="22"/>
        <v>2320837.2000000002</v>
      </c>
      <c r="C160">
        <f t="shared" si="23"/>
        <v>2390462.3160000001</v>
      </c>
      <c r="D160">
        <f t="shared" si="24"/>
        <v>2390462.3160000001</v>
      </c>
      <c r="E160">
        <f t="shared" si="25"/>
        <v>2500000</v>
      </c>
      <c r="F160">
        <f t="shared" si="26"/>
        <v>0</v>
      </c>
      <c r="G160">
        <f t="shared" si="27"/>
        <v>109537.68399999989</v>
      </c>
    </row>
    <row r="161" spans="1:7" x14ac:dyDescent="0.3">
      <c r="A161" s="1">
        <f xml:space="preserve"> IF(C25 = 1, A25, "")</f>
        <v>41783</v>
      </c>
      <c r="B161">
        <f t="shared" si="22"/>
        <v>2267557.6928400001</v>
      </c>
      <c r="C161">
        <f t="shared" si="23"/>
        <v>2145882.1159116002</v>
      </c>
      <c r="D161">
        <f t="shared" si="24"/>
        <v>2145882.1159116002</v>
      </c>
      <c r="E161">
        <f t="shared" si="25"/>
        <v>2500000</v>
      </c>
      <c r="F161">
        <f t="shared" si="26"/>
        <v>0</v>
      </c>
      <c r="G161">
        <f t="shared" si="27"/>
        <v>354117.88408839982</v>
      </c>
    </row>
    <row r="162" spans="1:7" x14ac:dyDescent="0.3">
      <c r="A162" s="1">
        <f xml:space="preserve"> IF(C32 = 1, A32, "")</f>
        <v>41790</v>
      </c>
      <c r="B162">
        <f t="shared" si="22"/>
        <v>1954955.2173228001</v>
      </c>
      <c r="C162">
        <f t="shared" si="23"/>
        <v>1836405.6651495721</v>
      </c>
      <c r="D162">
        <f t="shared" si="24"/>
        <v>1836405.6651495721</v>
      </c>
      <c r="E162">
        <f t="shared" si="25"/>
        <v>2336405.6651495723</v>
      </c>
      <c r="F162">
        <f t="shared" si="26"/>
        <v>0</v>
      </c>
      <c r="G162">
        <f t="shared" si="27"/>
        <v>500000.00000000023</v>
      </c>
    </row>
    <row r="163" spans="1:7" x14ac:dyDescent="0.3">
      <c r="A163" s="1" t="str">
        <f t="shared" si="21"/>
        <v/>
      </c>
    </row>
    <row r="164" spans="1:7" x14ac:dyDescent="0.3">
      <c r="A164" s="1" t="str">
        <f t="shared" si="21"/>
        <v/>
      </c>
    </row>
    <row r="166" spans="1:7" x14ac:dyDescent="0.3">
      <c r="A166" s="1" t="str">
        <f t="shared" si="21"/>
        <v/>
      </c>
    </row>
    <row r="167" spans="1:7" x14ac:dyDescent="0.3">
      <c r="A167" s="1" t="str">
        <f t="shared" si="21"/>
        <v/>
      </c>
    </row>
    <row r="168" spans="1:7" x14ac:dyDescent="0.3">
      <c r="A168" s="1" t="str">
        <f xml:space="preserve"> IF(C14 = 1, A14, "")</f>
        <v/>
      </c>
    </row>
    <row r="169" spans="1:7" x14ac:dyDescent="0.3">
      <c r="A169" s="1" t="str">
        <f xml:space="preserve"> IF(C15 = 1, A15, "")</f>
        <v/>
      </c>
    </row>
    <row r="170" spans="1:7" x14ac:dyDescent="0.3">
      <c r="A170" s="1" t="str">
        <f xml:space="preserve"> IF(C16 = 1, A16, "")</f>
        <v/>
      </c>
    </row>
    <row r="171" spans="1:7" x14ac:dyDescent="0.3">
      <c r="A171" s="1" t="str">
        <f xml:space="preserve"> IF(C17 = 1, A17, "")</f>
        <v/>
      </c>
    </row>
    <row r="173" spans="1:7" x14ac:dyDescent="0.3">
      <c r="A173" s="1" t="str">
        <f t="shared" ref="A173:A178" si="28" xml:space="preserve"> IF(C19 = 1, A19, "")</f>
        <v/>
      </c>
    </row>
    <row r="174" spans="1:7" x14ac:dyDescent="0.3">
      <c r="A174" s="1" t="str">
        <f t="shared" si="28"/>
        <v/>
      </c>
    </row>
    <row r="175" spans="1:7" x14ac:dyDescent="0.3">
      <c r="A175" s="1" t="str">
        <f t="shared" si="28"/>
        <v/>
      </c>
    </row>
    <row r="176" spans="1:7" x14ac:dyDescent="0.3">
      <c r="A176" s="1" t="str">
        <f t="shared" si="28"/>
        <v/>
      </c>
    </row>
    <row r="177" spans="1:1" x14ac:dyDescent="0.3">
      <c r="A177" s="1" t="str">
        <f t="shared" si="28"/>
        <v/>
      </c>
    </row>
    <row r="178" spans="1:1" x14ac:dyDescent="0.3">
      <c r="A178" s="1" t="str">
        <f t="shared" si="28"/>
        <v/>
      </c>
    </row>
    <row r="180" spans="1:1" x14ac:dyDescent="0.3">
      <c r="A180" s="1" t="str">
        <f t="shared" ref="A180:A185" si="29" xml:space="preserve"> IF(C26 = 1, A26, "")</f>
        <v/>
      </c>
    </row>
    <row r="181" spans="1:1" x14ac:dyDescent="0.3">
      <c r="A181" s="1" t="str">
        <f t="shared" si="29"/>
        <v/>
      </c>
    </row>
    <row r="182" spans="1:1" x14ac:dyDescent="0.3">
      <c r="A182" s="1" t="str">
        <f t="shared" si="29"/>
        <v/>
      </c>
    </row>
    <row r="183" spans="1:1" x14ac:dyDescent="0.3">
      <c r="A183" s="1" t="str">
        <f t="shared" si="29"/>
        <v/>
      </c>
    </row>
    <row r="184" spans="1:1" x14ac:dyDescent="0.3">
      <c r="A184" s="1" t="str">
        <f t="shared" si="29"/>
        <v/>
      </c>
    </row>
    <row r="185" spans="1:1" x14ac:dyDescent="0.3">
      <c r="A185" s="1" t="str">
        <f t="shared" si="29"/>
        <v/>
      </c>
    </row>
    <row r="187" spans="1:1" x14ac:dyDescent="0.3">
      <c r="A187" s="1" t="str">
        <f xml:space="preserve"> IF(C33 = 1, A33, "")</f>
        <v/>
      </c>
    </row>
  </sheetData>
  <conditionalFormatting sqref="G157 F1:F1048576">
    <cfRule type="cellIs" dxfId="0" priority="1" operator="equal">
      <formula>$L$2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Arkusz1!deszcz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2024-10-31T20:34:58Z</dcterms:modified>
</cp:coreProperties>
</file>