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8_{0DCB0560-0771-574E-A104-BFC456C25FD5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dane" sheetId="1" r:id="rId1"/>
    <sheet name="wyczyszczone dane" sheetId="5" r:id="rId2"/>
    <sheet name="analiza" sheetId="7" r:id="rId3"/>
    <sheet name="dashboard" sheetId="6" r:id="rId4"/>
  </sheets>
  <definedNames>
    <definedName name="_xlnm._FilterDatabase" localSheetId="2" hidden="1">analiza!$K$1:$K$101</definedName>
    <definedName name="ExternalData_1" localSheetId="2" hidden="1">analiza!$A$1:$J$101</definedName>
    <definedName name="ExternalData_1" localSheetId="1" hidden="1">'wyczyszczone dane'!$A$1:$J$101</definedName>
    <definedName name="Fragmentator_Category">#N/A</definedName>
    <definedName name="Fragmentator_Month_Name">#N/A</definedName>
  </definedNames>
  <calcPr calcId="191029"/>
  <pivotCaches>
    <pivotCache cacheId="7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" i="7" l="1"/>
  <c r="M5" i="6" s="1"/>
  <c r="P28" i="7"/>
  <c r="G5" i="6" s="1"/>
  <c r="P30" i="7"/>
  <c r="A5" i="6" s="1"/>
  <c r="P32" i="7"/>
  <c r="S5" i="6" s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2" i="7"/>
  <c r="K53" i="7"/>
  <c r="M3" i="7"/>
  <c r="K3" i="7" s="1"/>
  <c r="M4" i="7"/>
  <c r="K4" i="7" s="1"/>
  <c r="M5" i="7"/>
  <c r="K5" i="7" s="1"/>
  <c r="M6" i="7"/>
  <c r="K6" i="7" s="1"/>
  <c r="M7" i="7"/>
  <c r="K7" i="7" s="1"/>
  <c r="M8" i="7"/>
  <c r="K8" i="7" s="1"/>
  <c r="M9" i="7"/>
  <c r="K9" i="7" s="1"/>
  <c r="M10" i="7"/>
  <c r="K10" i="7" s="1"/>
  <c r="M11" i="7"/>
  <c r="K11" i="7" s="1"/>
  <c r="M12" i="7"/>
  <c r="K12" i="7" s="1"/>
  <c r="M13" i="7"/>
  <c r="K13" i="7" s="1"/>
  <c r="M14" i="7"/>
  <c r="K14" i="7" s="1"/>
  <c r="M15" i="7"/>
  <c r="K15" i="7" s="1"/>
  <c r="M16" i="7"/>
  <c r="K16" i="7" s="1"/>
  <c r="M17" i="7"/>
  <c r="K17" i="7" s="1"/>
  <c r="M18" i="7"/>
  <c r="K18" i="7" s="1"/>
  <c r="M19" i="7"/>
  <c r="K19" i="7" s="1"/>
  <c r="M20" i="7"/>
  <c r="K20" i="7" s="1"/>
  <c r="M21" i="7"/>
  <c r="K21" i="7" s="1"/>
  <c r="M22" i="7"/>
  <c r="K22" i="7" s="1"/>
  <c r="M23" i="7"/>
  <c r="K23" i="7" s="1"/>
  <c r="M24" i="7"/>
  <c r="K24" i="7" s="1"/>
  <c r="M25" i="7"/>
  <c r="K25" i="7" s="1"/>
  <c r="M26" i="7"/>
  <c r="K26" i="7" s="1"/>
  <c r="M27" i="7"/>
  <c r="K27" i="7" s="1"/>
  <c r="M28" i="7"/>
  <c r="K28" i="7" s="1"/>
  <c r="M29" i="7"/>
  <c r="K29" i="7" s="1"/>
  <c r="M30" i="7"/>
  <c r="K30" i="7" s="1"/>
  <c r="M31" i="7"/>
  <c r="K31" i="7" s="1"/>
  <c r="M32" i="7"/>
  <c r="K32" i="7" s="1"/>
  <c r="M33" i="7"/>
  <c r="K33" i="7" s="1"/>
  <c r="M34" i="7"/>
  <c r="K34" i="7" s="1"/>
  <c r="M35" i="7"/>
  <c r="K35" i="7" s="1"/>
  <c r="M36" i="7"/>
  <c r="K36" i="7" s="1"/>
  <c r="M37" i="7"/>
  <c r="K37" i="7" s="1"/>
  <c r="M38" i="7"/>
  <c r="K38" i="7" s="1"/>
  <c r="M39" i="7"/>
  <c r="K39" i="7" s="1"/>
  <c r="M40" i="7"/>
  <c r="K40" i="7" s="1"/>
  <c r="M41" i="7"/>
  <c r="K41" i="7" s="1"/>
  <c r="M42" i="7"/>
  <c r="K42" i="7" s="1"/>
  <c r="M43" i="7"/>
  <c r="K43" i="7" s="1"/>
  <c r="M44" i="7"/>
  <c r="K44" i="7" s="1"/>
  <c r="M45" i="7"/>
  <c r="K45" i="7" s="1"/>
  <c r="M46" i="7"/>
  <c r="K46" i="7" s="1"/>
  <c r="M47" i="7"/>
  <c r="K47" i="7" s="1"/>
  <c r="M48" i="7"/>
  <c r="K48" i="7" s="1"/>
  <c r="M49" i="7"/>
  <c r="K49" i="7" s="1"/>
  <c r="M50" i="7"/>
  <c r="K50" i="7" s="1"/>
  <c r="M51" i="7"/>
  <c r="K51" i="7" s="1"/>
  <c r="M52" i="7"/>
  <c r="K52" i="7" s="1"/>
  <c r="M53" i="7"/>
  <c r="M54" i="7"/>
  <c r="K54" i="7" s="1"/>
  <c r="M55" i="7"/>
  <c r="K55" i="7" s="1"/>
  <c r="M56" i="7"/>
  <c r="K56" i="7" s="1"/>
  <c r="M57" i="7"/>
  <c r="K57" i="7" s="1"/>
  <c r="M58" i="7"/>
  <c r="K58" i="7" s="1"/>
  <c r="M59" i="7"/>
  <c r="K59" i="7" s="1"/>
  <c r="M60" i="7"/>
  <c r="K60" i="7" s="1"/>
  <c r="M61" i="7"/>
  <c r="K61" i="7" s="1"/>
  <c r="M62" i="7"/>
  <c r="K62" i="7" s="1"/>
  <c r="M63" i="7"/>
  <c r="K63" i="7" s="1"/>
  <c r="M64" i="7"/>
  <c r="K64" i="7" s="1"/>
  <c r="M65" i="7"/>
  <c r="K65" i="7" s="1"/>
  <c r="M66" i="7"/>
  <c r="K66" i="7" s="1"/>
  <c r="M67" i="7"/>
  <c r="K67" i="7" s="1"/>
  <c r="M68" i="7"/>
  <c r="K68" i="7" s="1"/>
  <c r="M69" i="7"/>
  <c r="K69" i="7" s="1"/>
  <c r="M70" i="7"/>
  <c r="K70" i="7" s="1"/>
  <c r="M71" i="7"/>
  <c r="K71" i="7" s="1"/>
  <c r="M72" i="7"/>
  <c r="K72" i="7" s="1"/>
  <c r="M73" i="7"/>
  <c r="K73" i="7" s="1"/>
  <c r="M74" i="7"/>
  <c r="K74" i="7" s="1"/>
  <c r="M75" i="7"/>
  <c r="K75" i="7" s="1"/>
  <c r="M76" i="7"/>
  <c r="K76" i="7" s="1"/>
  <c r="M77" i="7"/>
  <c r="K77" i="7" s="1"/>
  <c r="M78" i="7"/>
  <c r="K78" i="7" s="1"/>
  <c r="M79" i="7"/>
  <c r="K79" i="7" s="1"/>
  <c r="M80" i="7"/>
  <c r="K80" i="7" s="1"/>
  <c r="M81" i="7"/>
  <c r="K81" i="7" s="1"/>
  <c r="M82" i="7"/>
  <c r="K82" i="7" s="1"/>
  <c r="M83" i="7"/>
  <c r="K83" i="7" s="1"/>
  <c r="M84" i="7"/>
  <c r="K84" i="7" s="1"/>
  <c r="M85" i="7"/>
  <c r="K85" i="7" s="1"/>
  <c r="M86" i="7"/>
  <c r="K86" i="7" s="1"/>
  <c r="M87" i="7"/>
  <c r="K87" i="7" s="1"/>
  <c r="M88" i="7"/>
  <c r="K88" i="7" s="1"/>
  <c r="M89" i="7"/>
  <c r="K89" i="7" s="1"/>
  <c r="M90" i="7"/>
  <c r="K90" i="7" s="1"/>
  <c r="M91" i="7"/>
  <c r="K91" i="7" s="1"/>
  <c r="M92" i="7"/>
  <c r="K92" i="7" s="1"/>
  <c r="M93" i="7"/>
  <c r="K93" i="7" s="1"/>
  <c r="M94" i="7"/>
  <c r="K94" i="7" s="1"/>
  <c r="M95" i="7"/>
  <c r="K95" i="7" s="1"/>
  <c r="M96" i="7"/>
  <c r="K96" i="7" s="1"/>
  <c r="M97" i="7"/>
  <c r="K97" i="7" s="1"/>
  <c r="M98" i="7"/>
  <c r="K98" i="7" s="1"/>
  <c r="M99" i="7"/>
  <c r="K99" i="7" s="1"/>
  <c r="M100" i="7"/>
  <c r="K100" i="7" s="1"/>
  <c r="M101" i="7"/>
  <c r="K101" i="7" s="1"/>
  <c r="M2" i="7"/>
  <c r="K2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8F8DFF-8B9F-774A-AF33-32CA2DD49C98}" keepAlive="1" name="Zapytanie — Sheet1" description="Połączenie z zapytaniem „Sheet1” w skoroszycie." type="5" refreshedVersion="0" background="1">
    <dbPr connection="Provider=Microsoft.Mashup.OleDb.1;Data Source=$Workbook$;Location=Sheet1;Extended Properties=&quot;&quot;" command="SELECT * FROM [Sheet1]"/>
  </connection>
  <connection id="2" xr16:uid="{6311C291-6765-2340-9D64-4968853A3CD7}" keepAlive="1" name="Zapytanie — Sheet1 (2)" description="Połączenie z zapytaniem „Sheet1 (2)” w skoroszycie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3" xr16:uid="{9186AF6D-03EE-F341-951B-A95BD85B6888}" keepAlive="1" name="Zapytanie — Sheet1 (3)" description="Połączenie z zapytaniem „Sheet1 (3)” w skoroszycie." type="5" refreshedVersion="8" background="1" saveData="1">
    <dbPr connection="Provider=Microsoft.Mashup.OleDb.1;Data Source=$Workbook$;Location=&quot;Sheet1 (3)&quot;;Extended Properties=&quot;&quot;" command="SELECT * FROM [Sheet1 (3)]"/>
  </connection>
</connections>
</file>

<file path=xl/sharedStrings.xml><?xml version="1.0" encoding="utf-8"?>
<sst xmlns="http://schemas.openxmlformats.org/spreadsheetml/2006/main" count="884" uniqueCount="51">
  <si>
    <t>Order_ID</t>
  </si>
  <si>
    <t>Date</t>
  </si>
  <si>
    <t>Customer_ID</t>
  </si>
  <si>
    <t>Product</t>
  </si>
  <si>
    <t>Category</t>
  </si>
  <si>
    <t>Quantity</t>
  </si>
  <si>
    <t>Unit_Price</t>
  </si>
  <si>
    <t>Total_Sales</t>
  </si>
  <si>
    <t>Discount</t>
  </si>
  <si>
    <t>Sales_Rep</t>
  </si>
  <si>
    <t>Drukarka</t>
  </si>
  <si>
    <t>Laptop</t>
  </si>
  <si>
    <t>???</t>
  </si>
  <si>
    <t>Klawiatura</t>
  </si>
  <si>
    <t>Myszka</t>
  </si>
  <si>
    <t>Monitor</t>
  </si>
  <si>
    <t>Tablet</t>
  </si>
  <si>
    <t>Akcesoria</t>
  </si>
  <si>
    <t>Elektronika</t>
  </si>
  <si>
    <t>Drukarki</t>
  </si>
  <si>
    <t>Unkown</t>
  </si>
  <si>
    <t>Jan Kowalski</t>
  </si>
  <si>
    <t>nan</t>
  </si>
  <si>
    <t>Piotr Zieliński</t>
  </si>
  <si>
    <t>Maria Lewandowska</t>
  </si>
  <si>
    <t>Anna Nowak</t>
  </si>
  <si>
    <t>Total_Order</t>
  </si>
  <si>
    <t>Customer_Name</t>
  </si>
  <si>
    <t>Unknown</t>
  </si>
  <si>
    <t>styczeń</t>
  </si>
  <si>
    <t>marzec</t>
  </si>
  <si>
    <t>kwiecień</t>
  </si>
  <si>
    <t>Month_Name</t>
  </si>
  <si>
    <t>Suma końcowa</t>
  </si>
  <si>
    <t>Etykiety wierszy</t>
  </si>
  <si>
    <t>Suma z Total_Order</t>
  </si>
  <si>
    <t>Suma z Quantity</t>
  </si>
  <si>
    <t>Month_Number</t>
  </si>
  <si>
    <t>(Wszystko)</t>
  </si>
  <si>
    <t>luty</t>
  </si>
  <si>
    <t>Przychód</t>
  </si>
  <si>
    <t>Ilość sprzedanych produktów</t>
  </si>
  <si>
    <t>Łączny Przychód</t>
  </si>
  <si>
    <t>Średnia wartość zamówienia</t>
  </si>
  <si>
    <t>Łączna ilość zamówień</t>
  </si>
  <si>
    <t>ilość zamówień</t>
  </si>
  <si>
    <t xml:space="preserve">przychód </t>
  </si>
  <si>
    <t>średnia wartość zamówienia</t>
  </si>
  <si>
    <t>Filtry</t>
  </si>
  <si>
    <t>Udział kategorii produktów</t>
  </si>
  <si>
    <t>Raport sprzedażowy z 1 kwartału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</si>
</sst>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00"/>
    <numFmt numFmtId="166" formatCode="#,##0.00\ &quot;zł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1"/>
      <name val="Segoe UI"/>
      <charset val="238"/>
    </font>
    <font>
      <sz val="20"/>
      <color theme="1"/>
      <name val="Segoe UI"/>
      <charset val="238"/>
    </font>
    <font>
      <b/>
      <sz val="20"/>
      <color theme="1"/>
      <name val="Segoe UI"/>
      <charset val="238"/>
    </font>
    <font>
      <sz val="40"/>
      <color theme="1"/>
      <name val="Segoe UI"/>
      <charset val="238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165" fontId="0" fillId="0" borderId="0" xfId="0" applyNumberFormat="1"/>
    <xf numFmtId="9" fontId="0" fillId="0" borderId="0" xfId="1" applyFont="1"/>
    <xf numFmtId="166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/>
    <xf numFmtId="0" fontId="0" fillId="0" borderId="0" xfId="0" applyBorder="1"/>
    <xf numFmtId="0" fontId="0" fillId="0" borderId="8" xfId="0" applyBorder="1"/>
    <xf numFmtId="0" fontId="4" fillId="0" borderId="0" xfId="0" applyFont="1" applyBorder="1" applyAlignment="1"/>
    <xf numFmtId="0" fontId="6" fillId="4" borderId="0" xfId="0" applyFont="1" applyFill="1" applyBorder="1" applyAlignment="1"/>
    <xf numFmtId="0" fontId="6" fillId="2" borderId="1" xfId="0" applyFont="1" applyFill="1" applyBorder="1" applyAlignment="1">
      <alignment horizontal="center" vertical="center"/>
    </xf>
    <xf numFmtId="166" fontId="5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/>
    <xf numFmtId="166" fontId="0" fillId="0" borderId="0" xfId="0" applyNumberFormat="1" applyBorder="1"/>
    <xf numFmtId="0" fontId="0" fillId="5" borderId="10" xfId="0" applyFill="1" applyBorder="1"/>
    <xf numFmtId="0" fontId="0" fillId="5" borderId="11" xfId="0" applyFill="1" applyBorder="1"/>
    <xf numFmtId="0" fontId="7" fillId="5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vertical="center"/>
    </xf>
    <xf numFmtId="0" fontId="0" fillId="5" borderId="12" xfId="0" applyFill="1" applyBorder="1"/>
  </cellXfs>
  <cellStyles count="2">
    <cellStyle name="Normalny" xfId="0" builtinId="0"/>
    <cellStyle name="Procentowy" xfId="1" builtinId="5"/>
  </cellStyles>
  <dxfs count="14">
    <dxf>
      <numFmt numFmtId="0" formatCode="General"/>
    </dxf>
    <dxf>
      <numFmt numFmtId="166" formatCode="#,##0.00\ &quot;zł&quot;"/>
    </dxf>
    <dxf>
      <numFmt numFmtId="166" formatCode="#,##0.00\ &quot;zł&quot;"/>
    </dxf>
    <dxf>
      <numFmt numFmtId="0" formatCode="General"/>
    </dxf>
    <dxf>
      <numFmt numFmtId="0" formatCode="General"/>
    </dxf>
    <dxf>
      <numFmt numFmtId="165" formatCode="000"/>
    </dxf>
    <dxf>
      <numFmt numFmtId="19" formatCode="d/mm/yyyy"/>
    </dxf>
    <dxf>
      <numFmt numFmtId="166" formatCode="#,##0.00\ &quot;zł&quot;"/>
    </dxf>
    <dxf>
      <numFmt numFmtId="166" formatCode="#,##0.00\ &quot;zł&quot;"/>
    </dxf>
    <dxf>
      <numFmt numFmtId="165" formatCode="00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[portfolio1.xlsx]analiza!Tabela przestawna10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CC69EE69-FC6F-894E-BB1A-924E6A8C8F55}" type="VALUE">
                  <a:rPr lang="en-US" sz="1000" b="1">
                    <a:latin typeface="Segoe UI" panose="020B0502040204020203" pitchFamily="34" charset="0"/>
                    <a:cs typeface="Segoe UI" panose="020B0502040204020203" pitchFamily="34" charset="0"/>
                  </a:rPr>
                  <a:pPr>
                    <a:defRPr sz="1000" b="1">
                      <a:latin typeface="Segoe UI" panose="020B0502040204020203" pitchFamily="34" charset="0"/>
                      <a:cs typeface="Segoe UI" panose="020B0502040204020203" pitchFamily="34" charset="0"/>
                    </a:defRPr>
                  </a:pPr>
                  <a:t>[WARTOŚĆ]</a:t>
                </a:fld>
                <a:endParaRPr lang="pl-PL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751D46E7-2E91-314D-AF5F-E92D7C29DB4C}" type="VALUE">
                  <a:rPr lang="en-US" sz="1000" b="1">
                    <a:latin typeface="Segoe UI" panose="020B0502040204020203" pitchFamily="34" charset="0"/>
                    <a:cs typeface="Segoe UI" panose="020B0502040204020203" pitchFamily="34" charset="0"/>
                  </a:rPr>
                  <a:pPr>
                    <a:defRPr sz="1000">
                      <a:latin typeface="Segoe UI" panose="020B0502040204020203" pitchFamily="34" charset="0"/>
                      <a:cs typeface="Segoe UI" panose="020B0502040204020203" pitchFamily="34" charset="0"/>
                    </a:defRPr>
                  </a:pPr>
                  <a:t>[WARTOŚĆ]</a:t>
                </a:fld>
                <a:endParaRPr lang="pl-PL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B70BAC68-D355-7F46-9AC2-CEC526CB6776}" type="VALUE">
                  <a:rPr lang="en-US" sz="1000" b="1">
                    <a:latin typeface="Segoe UI" panose="020B0502040204020203" pitchFamily="34" charset="0"/>
                    <a:cs typeface="Segoe UI" panose="020B0502040204020203" pitchFamily="34" charset="0"/>
                  </a:rPr>
                  <a:pPr>
                    <a:defRPr sz="1000">
                      <a:latin typeface="Segoe UI" panose="020B0502040204020203" pitchFamily="34" charset="0"/>
                      <a:cs typeface="Segoe UI" panose="020B0502040204020203" pitchFamily="34" charset="0"/>
                    </a:defRPr>
                  </a:pPr>
                  <a:t>[WARTOŚĆ]</a:t>
                </a:fld>
                <a:endParaRPr lang="pl-PL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5.6633342993081245E-2"/>
          <c:w val="1"/>
          <c:h val="0.820961338504983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analiza!$P$3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fld id="{CC69EE69-FC6F-894E-BB1A-924E6A8C8F55}" type="VALUE">
                      <a:rPr lang="en-US" sz="1000" b="1"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pPr>
                        <a:defRPr sz="1000" b="1">
                          <a:latin typeface="Segoe UI" panose="020B0502040204020203" pitchFamily="34" charset="0"/>
                          <a:cs typeface="Segoe UI" panose="020B0502040204020203" pitchFamily="34" charset="0"/>
                        </a:defRPr>
                      </a:pPr>
                      <a:t>[WARTOŚĆ]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3DE-4340-A6D7-95A8B771D406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fld id="{751D46E7-2E91-314D-AF5F-E92D7C29DB4C}" type="VALUE">
                      <a:rPr lang="en-US" sz="1000" b="1"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pPr>
                        <a:defRPr sz="1000">
                          <a:latin typeface="Segoe UI" panose="020B0502040204020203" pitchFamily="34" charset="0"/>
                          <a:cs typeface="Segoe UI" panose="020B0502040204020203" pitchFamily="34" charset="0"/>
                        </a:defRPr>
                      </a:pPr>
                      <a:t>[WARTOŚĆ]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3DE-4340-A6D7-95A8B771D406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fld id="{B70BAC68-D355-7F46-9AC2-CEC526CB6776}" type="VALUE">
                      <a:rPr lang="en-US" sz="1000" b="1"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pPr>
                        <a:defRPr sz="1000">
                          <a:latin typeface="Segoe UI" panose="020B0502040204020203" pitchFamily="34" charset="0"/>
                          <a:cs typeface="Segoe UI" panose="020B0502040204020203" pitchFamily="34" charset="0"/>
                        </a:defRPr>
                      </a:pPr>
                      <a:t>[WARTOŚĆ]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3DE-4340-A6D7-95A8B771D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>
                    <a:alpha val="38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analiza!$O$4:$O$7</c:f>
              <c:strCache>
                <c:ptCount val="3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</c:strCache>
            </c:strRef>
          </c:cat>
          <c:val>
            <c:numRef>
              <c:f>analiza!$P$4:$P$7</c:f>
              <c:numCache>
                <c:formatCode>#\ ##0.00\ "zł"</c:formatCode>
                <c:ptCount val="3"/>
                <c:pt idx="0">
                  <c:v>42805</c:v>
                </c:pt>
                <c:pt idx="1">
                  <c:v>34572.5</c:v>
                </c:pt>
                <c:pt idx="2">
                  <c:v>33700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E-4340-A6D7-95A8B771D4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1623632"/>
        <c:axId val="1060684768"/>
      </c:barChart>
      <c:catAx>
        <c:axId val="118162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l-PL"/>
          </a:p>
        </c:txPr>
        <c:crossAx val="1060684768"/>
        <c:crosses val="autoZero"/>
        <c:auto val="1"/>
        <c:lblAlgn val="ctr"/>
        <c:lblOffset val="100"/>
        <c:noMultiLvlLbl val="0"/>
      </c:catAx>
      <c:valAx>
        <c:axId val="1060684768"/>
        <c:scaling>
          <c:orientation val="minMax"/>
        </c:scaling>
        <c:delete val="1"/>
        <c:axPos val="l"/>
        <c:numFmt formatCode="#\ ##0.00\ &quot;zł&quot;" sourceLinked="1"/>
        <c:majorTickMark val="none"/>
        <c:minorTickMark val="none"/>
        <c:tickLblPos val="nextTo"/>
        <c:crossAx val="118162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[portfolio1.xlsx]analiza!Tabela przestawna11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pattFill prst="ltUpDiag">
            <a:fgClr>
              <a:schemeClr val="accent5"/>
            </a:fgClr>
            <a:bgClr>
              <a:schemeClr val="accent5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5"/>
            </a:inn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ltUpDiag">
            <a:fgClr>
              <a:schemeClr val="accent5">
                <a:tint val="65000"/>
              </a:schemeClr>
            </a:fgClr>
            <a:bgClr>
              <a:schemeClr val="accent5">
                <a:tint val="65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5">
                <a:tint val="65000"/>
              </a:schemeClr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615082189917687"/>
                  <c:h val="0.20870644263339702"/>
                </c:manualLayout>
              </c15:layout>
            </c:ext>
          </c:extLst>
        </c:dLbl>
      </c:pivotFmt>
      <c:pivotFmt>
        <c:idx val="7"/>
        <c:spPr>
          <a:pattFill prst="ltUpDiag">
            <a:fgClr>
              <a:schemeClr val="accent5"/>
            </a:fgClr>
            <a:bgClr>
              <a:schemeClr val="accent5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5"/>
            </a:inn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C45BA3B8-0CF3-3D4C-A2F0-E73B4A94F671}" type="CATEGORYNAME">
                  <a:rPr lang="en-US" sz="1400" b="1">
                    <a:latin typeface="Segoe UI" panose="020B0502040204020203" pitchFamily="34" charset="0"/>
                    <a:cs typeface="Segoe UI" panose="020B0502040204020203" pitchFamily="34" charset="0"/>
                  </a:rPr>
                  <a:pPr>
                    <a:defRPr sz="1400" b="1">
                      <a:latin typeface="Segoe UI" panose="020B0502040204020203" pitchFamily="34" charset="0"/>
                      <a:cs typeface="Segoe UI" panose="020B0502040204020203" pitchFamily="34" charset="0"/>
                    </a:defRPr>
                  </a:pPr>
                  <a:t>[NAZWA KATEGORII]</a:t>
                </a:fld>
                <a:r>
                  <a:rPr lang="en-US" sz="1400" b="1" baseline="0">
                    <a:latin typeface="Segoe UI" panose="020B0502040204020203" pitchFamily="34" charset="0"/>
                    <a:cs typeface="Segoe UI" panose="020B0502040204020203" pitchFamily="34" charset="0"/>
                  </a:rPr>
                  <a:t>
</a:t>
                </a:r>
                <a:fld id="{51F19274-41A5-5348-B68B-225AD2F156D2}" type="PERCENTAGE">
                  <a:rPr lang="en-US" sz="1400" b="1" baseline="0">
                    <a:latin typeface="Segoe UI" panose="020B0502040204020203" pitchFamily="34" charset="0"/>
                    <a:cs typeface="Segoe UI" panose="020B0502040204020203" pitchFamily="34" charset="0"/>
                  </a:rPr>
                  <a:pPr>
                    <a:defRPr sz="1400" b="1">
                      <a:latin typeface="Segoe UI" panose="020B0502040204020203" pitchFamily="34" charset="0"/>
                      <a:cs typeface="Segoe UI" panose="020B0502040204020203" pitchFamily="34" charset="0"/>
                    </a:defRPr>
                  </a:pPr>
                  <a:t>[PROCENTOWE]</a:t>
                </a:fld>
                <a:endParaRPr lang="en-US" sz="1400" b="1" baseline="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pattFill prst="ltUpDiag">
            <a:fgClr>
              <a:srgbClr val="00B0F0"/>
            </a:fgClr>
            <a:bgClr>
              <a:schemeClr val="bg1"/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5"/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700929499951353"/>
                  <c:h val="0.20870644263339702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analiza!$P$10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5">
                    <a:tint val="65000"/>
                  </a:schemeClr>
                </a:fgClr>
                <a:bgClr>
                  <a:schemeClr val="accent5">
                    <a:tint val="65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tint val="6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CCD9-CD41-B5CE-75DEB8470B24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CCD9-CD41-B5CE-75DEB8470B24}"/>
              </c:ext>
            </c:extLst>
          </c:dPt>
          <c:dPt>
            <c:idx val="2"/>
            <c:bubble3D val="0"/>
            <c:spPr>
              <a:pattFill prst="ltUpDiag">
                <a:fgClr>
                  <a:srgbClr val="00B0F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shade val="6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CCD9-CD41-B5CE-75DEB8470B2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l-PL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615082189917687"/>
                      <c:h val="0.208706442633397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CD9-CD41-B5CE-75DEB8470B2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fld id="{C45BA3B8-0CF3-3D4C-A2F0-E73B4A94F671}" type="CATEGORYNAME">
                      <a:rPr lang="en-US" sz="1400" b="1"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pPr>
                        <a:defRPr sz="1400" b="1">
                          <a:latin typeface="Segoe UI" panose="020B0502040204020203" pitchFamily="34" charset="0"/>
                          <a:cs typeface="Segoe UI" panose="020B0502040204020203" pitchFamily="34" charset="0"/>
                        </a:defRPr>
                      </a:pPr>
                      <a:t>[NAZWA KATEGORII]</a:t>
                    </a:fld>
                    <a:r>
                      <a:rPr lang="en-US" sz="1400" b="1" baseline="0"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t>
</a:t>
                    </a:r>
                    <a:fld id="{51F19274-41A5-5348-B68B-225AD2F156D2}" type="PERCENTAGE">
                      <a:rPr lang="en-US" sz="1400" b="1" baseline="0"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pPr>
                        <a:defRPr sz="1400" b="1">
                          <a:latin typeface="Segoe UI" panose="020B0502040204020203" pitchFamily="34" charset="0"/>
                          <a:cs typeface="Segoe UI" panose="020B0502040204020203" pitchFamily="34" charset="0"/>
                        </a:defRPr>
                      </a:pPr>
                      <a:t>[PROCENTOWE]</a:t>
                    </a:fld>
                    <a:endParaRPr lang="en-US" sz="1400" b="1" baseline="0">
                      <a:latin typeface="Segoe UI" panose="020B0502040204020203" pitchFamily="34" charset="0"/>
                      <a:cs typeface="Segoe UI" panose="020B0502040204020203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l-PL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CD9-CD41-B5CE-75DEB8470B2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l-PL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700929499951353"/>
                      <c:h val="0.208706442633397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CD9-CD41-B5CE-75DEB8470B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analiza!$O$11:$O$14</c:f>
              <c:strCache>
                <c:ptCount val="3"/>
                <c:pt idx="0">
                  <c:v>Akcesoria</c:v>
                </c:pt>
                <c:pt idx="1">
                  <c:v>Drukarki</c:v>
                </c:pt>
                <c:pt idx="2">
                  <c:v>Elektronika</c:v>
                </c:pt>
              </c:strCache>
            </c:strRef>
          </c:cat>
          <c:val>
            <c:numRef>
              <c:f>analiza!$P$11:$P$14</c:f>
              <c:numCache>
                <c:formatCode>General</c:formatCode>
                <c:ptCount val="3"/>
                <c:pt idx="0">
                  <c:v>102</c:v>
                </c:pt>
                <c:pt idx="1">
                  <c:v>48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D9-CD41-B5CE-75DEB8470B2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[portfolio1.xlsx]analiza!Tabela przestawna12</c:name>
    <c:fmtId val="2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shade val="9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analiza!$P$17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5">
                  <a:tint val="5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tint val="7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>
                  <a:tint val="9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A1C-0549-96FA-7CBF053855C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shade val="7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5">
                  <a:shade val="5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analiza!$O$18:$O$24</c:f>
              <c:strCache>
                <c:ptCount val="6"/>
                <c:pt idx="0">
                  <c:v>Monitor</c:v>
                </c:pt>
                <c:pt idx="1">
                  <c:v>Tablet</c:v>
                </c:pt>
                <c:pt idx="2">
                  <c:v>Klawiatura</c:v>
                </c:pt>
                <c:pt idx="3">
                  <c:v>Myszka</c:v>
                </c:pt>
                <c:pt idx="4">
                  <c:v>Laptop</c:v>
                </c:pt>
                <c:pt idx="5">
                  <c:v>Drukarka</c:v>
                </c:pt>
              </c:strCache>
            </c:strRef>
          </c:cat>
          <c:val>
            <c:numRef>
              <c:f>analiza!$P$18:$P$24</c:f>
              <c:numCache>
                <c:formatCode>General</c:formatCode>
                <c:ptCount val="6"/>
                <c:pt idx="0">
                  <c:v>22</c:v>
                </c:pt>
                <c:pt idx="1">
                  <c:v>30</c:v>
                </c:pt>
                <c:pt idx="2">
                  <c:v>35</c:v>
                </c:pt>
                <c:pt idx="3">
                  <c:v>45</c:v>
                </c:pt>
                <c:pt idx="4">
                  <c:v>47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C-0549-96FA-7CBF053855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54068160"/>
        <c:axId val="1253301456"/>
      </c:barChart>
      <c:catAx>
        <c:axId val="125406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3301456"/>
        <c:crosses val="autoZero"/>
        <c:auto val="1"/>
        <c:lblAlgn val="ctr"/>
        <c:lblOffset val="100"/>
        <c:noMultiLvlLbl val="0"/>
      </c:catAx>
      <c:valAx>
        <c:axId val="125330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406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17424</xdr:rowOff>
    </xdr:from>
    <xdr:to>
      <xdr:col>4</xdr:col>
      <xdr:colOff>807484</xdr:colOff>
      <xdr:row>29</xdr:row>
      <xdr:rowOff>145902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724DB97-5886-BC4B-863A-C0F4FCECE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109557</xdr:colOff>
      <xdr:row>14</xdr:row>
      <xdr:rowOff>105472</xdr:rowOff>
    </xdr:from>
    <xdr:to>
      <xdr:col>22</xdr:col>
      <xdr:colOff>753140</xdr:colOff>
      <xdr:row>19</xdr:row>
      <xdr:rowOff>14597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Month_Name">
              <a:extLst>
                <a:ext uri="{FF2B5EF4-FFF2-40B4-BE49-F238E27FC236}">
                  <a16:creationId xmlns:a16="http://schemas.microsoft.com/office/drawing/2014/main" id="{2129DABC-6B93-903F-446E-11AAF7C979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_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22660" y="4309610"/>
              <a:ext cx="3971859" cy="8579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6</xdr:col>
      <xdr:colOff>31690</xdr:colOff>
      <xdr:row>12</xdr:row>
      <xdr:rowOff>15780</xdr:rowOff>
    </xdr:from>
    <xdr:to>
      <xdr:col>10</xdr:col>
      <xdr:colOff>812210</xdr:colOff>
      <xdr:row>29</xdr:row>
      <xdr:rowOff>147674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90A38567-7FE7-AA44-B7D0-1A36F307F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34594</xdr:colOff>
      <xdr:row>12</xdr:row>
      <xdr:rowOff>59113</xdr:rowOff>
    </xdr:from>
    <xdr:to>
      <xdr:col>16</xdr:col>
      <xdr:colOff>797442</xdr:colOff>
      <xdr:row>29</xdr:row>
      <xdr:rowOff>132905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021D9E10-5969-9A44-B5C8-9B56EC13F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96529</xdr:colOff>
      <xdr:row>21</xdr:row>
      <xdr:rowOff>37218</xdr:rowOff>
    </xdr:from>
    <xdr:to>
      <xdr:col>22</xdr:col>
      <xdr:colOff>767907</xdr:colOff>
      <xdr:row>26</xdr:row>
      <xdr:rowOff>29536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Category">
              <a:extLst>
                <a:ext uri="{FF2B5EF4-FFF2-40B4-BE49-F238E27FC236}">
                  <a16:creationId xmlns:a16="http://schemas.microsoft.com/office/drawing/2014/main" id="{C3C7591E-9698-85A7-19CA-CFFDE314CB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09632" y="5569747"/>
              <a:ext cx="3999654" cy="9411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" refreshedDate="45728.879421180558" createdVersion="8" refreshedVersion="8" minRefreshableVersion="3" recordCount="90" xr:uid="{352808ED-7217-3E40-9E14-07C61EF15DC7}">
  <cacheSource type="worksheet">
    <worksheetSource ref="A1:K91" sheet="analiza"/>
  </cacheSource>
  <cacheFields count="11">
    <cacheField name="Order_ID" numFmtId="0">
      <sharedItems containsSemiMixedTypes="0" containsString="0" containsNumber="1" containsInteger="1" minValue="1001" maxValue="1090"/>
    </cacheField>
    <cacheField name="Date" numFmtId="14">
      <sharedItems containsSemiMixedTypes="0" containsNonDate="0" containsDate="1" containsString="0" minDate="2023-01-01T00:00:00" maxDate="2023-04-01T00:00:00"/>
    </cacheField>
    <cacheField name="Customer_ID" numFmtId="165">
      <sharedItems containsSemiMixedTypes="0" containsString="0" containsNumber="1" containsInteger="1" minValue="0" maxValue="489"/>
    </cacheField>
    <cacheField name="Product" numFmtId="0">
      <sharedItems count="6">
        <s v="Drukarka"/>
        <s v="Laptop"/>
        <s v="Klawiatura"/>
        <s v="Myszka"/>
        <s v="Monitor"/>
        <s v="Tablet"/>
      </sharedItems>
    </cacheField>
    <cacheField name="Category" numFmtId="0">
      <sharedItems count="3">
        <s v="Drukarki"/>
        <s v="Elektronika"/>
        <s v="Akcesoria"/>
      </sharedItems>
    </cacheField>
    <cacheField name="Quantity" numFmtId="0">
      <sharedItems containsSemiMixedTypes="0" containsString="0" containsNumber="1" containsInteger="1" minValue="1" maxValue="4"/>
    </cacheField>
    <cacheField name="Unit_Price" numFmtId="166">
      <sharedItems containsSemiMixedTypes="0" containsString="0" containsNumber="1" containsInteger="1" minValue="50" maxValue="1500"/>
    </cacheField>
    <cacheField name="Total_Order" numFmtId="166">
      <sharedItems containsSemiMixedTypes="0" containsString="0" containsNumber="1" minValue="47.5" maxValue="6000"/>
    </cacheField>
    <cacheField name="Discount" numFmtId="9">
      <sharedItems containsSemiMixedTypes="0" containsString="0" containsNumber="1" minValue="0" maxValue="0.15"/>
    </cacheField>
    <cacheField name="Customer_Name" numFmtId="0">
      <sharedItems/>
    </cacheField>
    <cacheField name="Month_Name" numFmtId="0">
      <sharedItems count="3">
        <s v="styczeń"/>
        <s v="luty"/>
        <s v="marzec"/>
      </sharedItems>
    </cacheField>
  </cacheFields>
  <extLst>
    <ext xmlns:x14="http://schemas.microsoft.com/office/spreadsheetml/2009/9/main" uri="{725AE2AE-9491-48be-B2B4-4EB974FC3084}">
      <x14:pivotCacheDefinition pivotCacheId="13183696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1001"/>
    <d v="2023-01-01T00:00:00"/>
    <n v="202"/>
    <x v="0"/>
    <x v="0"/>
    <n v="2"/>
    <n v="50"/>
    <n v="100"/>
    <n v="0"/>
    <s v="Jan Kowalski"/>
    <x v="0"/>
  </r>
  <r>
    <n v="1002"/>
    <d v="2023-01-02T00:00:00"/>
    <n v="448"/>
    <x v="0"/>
    <x v="0"/>
    <n v="2"/>
    <n v="500"/>
    <n v="1000"/>
    <n v="0"/>
    <s v="Unknown"/>
    <x v="0"/>
  </r>
  <r>
    <n v="1003"/>
    <d v="2023-01-03T00:00:00"/>
    <n v="370"/>
    <x v="1"/>
    <x v="1"/>
    <n v="3"/>
    <n v="1500"/>
    <n v="4500"/>
    <n v="0"/>
    <s v="Piotr Zieliński"/>
    <x v="0"/>
  </r>
  <r>
    <n v="1004"/>
    <d v="2023-01-04T00:00:00"/>
    <n v="206"/>
    <x v="1"/>
    <x v="1"/>
    <n v="4"/>
    <n v="500"/>
    <n v="1700"/>
    <n v="0.15"/>
    <s v="Piotr Zieliński"/>
    <x v="0"/>
  </r>
  <r>
    <n v="1005"/>
    <d v="2023-01-05T00:00:00"/>
    <n v="171"/>
    <x v="1"/>
    <x v="1"/>
    <n v="1"/>
    <n v="500"/>
    <n v="500"/>
    <n v="0"/>
    <s v="Jan Kowalski"/>
    <x v="0"/>
  </r>
  <r>
    <n v="1006"/>
    <d v="2023-01-06T00:00:00"/>
    <n v="288"/>
    <x v="1"/>
    <x v="1"/>
    <n v="1"/>
    <n v="500"/>
    <n v="500"/>
    <n v="0"/>
    <s v="Maria Lewandowska"/>
    <x v="0"/>
  </r>
  <r>
    <n v="1007"/>
    <d v="2023-01-07T00:00:00"/>
    <n v="120"/>
    <x v="2"/>
    <x v="2"/>
    <n v="4"/>
    <n v="200"/>
    <n v="680"/>
    <n v="0.15"/>
    <s v="Maria Lewandowska"/>
    <x v="0"/>
  </r>
  <r>
    <n v="1008"/>
    <d v="2023-01-08T00:00:00"/>
    <n v="202"/>
    <x v="3"/>
    <x v="2"/>
    <n v="1"/>
    <n v="200"/>
    <n v="200"/>
    <n v="0"/>
    <s v="Unknown"/>
    <x v="0"/>
  </r>
  <r>
    <n v="1009"/>
    <d v="2023-01-09T00:00:00"/>
    <n v="221"/>
    <x v="3"/>
    <x v="2"/>
    <n v="4"/>
    <n v="200"/>
    <n v="680"/>
    <n v="0.15"/>
    <s v="Jan Kowalski"/>
    <x v="0"/>
  </r>
  <r>
    <n v="1010"/>
    <d v="2023-01-10T00:00:00"/>
    <n v="314"/>
    <x v="1"/>
    <x v="1"/>
    <n v="1"/>
    <n v="1500"/>
    <n v="1425"/>
    <n v="0.05"/>
    <s v="Piotr Zieliński"/>
    <x v="0"/>
  </r>
  <r>
    <n v="1011"/>
    <d v="2023-01-11T00:00:00"/>
    <n v="0"/>
    <x v="3"/>
    <x v="2"/>
    <n v="2"/>
    <n v="50"/>
    <n v="95"/>
    <n v="0.05"/>
    <s v="Maria Lewandowska"/>
    <x v="0"/>
  </r>
  <r>
    <n v="1012"/>
    <d v="2023-01-12T00:00:00"/>
    <n v="187"/>
    <x v="3"/>
    <x v="2"/>
    <n v="1"/>
    <n v="300"/>
    <n v="300"/>
    <n v="0"/>
    <s v="Jan Kowalski"/>
    <x v="0"/>
  </r>
  <r>
    <n v="1013"/>
    <d v="2023-01-13T00:00:00"/>
    <n v="472"/>
    <x v="1"/>
    <x v="1"/>
    <n v="4"/>
    <n v="500"/>
    <n v="1700"/>
    <n v="0.15"/>
    <s v="Maria Lewandowska"/>
    <x v="0"/>
  </r>
  <r>
    <n v="1014"/>
    <d v="2023-01-14T00:00:00"/>
    <n v="199"/>
    <x v="3"/>
    <x v="2"/>
    <n v="4"/>
    <n v="500"/>
    <n v="2000"/>
    <n v="0"/>
    <s v="Maria Lewandowska"/>
    <x v="0"/>
  </r>
  <r>
    <n v="1015"/>
    <d v="2023-01-15T00:00:00"/>
    <n v="459"/>
    <x v="0"/>
    <x v="0"/>
    <n v="4"/>
    <n v="1500"/>
    <n v="6000"/>
    <n v="0"/>
    <s v="Piotr Zieliński"/>
    <x v="0"/>
  </r>
  <r>
    <n v="1016"/>
    <d v="2023-01-16T00:00:00"/>
    <n v="251"/>
    <x v="4"/>
    <x v="2"/>
    <n v="4"/>
    <n v="500"/>
    <n v="1900"/>
    <n v="0.05"/>
    <s v="Anna Nowak"/>
    <x v="0"/>
  </r>
  <r>
    <n v="1017"/>
    <d v="2023-01-17T00:00:00"/>
    <n v="230"/>
    <x v="4"/>
    <x v="2"/>
    <n v="4"/>
    <n v="200"/>
    <n v="760"/>
    <n v="0.05"/>
    <s v="Unknown"/>
    <x v="0"/>
  </r>
  <r>
    <n v="1018"/>
    <d v="2023-01-18T00:00:00"/>
    <n v="249"/>
    <x v="1"/>
    <x v="1"/>
    <n v="3"/>
    <n v="300"/>
    <n v="900"/>
    <n v="0"/>
    <s v="Unknown"/>
    <x v="0"/>
  </r>
  <r>
    <n v="1019"/>
    <d v="2023-01-19T00:00:00"/>
    <n v="408"/>
    <x v="2"/>
    <x v="2"/>
    <n v="3"/>
    <n v="1000"/>
    <n v="2550"/>
    <n v="0.15"/>
    <s v="Piotr Zieliński"/>
    <x v="0"/>
  </r>
  <r>
    <n v="1020"/>
    <d v="2023-01-20T00:00:00"/>
    <n v="357"/>
    <x v="1"/>
    <x v="1"/>
    <n v="1"/>
    <n v="500"/>
    <n v="475"/>
    <n v="0.05"/>
    <s v="Maria Lewandowska"/>
    <x v="0"/>
  </r>
  <r>
    <n v="1021"/>
    <d v="2023-01-21T00:00:00"/>
    <n v="443"/>
    <x v="2"/>
    <x v="2"/>
    <n v="4"/>
    <n v="200"/>
    <n v="680"/>
    <n v="0.15"/>
    <s v="Jan Kowalski"/>
    <x v="0"/>
  </r>
  <r>
    <n v="1022"/>
    <d v="2023-01-22T00:00:00"/>
    <n v="393"/>
    <x v="4"/>
    <x v="2"/>
    <n v="1"/>
    <n v="1000"/>
    <n v="950"/>
    <n v="0.05"/>
    <s v="Maria Lewandowska"/>
    <x v="0"/>
  </r>
  <r>
    <n v="1023"/>
    <d v="2023-01-23T00:00:00"/>
    <n v="485"/>
    <x v="1"/>
    <x v="1"/>
    <n v="4"/>
    <n v="300"/>
    <n v="1140"/>
    <n v="0.05"/>
    <s v="Piotr Zieliński"/>
    <x v="0"/>
  </r>
  <r>
    <n v="1024"/>
    <d v="2023-01-24T00:00:00"/>
    <n v="291"/>
    <x v="5"/>
    <x v="1"/>
    <n v="4"/>
    <n v="1000"/>
    <n v="3600"/>
    <n v="0.1"/>
    <s v="Unknown"/>
    <x v="0"/>
  </r>
  <r>
    <n v="1025"/>
    <d v="2023-01-25T00:00:00"/>
    <n v="376"/>
    <x v="0"/>
    <x v="0"/>
    <n v="3"/>
    <n v="200"/>
    <n v="570"/>
    <n v="0.05"/>
    <s v="Maria Lewandowska"/>
    <x v="0"/>
  </r>
  <r>
    <n v="1026"/>
    <d v="2023-01-26T00:00:00"/>
    <n v="260"/>
    <x v="3"/>
    <x v="2"/>
    <n v="3"/>
    <n v="50"/>
    <n v="150"/>
    <n v="0"/>
    <s v="Unknown"/>
    <x v="0"/>
  </r>
  <r>
    <n v="1027"/>
    <d v="2023-01-27T00:00:00"/>
    <n v="413"/>
    <x v="2"/>
    <x v="2"/>
    <n v="2"/>
    <n v="50"/>
    <n v="100"/>
    <n v="0"/>
    <s v="Jan Kowalski"/>
    <x v="0"/>
  </r>
  <r>
    <n v="1028"/>
    <d v="2023-01-28T00:00:00"/>
    <n v="121"/>
    <x v="5"/>
    <x v="1"/>
    <n v="3"/>
    <n v="1000"/>
    <n v="3000"/>
    <n v="0"/>
    <s v="Unknown"/>
    <x v="0"/>
  </r>
  <r>
    <n v="1029"/>
    <d v="2023-01-29T00:00:00"/>
    <n v="352"/>
    <x v="3"/>
    <x v="2"/>
    <n v="2"/>
    <n v="1500"/>
    <n v="2550"/>
    <n v="0.15"/>
    <s v="Unknown"/>
    <x v="0"/>
  </r>
  <r>
    <n v="1030"/>
    <d v="2023-01-30T00:00:00"/>
    <n v="335"/>
    <x v="3"/>
    <x v="2"/>
    <n v="2"/>
    <n v="1000"/>
    <n v="1900"/>
    <n v="0.05"/>
    <s v="Anna Nowak"/>
    <x v="0"/>
  </r>
  <r>
    <n v="1031"/>
    <d v="2023-01-31T00:00:00"/>
    <n v="444"/>
    <x v="1"/>
    <x v="1"/>
    <n v="2"/>
    <n v="100"/>
    <n v="200"/>
    <n v="0"/>
    <s v="Anna Nowak"/>
    <x v="0"/>
  </r>
  <r>
    <n v="1032"/>
    <d v="2023-02-01T00:00:00"/>
    <n v="148"/>
    <x v="3"/>
    <x v="2"/>
    <n v="2"/>
    <n v="500"/>
    <n v="850"/>
    <n v="0.15"/>
    <s v="Anna Nowak"/>
    <x v="1"/>
  </r>
  <r>
    <n v="1033"/>
    <d v="2023-02-02T00:00:00"/>
    <n v="158"/>
    <x v="0"/>
    <x v="0"/>
    <n v="2"/>
    <n v="50"/>
    <n v="90"/>
    <n v="0.1"/>
    <s v="Unknown"/>
    <x v="1"/>
  </r>
  <r>
    <n v="1034"/>
    <d v="2023-02-03T00:00:00"/>
    <n v="269"/>
    <x v="5"/>
    <x v="1"/>
    <n v="1"/>
    <n v="1500"/>
    <n v="1275"/>
    <n v="0.15"/>
    <s v="Piotr Zieliński"/>
    <x v="1"/>
  </r>
  <r>
    <n v="1035"/>
    <d v="2023-02-04T00:00:00"/>
    <n v="287"/>
    <x v="3"/>
    <x v="2"/>
    <n v="3"/>
    <n v="200"/>
    <n v="510"/>
    <n v="0.15"/>
    <s v="Unknown"/>
    <x v="1"/>
  </r>
  <r>
    <n v="1036"/>
    <d v="2023-02-05T00:00:00"/>
    <n v="370"/>
    <x v="1"/>
    <x v="1"/>
    <n v="2"/>
    <n v="500"/>
    <n v="950"/>
    <n v="0.05"/>
    <s v="Piotr Zieliński"/>
    <x v="1"/>
  </r>
  <r>
    <n v="1037"/>
    <d v="2023-02-06T00:00:00"/>
    <n v="289"/>
    <x v="0"/>
    <x v="0"/>
    <n v="4"/>
    <n v="50"/>
    <n v="180"/>
    <n v="0.1"/>
    <s v="Piotr Zieliński"/>
    <x v="1"/>
  </r>
  <r>
    <n v="1038"/>
    <d v="2023-02-07T00:00:00"/>
    <n v="274"/>
    <x v="4"/>
    <x v="2"/>
    <n v="3"/>
    <n v="300"/>
    <n v="765"/>
    <n v="0.15"/>
    <s v="Anna Nowak"/>
    <x v="1"/>
  </r>
  <r>
    <n v="1039"/>
    <d v="2023-02-08T00:00:00"/>
    <n v="150"/>
    <x v="5"/>
    <x v="1"/>
    <n v="3"/>
    <n v="50"/>
    <n v="150"/>
    <n v="0"/>
    <s v="Maria Lewandowska"/>
    <x v="1"/>
  </r>
  <r>
    <n v="1040"/>
    <d v="2023-02-09T00:00:00"/>
    <n v="463"/>
    <x v="3"/>
    <x v="2"/>
    <n v="2"/>
    <n v="500"/>
    <n v="1000"/>
    <n v="0"/>
    <s v="Jan Kowalski"/>
    <x v="1"/>
  </r>
  <r>
    <n v="1041"/>
    <d v="2023-02-10T00:00:00"/>
    <n v="154"/>
    <x v="1"/>
    <x v="1"/>
    <n v="1"/>
    <n v="500"/>
    <n v="500"/>
    <n v="0"/>
    <s v="Anna Nowak"/>
    <x v="1"/>
  </r>
  <r>
    <n v="1042"/>
    <d v="2023-02-11T00:00:00"/>
    <n v="343"/>
    <x v="4"/>
    <x v="2"/>
    <n v="2"/>
    <n v="50"/>
    <n v="90"/>
    <n v="0.1"/>
    <s v="Anna Nowak"/>
    <x v="1"/>
  </r>
  <r>
    <n v="1043"/>
    <d v="2023-02-12T00:00:00"/>
    <n v="419"/>
    <x v="4"/>
    <x v="2"/>
    <n v="1"/>
    <n v="200"/>
    <n v="180"/>
    <n v="0.1"/>
    <s v="Maria Lewandowska"/>
    <x v="1"/>
  </r>
  <r>
    <n v="1044"/>
    <d v="2023-02-13T00:00:00"/>
    <n v="230"/>
    <x v="2"/>
    <x v="2"/>
    <n v="4"/>
    <n v="1000"/>
    <n v="4000"/>
    <n v="0"/>
    <s v="Jan Kowalski"/>
    <x v="1"/>
  </r>
  <r>
    <n v="1045"/>
    <d v="2023-02-14T00:00:00"/>
    <n v="406"/>
    <x v="0"/>
    <x v="0"/>
    <n v="3"/>
    <n v="500"/>
    <n v="1275"/>
    <n v="0.15"/>
    <s v="Unknown"/>
    <x v="1"/>
  </r>
  <r>
    <n v="1046"/>
    <d v="2023-02-15T00:00:00"/>
    <n v="234"/>
    <x v="3"/>
    <x v="2"/>
    <n v="4"/>
    <n v="50"/>
    <n v="180"/>
    <n v="0.1"/>
    <s v="Unknown"/>
    <x v="1"/>
  </r>
  <r>
    <n v="1047"/>
    <d v="2023-02-16T00:00:00"/>
    <n v="120"/>
    <x v="1"/>
    <x v="1"/>
    <n v="1"/>
    <n v="50"/>
    <n v="50"/>
    <n v="0"/>
    <s v="Anna Nowak"/>
    <x v="1"/>
  </r>
  <r>
    <n v="1048"/>
    <d v="2023-02-17T00:00:00"/>
    <n v="428"/>
    <x v="2"/>
    <x v="2"/>
    <n v="1"/>
    <n v="1500"/>
    <n v="1500"/>
    <n v="0"/>
    <s v="Jan Kowalski"/>
    <x v="1"/>
  </r>
  <r>
    <n v="1049"/>
    <d v="2023-02-18T00:00:00"/>
    <n v="266"/>
    <x v="0"/>
    <x v="0"/>
    <n v="4"/>
    <n v="1000"/>
    <n v="3800"/>
    <n v="0.05"/>
    <s v="Anna Nowak"/>
    <x v="1"/>
  </r>
  <r>
    <n v="1050"/>
    <d v="2023-02-19T00:00:00"/>
    <n v="373"/>
    <x v="2"/>
    <x v="2"/>
    <n v="1"/>
    <n v="300"/>
    <n v="270"/>
    <n v="0.1"/>
    <s v="Piotr Zieliński"/>
    <x v="1"/>
  </r>
  <r>
    <n v="1051"/>
    <d v="2023-02-20T00:00:00"/>
    <n v="487"/>
    <x v="5"/>
    <x v="1"/>
    <n v="4"/>
    <n v="200"/>
    <n v="680"/>
    <n v="0.15"/>
    <s v="Anna Nowak"/>
    <x v="1"/>
  </r>
  <r>
    <n v="1052"/>
    <d v="2023-02-21T00:00:00"/>
    <n v="188"/>
    <x v="0"/>
    <x v="0"/>
    <n v="3"/>
    <n v="300"/>
    <n v="900"/>
    <n v="0"/>
    <s v="Anna Nowak"/>
    <x v="1"/>
  </r>
  <r>
    <n v="1053"/>
    <d v="2023-02-22T00:00:00"/>
    <n v="415"/>
    <x v="0"/>
    <x v="0"/>
    <n v="4"/>
    <n v="1000"/>
    <n v="4000"/>
    <n v="0"/>
    <s v="Unknown"/>
    <x v="1"/>
  </r>
  <r>
    <n v="1054"/>
    <d v="2023-02-23T00:00:00"/>
    <n v="113"/>
    <x v="3"/>
    <x v="2"/>
    <n v="3"/>
    <n v="1000"/>
    <n v="2550"/>
    <n v="0.15"/>
    <s v="Unknown"/>
    <x v="1"/>
  </r>
  <r>
    <n v="1055"/>
    <d v="2023-02-24T00:00:00"/>
    <n v="341"/>
    <x v="0"/>
    <x v="0"/>
    <n v="4"/>
    <n v="1000"/>
    <n v="3800"/>
    <n v="0.05"/>
    <s v="Unknown"/>
    <x v="1"/>
  </r>
  <r>
    <n v="1056"/>
    <d v="2023-02-25T00:00:00"/>
    <n v="364"/>
    <x v="2"/>
    <x v="2"/>
    <n v="1"/>
    <n v="300"/>
    <n v="300"/>
    <n v="0"/>
    <s v="Piotr Zieliński"/>
    <x v="1"/>
  </r>
  <r>
    <n v="1057"/>
    <d v="2023-02-26T00:00:00"/>
    <n v="445"/>
    <x v="0"/>
    <x v="0"/>
    <n v="4"/>
    <n v="1000"/>
    <n v="3600"/>
    <n v="0.1"/>
    <s v="Unknown"/>
    <x v="1"/>
  </r>
  <r>
    <n v="1058"/>
    <d v="2023-02-27T00:00:00"/>
    <n v="152"/>
    <x v="3"/>
    <x v="2"/>
    <n v="1"/>
    <n v="50"/>
    <n v="47.5"/>
    <n v="0.05"/>
    <s v="Jan Kowalski"/>
    <x v="1"/>
  </r>
  <r>
    <n v="1059"/>
    <d v="2023-02-28T00:00:00"/>
    <n v="485"/>
    <x v="3"/>
    <x v="2"/>
    <n v="4"/>
    <n v="300"/>
    <n v="1080"/>
    <n v="0.1"/>
    <s v="Maria Lewandowska"/>
    <x v="1"/>
  </r>
  <r>
    <n v="1060"/>
    <d v="2023-03-01T00:00:00"/>
    <n v="439"/>
    <x v="5"/>
    <x v="1"/>
    <n v="4"/>
    <n v="1000"/>
    <n v="4000"/>
    <n v="0"/>
    <s v="Jan Kowalski"/>
    <x v="2"/>
  </r>
  <r>
    <n v="1061"/>
    <d v="2023-03-02T00:00:00"/>
    <n v="191"/>
    <x v="2"/>
    <x v="2"/>
    <n v="2"/>
    <n v="50"/>
    <n v="95"/>
    <n v="0.05"/>
    <s v="Jan Kowalski"/>
    <x v="2"/>
  </r>
  <r>
    <n v="1062"/>
    <d v="2023-03-03T00:00:00"/>
    <n v="466"/>
    <x v="4"/>
    <x v="2"/>
    <n v="1"/>
    <n v="1500"/>
    <n v="1500"/>
    <n v="0"/>
    <s v="Unknown"/>
    <x v="2"/>
  </r>
  <r>
    <n v="1063"/>
    <d v="2023-03-04T00:00:00"/>
    <n v="363"/>
    <x v="4"/>
    <x v="2"/>
    <n v="2"/>
    <n v="1000"/>
    <n v="1900"/>
    <n v="0.05"/>
    <s v="Maria Lewandowska"/>
    <x v="2"/>
  </r>
  <r>
    <n v="1064"/>
    <d v="2023-03-05T00:00:00"/>
    <n v="134"/>
    <x v="0"/>
    <x v="0"/>
    <n v="1"/>
    <n v="300"/>
    <n v="285"/>
    <n v="0.05"/>
    <s v="Maria Lewandowska"/>
    <x v="2"/>
  </r>
  <r>
    <n v="1065"/>
    <d v="2023-03-06T00:00:00"/>
    <n v="305"/>
    <x v="5"/>
    <x v="1"/>
    <n v="2"/>
    <n v="500"/>
    <n v="950"/>
    <n v="0.05"/>
    <s v="Maria Lewandowska"/>
    <x v="2"/>
  </r>
  <r>
    <n v="1066"/>
    <d v="2023-03-07T00:00:00"/>
    <n v="180"/>
    <x v="1"/>
    <x v="1"/>
    <n v="3"/>
    <n v="1000"/>
    <n v="2850"/>
    <n v="0.05"/>
    <s v="Piotr Zieliński"/>
    <x v="2"/>
  </r>
  <r>
    <n v="1067"/>
    <d v="2023-03-08T00:00:00"/>
    <n v="149"/>
    <x v="0"/>
    <x v="0"/>
    <n v="4"/>
    <n v="500"/>
    <n v="1800"/>
    <n v="0.1"/>
    <s v="Unknown"/>
    <x v="2"/>
  </r>
  <r>
    <n v="1068"/>
    <d v="2023-03-09T00:00:00"/>
    <n v="459"/>
    <x v="5"/>
    <x v="1"/>
    <n v="1"/>
    <n v="50"/>
    <n v="50"/>
    <n v="0"/>
    <s v="Maria Lewandowska"/>
    <x v="2"/>
  </r>
  <r>
    <n v="1069"/>
    <d v="2023-03-10T00:00:00"/>
    <n v="487"/>
    <x v="2"/>
    <x v="2"/>
    <n v="1"/>
    <n v="1500"/>
    <n v="1275"/>
    <n v="0.15"/>
    <s v="Piotr Zieliński"/>
    <x v="2"/>
  </r>
  <r>
    <n v="1070"/>
    <d v="2023-03-11T00:00:00"/>
    <n v="101"/>
    <x v="2"/>
    <x v="2"/>
    <n v="4"/>
    <n v="200"/>
    <n v="760"/>
    <n v="0.05"/>
    <s v="Anna Nowak"/>
    <x v="2"/>
  </r>
  <r>
    <n v="1071"/>
    <d v="2023-03-12T00:00:00"/>
    <n v="489"/>
    <x v="2"/>
    <x v="2"/>
    <n v="1"/>
    <n v="1500"/>
    <n v="1500"/>
    <n v="0"/>
    <s v="Anna Nowak"/>
    <x v="2"/>
  </r>
  <r>
    <n v="1072"/>
    <d v="2023-03-13T00:00:00"/>
    <n v="153"/>
    <x v="2"/>
    <x v="2"/>
    <n v="1"/>
    <n v="1000"/>
    <n v="950"/>
    <n v="0.05"/>
    <s v="Piotr Zieliński"/>
    <x v="2"/>
  </r>
  <r>
    <n v="1073"/>
    <d v="2023-03-14T00:00:00"/>
    <n v="205"/>
    <x v="2"/>
    <x v="2"/>
    <n v="2"/>
    <n v="500"/>
    <n v="1000"/>
    <n v="0"/>
    <s v="Piotr Zieliński"/>
    <x v="2"/>
  </r>
  <r>
    <n v="1074"/>
    <d v="2023-03-15T00:00:00"/>
    <n v="359"/>
    <x v="5"/>
    <x v="1"/>
    <n v="1"/>
    <n v="500"/>
    <n v="450"/>
    <n v="0.1"/>
    <s v="Unknown"/>
    <x v="2"/>
  </r>
  <r>
    <n v="1075"/>
    <d v="2023-03-16T00:00:00"/>
    <n v="409"/>
    <x v="5"/>
    <x v="1"/>
    <n v="3"/>
    <n v="300"/>
    <n v="900"/>
    <n v="0"/>
    <s v="Unknown"/>
    <x v="2"/>
  </r>
  <r>
    <n v="1076"/>
    <d v="2023-03-17T00:00:00"/>
    <n v="290"/>
    <x v="3"/>
    <x v="2"/>
    <n v="3"/>
    <n v="500"/>
    <n v="1275"/>
    <n v="0.15"/>
    <s v="Anna Nowak"/>
    <x v="2"/>
  </r>
  <r>
    <n v="1077"/>
    <d v="2023-03-18T00:00:00"/>
    <n v="317"/>
    <x v="4"/>
    <x v="2"/>
    <n v="4"/>
    <n v="300"/>
    <n v="1200"/>
    <n v="0"/>
    <s v="Maria Lewandowska"/>
    <x v="2"/>
  </r>
  <r>
    <n v="1078"/>
    <d v="2023-03-19T00:00:00"/>
    <n v="143"/>
    <x v="2"/>
    <x v="2"/>
    <n v="1"/>
    <n v="50"/>
    <n v="50"/>
    <n v="0"/>
    <s v="Anna Nowak"/>
    <x v="2"/>
  </r>
  <r>
    <n v="1079"/>
    <d v="2023-03-20T00:00:00"/>
    <n v="261"/>
    <x v="1"/>
    <x v="1"/>
    <n v="4"/>
    <n v="200"/>
    <n v="800"/>
    <n v="0"/>
    <s v="Maria Lewandowska"/>
    <x v="2"/>
  </r>
  <r>
    <n v="1080"/>
    <d v="2023-03-21T00:00:00"/>
    <n v="301"/>
    <x v="5"/>
    <x v="1"/>
    <n v="3"/>
    <n v="1000"/>
    <n v="3000"/>
    <n v="0"/>
    <s v="Maria Lewandowska"/>
    <x v="2"/>
  </r>
  <r>
    <n v="1081"/>
    <d v="2023-03-22T00:00:00"/>
    <n v="369"/>
    <x v="1"/>
    <x v="1"/>
    <n v="1"/>
    <n v="300"/>
    <n v="255"/>
    <n v="0.15"/>
    <s v="Unknown"/>
    <x v="2"/>
  </r>
  <r>
    <n v="1082"/>
    <d v="2023-03-23T00:00:00"/>
    <n v="450"/>
    <x v="1"/>
    <x v="1"/>
    <n v="1"/>
    <n v="200"/>
    <n v="190"/>
    <n v="0.05"/>
    <s v="Jan Kowalski"/>
    <x v="2"/>
  </r>
  <r>
    <n v="1083"/>
    <d v="2023-03-24T00:00:00"/>
    <n v="403"/>
    <x v="1"/>
    <x v="1"/>
    <n v="4"/>
    <n v="500"/>
    <n v="2000"/>
    <n v="0"/>
    <s v="Jan Kowalski"/>
    <x v="2"/>
  </r>
  <r>
    <n v="1084"/>
    <d v="2023-03-25T00:00:00"/>
    <n v="370"/>
    <x v="3"/>
    <x v="2"/>
    <n v="3"/>
    <n v="500"/>
    <n v="1500"/>
    <n v="0"/>
    <s v="Piotr Zieliński"/>
    <x v="2"/>
  </r>
  <r>
    <n v="1085"/>
    <d v="2023-03-26T00:00:00"/>
    <n v="314"/>
    <x v="5"/>
    <x v="1"/>
    <n v="1"/>
    <n v="200"/>
    <n v="180"/>
    <n v="0.1"/>
    <s v="Unknown"/>
    <x v="2"/>
  </r>
  <r>
    <n v="1086"/>
    <d v="2023-03-27T00:00:00"/>
    <n v="351"/>
    <x v="1"/>
    <x v="1"/>
    <n v="4"/>
    <n v="500"/>
    <n v="2000"/>
    <n v="0"/>
    <s v="Maria Lewandowska"/>
    <x v="2"/>
  </r>
  <r>
    <n v="1087"/>
    <d v="2023-03-28T00:00:00"/>
    <n v="289"/>
    <x v="2"/>
    <x v="2"/>
    <n v="3"/>
    <n v="50"/>
    <n v="135"/>
    <n v="0.1"/>
    <s v="Jan Kowalski"/>
    <x v="2"/>
  </r>
  <r>
    <n v="1088"/>
    <d v="2023-03-29T00:00:00"/>
    <n v="395"/>
    <x v="0"/>
    <x v="0"/>
    <n v="4"/>
    <n v="50"/>
    <n v="170"/>
    <n v="0.15"/>
    <s v="Maria Lewandowska"/>
    <x v="2"/>
  </r>
  <r>
    <n v="1089"/>
    <d v="2023-03-30T00:00:00"/>
    <n v="312"/>
    <x v="1"/>
    <x v="1"/>
    <n v="2"/>
    <n v="200"/>
    <n v="380"/>
    <n v="0.05"/>
    <s v="Jan Kowalski"/>
    <x v="2"/>
  </r>
  <r>
    <n v="1090"/>
    <d v="2023-03-31T00:00:00"/>
    <n v="307"/>
    <x v="3"/>
    <x v="2"/>
    <n v="1"/>
    <n v="300"/>
    <n v="300"/>
    <n v="0"/>
    <s v="Jan Kowalski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A0A3B-5175-B744-9096-2B998E718EF3}" name="Tabela przestawna12" cacheId="7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6">
  <location ref="O17:P24" firstHeaderRow="1" firstDataRow="1" firstDataCol="1" rowPageCount="1" colPageCount="1"/>
  <pivotFields count="11">
    <pivotField showAll="0"/>
    <pivotField numFmtId="14" showAll="0"/>
    <pivotField numFmtId="165" showAll="0"/>
    <pivotField axis="axisRow" showAll="0" sortType="ascending">
      <items count="7">
        <item x="0"/>
        <item x="2"/>
        <item x="1"/>
        <item x="4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4">
        <item x="2"/>
        <item x="0"/>
        <item x="1"/>
        <item t="default"/>
      </items>
    </pivotField>
    <pivotField dataField="1" showAll="0"/>
    <pivotField numFmtId="166" showAll="0"/>
    <pivotField numFmtId="166" showAll="0"/>
    <pivotField numFmtId="9" showAll="0"/>
    <pivotField showAll="0"/>
    <pivotField showAll="0">
      <items count="4">
        <item x="0"/>
        <item x="1"/>
        <item x="2"/>
        <item t="default"/>
      </items>
    </pivotField>
  </pivotFields>
  <rowFields count="1">
    <field x="3"/>
  </rowFields>
  <rowItems count="7">
    <i>
      <x v="3"/>
    </i>
    <i>
      <x v="5"/>
    </i>
    <i>
      <x v="1"/>
    </i>
    <i>
      <x v="4"/>
    </i>
    <i>
      <x v="2"/>
    </i>
    <i>
      <x/>
    </i>
    <i t="grand">
      <x/>
    </i>
  </rowItems>
  <colItems count="1">
    <i/>
  </colItems>
  <pageFields count="1">
    <pageField fld="4" hier="-1"/>
  </pageFields>
  <dataFields count="1">
    <dataField name="Suma z Quantity" fld="5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FC7A2-B6ED-3041-B0AF-F5BA91E84DFE}" name="Tabela przestawna11" cacheId="7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0">
  <location ref="O10:P14" firstHeaderRow="1" firstDataRow="1" firstDataCol="1"/>
  <pivotFields count="11">
    <pivotField showAll="0"/>
    <pivotField numFmtId="14" showAll="0"/>
    <pivotField numFmtId="165"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/>
    <pivotField numFmtId="166" showAll="0"/>
    <pivotField numFmtId="166" showAll="0"/>
    <pivotField numFmtId="9" showAll="0"/>
    <pivotField showAll="0"/>
    <pivotField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z Quantity" fld="5" baseField="0" baseItem="0"/>
  </dataFields>
  <chartFormats count="4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577B2-F6CD-A243-A363-814C4F25F13C}" name="Tabela przestawna10" cacheId="7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0">
  <location ref="O3:P7" firstHeaderRow="1" firstDataRow="1" firstDataCol="1"/>
  <pivotFields count="11">
    <pivotField showAll="0"/>
    <pivotField numFmtId="14" showAll="0"/>
    <pivotField numFmtId="165" showAll="0"/>
    <pivotField showAll="0"/>
    <pivotField showAll="0">
      <items count="4">
        <item x="2"/>
        <item x="0"/>
        <item x="1"/>
        <item t="default"/>
      </items>
    </pivotField>
    <pivotField showAll="0"/>
    <pivotField numFmtId="166" showAll="0"/>
    <pivotField dataField="1" numFmtId="166" showAll="0"/>
    <pivotField numFmtId="9"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z Total_Order" fld="7" baseField="0" baseItem="0" numFmtId="166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35991CE-97EE-9346-A36D-DB4DF979E07B}" autoFormatId="16" applyNumberFormats="0" applyBorderFormats="0" applyFontFormats="0" applyPatternFormats="0" applyAlignmentFormats="0" applyWidthHeightFormats="0">
  <queryTableRefresh nextId="11">
    <queryTableFields count="10">
      <queryTableField id="1" name="Order_ID" tableColumnId="1"/>
      <queryTableField id="2" name="Date" tableColumnId="2"/>
      <queryTableField id="3" name="Customer_ID" tableColumnId="3"/>
      <queryTableField id="4" name="Product" tableColumnId="4"/>
      <queryTableField id="5" name="Category" tableColumnId="5"/>
      <queryTableField id="6" name="Quantity" tableColumnId="6"/>
      <queryTableField id="7" name="Unit_Price" tableColumnId="7"/>
      <queryTableField id="8" name="Total_Order" tableColumnId="8"/>
      <queryTableField id="9" name="Discount" tableColumnId="9"/>
      <queryTableField id="10" name="Customer_Nam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A13EA49-37F1-FE4C-ACDF-9CAD199CD9DD}" autoFormatId="16" applyNumberFormats="0" applyBorderFormats="0" applyFontFormats="0" applyPatternFormats="0" applyAlignmentFormats="0" applyWidthHeightFormats="0">
  <queryTableRefresh nextId="11">
    <queryTableFields count="10">
      <queryTableField id="1" name="Order_ID" tableColumnId="1"/>
      <queryTableField id="2" name="Date" tableColumnId="2"/>
      <queryTableField id="3" name="Customer_ID" tableColumnId="3"/>
      <queryTableField id="4" name="Product" tableColumnId="4"/>
      <queryTableField id="5" name="Category" tableColumnId="5"/>
      <queryTableField id="6" name="Quantity" tableColumnId="6"/>
      <queryTableField id="7" name="Unit_Price" tableColumnId="7"/>
      <queryTableField id="8" name="Total_Order" tableColumnId="8"/>
      <queryTableField id="9" name="Discount" tableColumnId="9"/>
      <queryTableField id="10" name="Customer_Name" tableColumnId="1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onth_Name" xr10:uid="{83035371-8A31-7E46-B3AA-7930FDF9D45B}" sourceName="Month_Name">
  <pivotTables>
    <pivotTable tabId="7" name="Tabela przestawna10"/>
    <pivotTable tabId="7" name="Tabela przestawna11"/>
    <pivotTable tabId="7" name="Tabela przestawna12"/>
  </pivotTables>
  <data>
    <tabular pivotCacheId="131836966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Category" xr10:uid="{63854C9A-9469-5342-B5E9-D7241D29A631}" sourceName="Category">
  <pivotTables>
    <pivotTable tabId="7" name="Tabela przestawna12"/>
    <pivotTable tabId="7" name="Tabela przestawna10"/>
    <pivotTable tabId="7" name="Tabela przestawna11"/>
  </pivotTables>
  <data>
    <tabular pivotCacheId="1318369661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nth_Name" xr10:uid="{6033B660-7008-984B-A5A6-836AD53D79FA}" cache="Fragmentator_Month_Name" caption="Filtr" showCaption="0" style="SlicerStyleLight5" rowHeight="230716"/>
  <slicer name="Category" xr10:uid="{DC2AF4C7-5057-DC46-9F67-353E9B76C971}" cache="Fragmentator_Category" caption="Category" showCaption="0" style="SlicerStyleLight5" rowHeight="230716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3869AE-CBB1-D247-89B9-CEA86F9BB8DB}" name="Sheet1__2" displayName="Sheet1__2" ref="A1:J101" tableType="queryTable" totalsRowShown="0">
  <autoFilter ref="A1:J101" xr:uid="{133869AE-CBB1-D247-89B9-CEA86F9BB8DB}"/>
  <tableColumns count="10">
    <tableColumn id="1" xr3:uid="{88E6DD76-FC1D-744F-9CA1-374F1C88452B}" uniqueName="1" name="Order_ID" queryTableFieldId="1"/>
    <tableColumn id="2" xr3:uid="{64CD4E45-67A8-0D48-8453-4D4D9124C2A4}" uniqueName="2" name="Date" queryTableFieldId="2" dataDxfId="13"/>
    <tableColumn id="3" xr3:uid="{76F7C769-DF8F-2940-A1B8-062B7BD5FEDB}" uniqueName="3" name="Customer_ID" queryTableFieldId="3" dataDxfId="9"/>
    <tableColumn id="4" xr3:uid="{7F84C4A5-3F83-3B44-9503-79FB7A59A735}" uniqueName="4" name="Product" queryTableFieldId="4" dataDxfId="12"/>
    <tableColumn id="5" xr3:uid="{FDC35CD5-E6EB-7940-B218-B7EC9C8C071A}" uniqueName="5" name="Category" queryTableFieldId="5" dataDxfId="11"/>
    <tableColumn id="6" xr3:uid="{2B83E222-8367-2A43-8196-397B253AEF05}" uniqueName="6" name="Quantity" queryTableFieldId="6"/>
    <tableColumn id="7" xr3:uid="{1DB35BB2-688F-6247-8701-12735202526C}" uniqueName="7" name="Unit_Price" queryTableFieldId="7" dataDxfId="7"/>
    <tableColumn id="8" xr3:uid="{B8A9AB5C-E659-BE48-8311-C99BE9299B18}" uniqueName="8" name="Total_Order" queryTableFieldId="8" dataDxfId="8"/>
    <tableColumn id="9" xr3:uid="{F6AF2892-76AE-4342-81F4-7AE87EF311A2}" uniqueName="9" name="Discount" queryTableFieldId="9" dataCellStyle="Procentowy"/>
    <tableColumn id="10" xr3:uid="{2F7D191D-14BE-9A4A-86CE-E96F6A7E86E1}" uniqueName="10" name="Customer_Name" queryTableFieldId="10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D85349-3A5D-234C-BF35-CCA359E22B7C}" name="Sheet1__24" displayName="Sheet1__24" ref="A1:J101" tableType="queryTable" totalsRowShown="0">
  <autoFilter ref="A1:J101" xr:uid="{133869AE-CBB1-D247-89B9-CEA86F9BB8DB}"/>
  <tableColumns count="10">
    <tableColumn id="1" xr3:uid="{DEA8EE98-13AF-5745-98B2-72EA5C66BE99}" uniqueName="1" name="Order_ID" queryTableFieldId="1"/>
    <tableColumn id="2" xr3:uid="{3CAB7678-F4F3-6F48-A73E-559068F21B2F}" uniqueName="2" name="Date" queryTableFieldId="2" dataDxfId="6"/>
    <tableColumn id="3" xr3:uid="{EC6E3F84-521D-0C46-A032-19BC68F1C949}" uniqueName="3" name="Customer_ID" queryTableFieldId="3" dataDxfId="5"/>
    <tableColumn id="4" xr3:uid="{FE274A48-8FD6-5646-A9EF-7B5FAE7BC69E}" uniqueName="4" name="Product" queryTableFieldId="4" dataDxfId="4"/>
    <tableColumn id="5" xr3:uid="{EB19C734-A6B7-E74E-BF1C-38DD8693DA49}" uniqueName="5" name="Category" queryTableFieldId="5" dataDxfId="3"/>
    <tableColumn id="6" xr3:uid="{B72757BB-CA5E-2140-84D4-36F361AD48E9}" uniqueName="6" name="Quantity" queryTableFieldId="6"/>
    <tableColumn id="7" xr3:uid="{3CA55368-42F7-3649-8DF9-5E2948CA0E63}" uniqueName="7" name="Unit_Price" queryTableFieldId="7" dataDxfId="2"/>
    <tableColumn id="8" xr3:uid="{DFBEF455-F611-7140-936A-4DDA7F9F02A9}" uniqueName="8" name="Total_Order" queryTableFieldId="8" dataDxfId="1"/>
    <tableColumn id="9" xr3:uid="{C64B4580-EE42-AE4B-AA3C-CBB76730DB61}" uniqueName="9" name="Discount" queryTableFieldId="9" dataCellStyle="Procentowy"/>
    <tableColumn id="10" xr3:uid="{8B68A5F6-2DFB-E94F-A96A-56F20767DEC7}" uniqueName="10" name="Customer_Name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workbookViewId="0">
      <selection activeCell="N11" sqref="N11"/>
    </sheetView>
  </sheetViews>
  <sheetFormatPr baseColWidth="10" defaultColWidth="8.83203125" defaultRowHeight="15" x14ac:dyDescent="0.2"/>
  <cols>
    <col min="2" max="2" width="17.6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1001</v>
      </c>
      <c r="B2" s="2">
        <v>44927</v>
      </c>
      <c r="C2">
        <v>202</v>
      </c>
      <c r="D2" t="s">
        <v>10</v>
      </c>
      <c r="E2" t="s">
        <v>17</v>
      </c>
      <c r="F2">
        <v>2</v>
      </c>
      <c r="G2">
        <v>50</v>
      </c>
      <c r="H2">
        <v>100</v>
      </c>
      <c r="J2" t="s">
        <v>21</v>
      </c>
    </row>
    <row r="3" spans="1:10" x14ac:dyDescent="0.2">
      <c r="A3">
        <v>1002</v>
      </c>
      <c r="B3" s="2">
        <v>44928</v>
      </c>
      <c r="C3">
        <v>448</v>
      </c>
      <c r="D3" t="s">
        <v>10</v>
      </c>
      <c r="E3" t="s">
        <v>18</v>
      </c>
      <c r="F3">
        <v>2</v>
      </c>
      <c r="G3">
        <v>500</v>
      </c>
      <c r="H3">
        <v>1000</v>
      </c>
      <c r="I3">
        <v>0</v>
      </c>
      <c r="J3" t="s">
        <v>22</v>
      </c>
    </row>
    <row r="4" spans="1:10" x14ac:dyDescent="0.2">
      <c r="A4">
        <v>1003</v>
      </c>
      <c r="B4" s="2">
        <v>44929</v>
      </c>
      <c r="C4">
        <v>370</v>
      </c>
      <c r="D4" t="s">
        <v>11</v>
      </c>
      <c r="E4" t="s">
        <v>18</v>
      </c>
      <c r="F4">
        <v>3</v>
      </c>
      <c r="G4">
        <v>1500</v>
      </c>
      <c r="H4">
        <v>4500</v>
      </c>
      <c r="J4" t="s">
        <v>23</v>
      </c>
    </row>
    <row r="5" spans="1:10" x14ac:dyDescent="0.2">
      <c r="A5">
        <v>1004</v>
      </c>
      <c r="B5" s="2">
        <v>44930</v>
      </c>
      <c r="C5">
        <v>206</v>
      </c>
      <c r="D5" t="s">
        <v>11</v>
      </c>
      <c r="E5" t="s">
        <v>17</v>
      </c>
      <c r="F5">
        <v>4</v>
      </c>
      <c r="G5">
        <v>500</v>
      </c>
      <c r="H5">
        <v>1700</v>
      </c>
      <c r="I5">
        <v>15</v>
      </c>
      <c r="J5" t="s">
        <v>23</v>
      </c>
    </row>
    <row r="6" spans="1:10" x14ac:dyDescent="0.2">
      <c r="A6">
        <v>1005</v>
      </c>
      <c r="B6" s="2">
        <v>44931</v>
      </c>
      <c r="C6">
        <v>171</v>
      </c>
      <c r="D6" t="s">
        <v>11</v>
      </c>
      <c r="E6" t="s">
        <v>18</v>
      </c>
      <c r="F6">
        <v>1</v>
      </c>
      <c r="G6">
        <v>500</v>
      </c>
      <c r="H6">
        <v>500</v>
      </c>
      <c r="J6" t="s">
        <v>21</v>
      </c>
    </row>
    <row r="7" spans="1:10" x14ac:dyDescent="0.2">
      <c r="A7">
        <v>1006</v>
      </c>
      <c r="B7" s="2">
        <v>44932</v>
      </c>
      <c r="C7">
        <v>288</v>
      </c>
      <c r="D7" t="s">
        <v>12</v>
      </c>
      <c r="E7" t="s">
        <v>17</v>
      </c>
      <c r="F7">
        <v>1</v>
      </c>
      <c r="G7">
        <v>500</v>
      </c>
      <c r="H7">
        <v>500</v>
      </c>
      <c r="I7">
        <v>0</v>
      </c>
      <c r="J7" t="s">
        <v>24</v>
      </c>
    </row>
    <row r="8" spans="1:10" x14ac:dyDescent="0.2">
      <c r="A8">
        <v>1007</v>
      </c>
      <c r="B8" s="2">
        <v>44933</v>
      </c>
      <c r="C8">
        <v>120</v>
      </c>
      <c r="D8" t="s">
        <v>13</v>
      </c>
      <c r="E8" t="s">
        <v>17</v>
      </c>
      <c r="F8">
        <v>4</v>
      </c>
      <c r="G8">
        <v>200</v>
      </c>
      <c r="H8">
        <v>680</v>
      </c>
      <c r="I8">
        <v>15</v>
      </c>
      <c r="J8" t="s">
        <v>24</v>
      </c>
    </row>
    <row r="9" spans="1:10" x14ac:dyDescent="0.2">
      <c r="A9">
        <v>1008</v>
      </c>
      <c r="B9" s="2">
        <v>44934</v>
      </c>
      <c r="C9">
        <v>202</v>
      </c>
      <c r="D9" t="s">
        <v>14</v>
      </c>
      <c r="E9" t="s">
        <v>19</v>
      </c>
      <c r="F9">
        <v>1</v>
      </c>
      <c r="G9">
        <v>200</v>
      </c>
      <c r="H9">
        <v>200</v>
      </c>
      <c r="J9" t="s">
        <v>22</v>
      </c>
    </row>
    <row r="10" spans="1:10" x14ac:dyDescent="0.2">
      <c r="A10">
        <v>1009</v>
      </c>
      <c r="B10" s="2">
        <v>44935</v>
      </c>
      <c r="C10">
        <v>221</v>
      </c>
      <c r="D10" t="s">
        <v>14</v>
      </c>
      <c r="E10" t="s">
        <v>17</v>
      </c>
      <c r="F10">
        <v>4</v>
      </c>
      <c r="G10">
        <v>200</v>
      </c>
      <c r="H10">
        <v>680</v>
      </c>
      <c r="I10">
        <v>15</v>
      </c>
      <c r="J10" t="s">
        <v>21</v>
      </c>
    </row>
    <row r="11" spans="1:10" x14ac:dyDescent="0.2">
      <c r="A11">
        <v>1010</v>
      </c>
      <c r="B11" s="2">
        <v>44936</v>
      </c>
      <c r="C11">
        <v>314</v>
      </c>
      <c r="D11" t="s">
        <v>11</v>
      </c>
      <c r="E11" t="s">
        <v>19</v>
      </c>
      <c r="F11">
        <v>1</v>
      </c>
      <c r="G11">
        <v>1500</v>
      </c>
      <c r="H11">
        <v>1425</v>
      </c>
      <c r="I11">
        <v>5</v>
      </c>
      <c r="J11" t="s">
        <v>23</v>
      </c>
    </row>
    <row r="12" spans="1:10" x14ac:dyDescent="0.2">
      <c r="A12">
        <v>1011</v>
      </c>
      <c r="B12" s="2">
        <v>44937</v>
      </c>
      <c r="D12" t="s">
        <v>14</v>
      </c>
      <c r="E12" t="s">
        <v>18</v>
      </c>
      <c r="F12">
        <v>2</v>
      </c>
      <c r="G12">
        <v>50</v>
      </c>
      <c r="H12">
        <v>95</v>
      </c>
      <c r="I12">
        <v>5</v>
      </c>
      <c r="J12" t="s">
        <v>24</v>
      </c>
    </row>
    <row r="13" spans="1:10" x14ac:dyDescent="0.2">
      <c r="A13">
        <v>1012</v>
      </c>
      <c r="B13" s="2">
        <v>44938</v>
      </c>
      <c r="C13">
        <v>187</v>
      </c>
      <c r="D13" t="s">
        <v>14</v>
      </c>
      <c r="E13" t="s">
        <v>18</v>
      </c>
      <c r="F13">
        <v>1</v>
      </c>
      <c r="G13">
        <v>300</v>
      </c>
      <c r="H13">
        <v>300</v>
      </c>
      <c r="J13" t="s">
        <v>21</v>
      </c>
    </row>
    <row r="14" spans="1:10" x14ac:dyDescent="0.2">
      <c r="A14">
        <v>1013</v>
      </c>
      <c r="B14" s="2">
        <v>44939</v>
      </c>
      <c r="C14">
        <v>472</v>
      </c>
      <c r="D14" t="s">
        <v>11</v>
      </c>
      <c r="E14" t="s">
        <v>18</v>
      </c>
      <c r="F14">
        <v>4</v>
      </c>
      <c r="G14">
        <v>500</v>
      </c>
      <c r="H14">
        <v>1700</v>
      </c>
      <c r="I14">
        <v>15</v>
      </c>
      <c r="J14" t="s">
        <v>24</v>
      </c>
    </row>
    <row r="15" spans="1:10" x14ac:dyDescent="0.2">
      <c r="A15">
        <v>1014</v>
      </c>
      <c r="B15" s="2">
        <v>44940</v>
      </c>
      <c r="C15">
        <v>199</v>
      </c>
      <c r="D15" t="s">
        <v>14</v>
      </c>
      <c r="E15" t="s">
        <v>18</v>
      </c>
      <c r="F15">
        <v>4</v>
      </c>
      <c r="G15">
        <v>500</v>
      </c>
      <c r="H15">
        <v>2000</v>
      </c>
      <c r="I15">
        <v>0</v>
      </c>
      <c r="J15" t="s">
        <v>24</v>
      </c>
    </row>
    <row r="16" spans="1:10" x14ac:dyDescent="0.2">
      <c r="A16">
        <v>1015</v>
      </c>
      <c r="B16" s="2">
        <v>44941</v>
      </c>
      <c r="C16">
        <v>459</v>
      </c>
      <c r="D16" t="s">
        <v>10</v>
      </c>
      <c r="E16" t="s">
        <v>19</v>
      </c>
      <c r="F16">
        <v>4</v>
      </c>
      <c r="G16">
        <v>1500</v>
      </c>
      <c r="H16">
        <v>6000</v>
      </c>
      <c r="J16" t="s">
        <v>23</v>
      </c>
    </row>
    <row r="17" spans="1:10" x14ac:dyDescent="0.2">
      <c r="A17">
        <v>1016</v>
      </c>
      <c r="B17" s="2">
        <v>44942</v>
      </c>
      <c r="C17">
        <v>251</v>
      </c>
      <c r="D17" t="s">
        <v>15</v>
      </c>
      <c r="E17" t="s">
        <v>18</v>
      </c>
      <c r="F17">
        <v>4</v>
      </c>
      <c r="G17">
        <v>500</v>
      </c>
      <c r="H17">
        <v>1900</v>
      </c>
      <c r="I17">
        <v>5</v>
      </c>
      <c r="J17" t="s">
        <v>25</v>
      </c>
    </row>
    <row r="18" spans="1:10" x14ac:dyDescent="0.2">
      <c r="A18">
        <v>1017</v>
      </c>
      <c r="B18" s="2">
        <v>44943</v>
      </c>
      <c r="C18">
        <v>230</v>
      </c>
      <c r="D18" t="s">
        <v>15</v>
      </c>
      <c r="E18" t="s">
        <v>17</v>
      </c>
      <c r="F18">
        <v>4</v>
      </c>
      <c r="G18">
        <v>200</v>
      </c>
      <c r="H18">
        <v>760</v>
      </c>
      <c r="I18">
        <v>5</v>
      </c>
      <c r="J18" t="s">
        <v>22</v>
      </c>
    </row>
    <row r="19" spans="1:10" x14ac:dyDescent="0.2">
      <c r="A19">
        <v>1018</v>
      </c>
      <c r="B19" s="2">
        <v>44944</v>
      </c>
      <c r="C19">
        <v>249</v>
      </c>
      <c r="D19" t="s">
        <v>11</v>
      </c>
      <c r="E19" t="s">
        <v>17</v>
      </c>
      <c r="F19">
        <v>3</v>
      </c>
      <c r="G19">
        <v>300</v>
      </c>
      <c r="H19">
        <v>900</v>
      </c>
      <c r="J19" t="s">
        <v>22</v>
      </c>
    </row>
    <row r="20" spans="1:10" x14ac:dyDescent="0.2">
      <c r="A20">
        <v>1019</v>
      </c>
      <c r="B20" s="2">
        <v>44945</v>
      </c>
      <c r="C20">
        <v>408</v>
      </c>
      <c r="D20" t="s">
        <v>13</v>
      </c>
      <c r="E20" t="s">
        <v>17</v>
      </c>
      <c r="F20">
        <v>3</v>
      </c>
      <c r="G20">
        <v>1000</v>
      </c>
      <c r="H20">
        <v>2550</v>
      </c>
      <c r="I20">
        <v>15</v>
      </c>
      <c r="J20" t="s">
        <v>23</v>
      </c>
    </row>
    <row r="21" spans="1:10" x14ac:dyDescent="0.2">
      <c r="A21">
        <v>1020</v>
      </c>
      <c r="B21" s="2">
        <v>44946</v>
      </c>
      <c r="C21">
        <v>357</v>
      </c>
      <c r="D21" t="s">
        <v>11</v>
      </c>
      <c r="E21" t="s">
        <v>19</v>
      </c>
      <c r="F21">
        <v>1</v>
      </c>
      <c r="G21">
        <v>500</v>
      </c>
      <c r="H21">
        <v>475</v>
      </c>
      <c r="I21">
        <v>5</v>
      </c>
      <c r="J21" t="s">
        <v>24</v>
      </c>
    </row>
    <row r="22" spans="1:10" x14ac:dyDescent="0.2">
      <c r="A22">
        <v>1021</v>
      </c>
      <c r="B22" s="2">
        <v>44947</v>
      </c>
      <c r="C22">
        <v>443</v>
      </c>
      <c r="D22" t="s">
        <v>13</v>
      </c>
      <c r="E22" t="s">
        <v>20</v>
      </c>
      <c r="F22">
        <v>4</v>
      </c>
      <c r="G22">
        <v>200</v>
      </c>
      <c r="H22">
        <v>680</v>
      </c>
      <c r="I22">
        <v>15</v>
      </c>
      <c r="J22" t="s">
        <v>21</v>
      </c>
    </row>
    <row r="23" spans="1:10" x14ac:dyDescent="0.2">
      <c r="A23">
        <v>1022</v>
      </c>
      <c r="B23" s="2">
        <v>44948</v>
      </c>
      <c r="C23">
        <v>393</v>
      </c>
      <c r="D23" t="s">
        <v>15</v>
      </c>
      <c r="E23" t="s">
        <v>18</v>
      </c>
      <c r="F23">
        <v>1</v>
      </c>
      <c r="G23">
        <v>1000</v>
      </c>
      <c r="H23">
        <v>950</v>
      </c>
      <c r="I23">
        <v>5</v>
      </c>
      <c r="J23" t="s">
        <v>24</v>
      </c>
    </row>
    <row r="24" spans="1:10" x14ac:dyDescent="0.2">
      <c r="A24">
        <v>1023</v>
      </c>
      <c r="B24" s="2">
        <v>44949</v>
      </c>
      <c r="C24">
        <v>485</v>
      </c>
      <c r="D24" t="s">
        <v>11</v>
      </c>
      <c r="E24" t="s">
        <v>18</v>
      </c>
      <c r="F24">
        <v>4</v>
      </c>
      <c r="G24">
        <v>300</v>
      </c>
      <c r="H24">
        <v>1140</v>
      </c>
      <c r="I24">
        <v>5</v>
      </c>
      <c r="J24" t="s">
        <v>23</v>
      </c>
    </row>
    <row r="25" spans="1:10" x14ac:dyDescent="0.2">
      <c r="A25">
        <v>1024</v>
      </c>
      <c r="B25" s="2">
        <v>44950</v>
      </c>
      <c r="C25">
        <v>291</v>
      </c>
      <c r="D25" t="s">
        <v>16</v>
      </c>
      <c r="E25" t="s">
        <v>19</v>
      </c>
      <c r="F25">
        <v>4</v>
      </c>
      <c r="G25">
        <v>1000</v>
      </c>
      <c r="H25">
        <v>3600</v>
      </c>
      <c r="I25">
        <v>10</v>
      </c>
      <c r="J25" t="s">
        <v>22</v>
      </c>
    </row>
    <row r="26" spans="1:10" x14ac:dyDescent="0.2">
      <c r="A26">
        <v>1025</v>
      </c>
      <c r="B26" s="2">
        <v>44951</v>
      </c>
      <c r="C26">
        <v>376</v>
      </c>
      <c r="D26" t="s">
        <v>10</v>
      </c>
      <c r="E26" t="s">
        <v>17</v>
      </c>
      <c r="F26">
        <v>3</v>
      </c>
      <c r="G26">
        <v>200</v>
      </c>
      <c r="H26">
        <v>570</v>
      </c>
      <c r="I26">
        <v>5</v>
      </c>
      <c r="J26" t="s">
        <v>24</v>
      </c>
    </row>
    <row r="27" spans="1:10" x14ac:dyDescent="0.2">
      <c r="A27">
        <v>1026</v>
      </c>
      <c r="B27" s="2">
        <v>44952</v>
      </c>
      <c r="C27">
        <v>260</v>
      </c>
      <c r="D27" t="s">
        <v>14</v>
      </c>
      <c r="E27" t="s">
        <v>17</v>
      </c>
      <c r="F27">
        <v>3</v>
      </c>
      <c r="G27">
        <v>50</v>
      </c>
      <c r="H27">
        <v>150</v>
      </c>
      <c r="I27">
        <v>0</v>
      </c>
      <c r="J27" t="s">
        <v>22</v>
      </c>
    </row>
    <row r="28" spans="1:10" x14ac:dyDescent="0.2">
      <c r="A28">
        <v>1027</v>
      </c>
      <c r="B28" s="2">
        <v>44953</v>
      </c>
      <c r="C28">
        <v>413</v>
      </c>
      <c r="D28" t="s">
        <v>13</v>
      </c>
      <c r="E28" t="s">
        <v>18</v>
      </c>
      <c r="F28">
        <v>2</v>
      </c>
      <c r="G28">
        <v>50</v>
      </c>
      <c r="H28">
        <v>100</v>
      </c>
      <c r="J28" t="s">
        <v>21</v>
      </c>
    </row>
    <row r="29" spans="1:10" x14ac:dyDescent="0.2">
      <c r="A29">
        <v>1028</v>
      </c>
      <c r="B29" s="2">
        <v>44954</v>
      </c>
      <c r="C29">
        <v>121</v>
      </c>
      <c r="D29" t="s">
        <v>16</v>
      </c>
      <c r="E29" t="s">
        <v>17</v>
      </c>
      <c r="F29">
        <v>3</v>
      </c>
      <c r="G29">
        <v>1000</v>
      </c>
      <c r="H29">
        <v>3000</v>
      </c>
      <c r="J29" t="s">
        <v>22</v>
      </c>
    </row>
    <row r="30" spans="1:10" x14ac:dyDescent="0.2">
      <c r="A30">
        <v>1029</v>
      </c>
      <c r="B30" s="2">
        <v>44955</v>
      </c>
      <c r="C30">
        <v>352</v>
      </c>
      <c r="D30" t="s">
        <v>14</v>
      </c>
      <c r="E30" t="s">
        <v>17</v>
      </c>
      <c r="F30">
        <v>2</v>
      </c>
      <c r="G30">
        <v>1500</v>
      </c>
      <c r="H30">
        <v>2550</v>
      </c>
      <c r="I30">
        <v>15</v>
      </c>
      <c r="J30" t="s">
        <v>22</v>
      </c>
    </row>
    <row r="31" spans="1:10" x14ac:dyDescent="0.2">
      <c r="A31">
        <v>1030</v>
      </c>
      <c r="B31" s="2">
        <v>44956</v>
      </c>
      <c r="C31">
        <v>335</v>
      </c>
      <c r="D31" t="s">
        <v>14</v>
      </c>
      <c r="E31" t="s">
        <v>19</v>
      </c>
      <c r="F31">
        <v>2</v>
      </c>
      <c r="G31">
        <v>1000</v>
      </c>
      <c r="H31">
        <v>1900</v>
      </c>
      <c r="I31">
        <v>5</v>
      </c>
      <c r="J31" t="s">
        <v>25</v>
      </c>
    </row>
    <row r="32" spans="1:10" x14ac:dyDescent="0.2">
      <c r="A32">
        <v>1031</v>
      </c>
      <c r="B32" s="2">
        <v>44957</v>
      </c>
      <c r="C32">
        <v>444</v>
      </c>
      <c r="D32" t="s">
        <v>11</v>
      </c>
      <c r="E32" t="s">
        <v>19</v>
      </c>
      <c r="F32">
        <v>2</v>
      </c>
      <c r="G32">
        <v>-100</v>
      </c>
      <c r="H32">
        <v>-200</v>
      </c>
      <c r="I32">
        <v>0</v>
      </c>
      <c r="J32" t="s">
        <v>25</v>
      </c>
    </row>
    <row r="33" spans="1:10" x14ac:dyDescent="0.2">
      <c r="A33">
        <v>1032</v>
      </c>
      <c r="B33" s="2">
        <v>44958</v>
      </c>
      <c r="C33">
        <v>148</v>
      </c>
      <c r="D33" t="s">
        <v>14</v>
      </c>
      <c r="E33" t="s">
        <v>19</v>
      </c>
      <c r="F33">
        <v>2</v>
      </c>
      <c r="G33">
        <v>500</v>
      </c>
      <c r="H33">
        <v>850</v>
      </c>
      <c r="I33">
        <v>15</v>
      </c>
      <c r="J33" t="s">
        <v>25</v>
      </c>
    </row>
    <row r="34" spans="1:10" x14ac:dyDescent="0.2">
      <c r="A34">
        <v>1033</v>
      </c>
      <c r="B34" s="2">
        <v>44959</v>
      </c>
      <c r="C34">
        <v>158</v>
      </c>
      <c r="D34" t="s">
        <v>10</v>
      </c>
      <c r="E34" t="s">
        <v>19</v>
      </c>
      <c r="F34">
        <v>2</v>
      </c>
      <c r="G34">
        <v>50</v>
      </c>
      <c r="H34">
        <v>90</v>
      </c>
      <c r="I34">
        <v>10</v>
      </c>
      <c r="J34" t="s">
        <v>22</v>
      </c>
    </row>
    <row r="35" spans="1:10" x14ac:dyDescent="0.2">
      <c r="A35">
        <v>1034</v>
      </c>
      <c r="B35" s="2">
        <v>44960</v>
      </c>
      <c r="C35">
        <v>269</v>
      </c>
      <c r="D35" t="s">
        <v>16</v>
      </c>
      <c r="E35" t="s">
        <v>18</v>
      </c>
      <c r="F35">
        <v>1</v>
      </c>
      <c r="G35">
        <v>1500</v>
      </c>
      <c r="H35">
        <v>1275</v>
      </c>
      <c r="I35">
        <v>15</v>
      </c>
      <c r="J35" t="s">
        <v>23</v>
      </c>
    </row>
    <row r="36" spans="1:10" x14ac:dyDescent="0.2">
      <c r="A36">
        <v>1035</v>
      </c>
      <c r="B36" s="2">
        <v>44961</v>
      </c>
      <c r="C36">
        <v>287</v>
      </c>
      <c r="D36" t="s">
        <v>14</v>
      </c>
      <c r="E36" t="s">
        <v>19</v>
      </c>
      <c r="F36">
        <v>3</v>
      </c>
      <c r="G36">
        <v>200</v>
      </c>
      <c r="H36">
        <v>510</v>
      </c>
      <c r="I36">
        <v>15</v>
      </c>
      <c r="J36" t="s">
        <v>22</v>
      </c>
    </row>
    <row r="37" spans="1:10" x14ac:dyDescent="0.2">
      <c r="A37">
        <v>1036</v>
      </c>
      <c r="B37" s="2">
        <v>44962</v>
      </c>
      <c r="C37">
        <v>370</v>
      </c>
      <c r="D37" t="s">
        <v>11</v>
      </c>
      <c r="E37" t="s">
        <v>17</v>
      </c>
      <c r="F37">
        <v>2</v>
      </c>
      <c r="G37">
        <v>500</v>
      </c>
      <c r="H37">
        <v>950</v>
      </c>
      <c r="I37">
        <v>5</v>
      </c>
      <c r="J37" t="s">
        <v>23</v>
      </c>
    </row>
    <row r="38" spans="1:10" x14ac:dyDescent="0.2">
      <c r="A38">
        <v>1037</v>
      </c>
      <c r="B38" s="2">
        <v>44963</v>
      </c>
      <c r="C38">
        <v>289</v>
      </c>
      <c r="D38" t="s">
        <v>10</v>
      </c>
      <c r="E38" t="s">
        <v>18</v>
      </c>
      <c r="F38">
        <v>4</v>
      </c>
      <c r="G38">
        <v>50</v>
      </c>
      <c r="H38">
        <v>180</v>
      </c>
      <c r="I38">
        <v>10</v>
      </c>
      <c r="J38" t="s">
        <v>23</v>
      </c>
    </row>
    <row r="39" spans="1:10" x14ac:dyDescent="0.2">
      <c r="A39">
        <v>1038</v>
      </c>
      <c r="B39" s="2">
        <v>44964</v>
      </c>
      <c r="C39">
        <v>274</v>
      </c>
      <c r="D39" t="s">
        <v>15</v>
      </c>
      <c r="E39" t="s">
        <v>17</v>
      </c>
      <c r="F39">
        <v>3</v>
      </c>
      <c r="G39">
        <v>300</v>
      </c>
      <c r="H39">
        <v>765</v>
      </c>
      <c r="I39">
        <v>15</v>
      </c>
      <c r="J39" t="s">
        <v>25</v>
      </c>
    </row>
    <row r="40" spans="1:10" x14ac:dyDescent="0.2">
      <c r="A40">
        <v>1039</v>
      </c>
      <c r="B40" s="2">
        <v>44965</v>
      </c>
      <c r="C40">
        <v>150</v>
      </c>
      <c r="D40" t="s">
        <v>16</v>
      </c>
      <c r="E40" t="s">
        <v>17</v>
      </c>
      <c r="F40">
        <v>3</v>
      </c>
      <c r="G40">
        <v>50</v>
      </c>
      <c r="H40">
        <v>150</v>
      </c>
      <c r="I40">
        <v>0</v>
      </c>
      <c r="J40" t="s">
        <v>24</v>
      </c>
    </row>
    <row r="41" spans="1:10" x14ac:dyDescent="0.2">
      <c r="A41">
        <v>1040</v>
      </c>
      <c r="B41" s="2">
        <v>44966</v>
      </c>
      <c r="C41">
        <v>463</v>
      </c>
      <c r="D41" t="s">
        <v>14</v>
      </c>
      <c r="E41" t="s">
        <v>17</v>
      </c>
      <c r="F41">
        <v>2</v>
      </c>
      <c r="G41">
        <v>500</v>
      </c>
      <c r="H41">
        <v>1000</v>
      </c>
      <c r="I41">
        <v>0</v>
      </c>
      <c r="J41" t="s">
        <v>21</v>
      </c>
    </row>
    <row r="42" spans="1:10" x14ac:dyDescent="0.2">
      <c r="A42">
        <v>1041</v>
      </c>
      <c r="B42" s="2">
        <v>44967</v>
      </c>
      <c r="C42">
        <v>154</v>
      </c>
      <c r="D42" t="s">
        <v>11</v>
      </c>
      <c r="E42" t="s">
        <v>19</v>
      </c>
      <c r="F42">
        <v>1</v>
      </c>
      <c r="G42">
        <v>500</v>
      </c>
      <c r="H42">
        <v>500</v>
      </c>
      <c r="J42" t="s">
        <v>25</v>
      </c>
    </row>
    <row r="43" spans="1:10" x14ac:dyDescent="0.2">
      <c r="A43">
        <v>1042</v>
      </c>
      <c r="B43" s="2">
        <v>44968</v>
      </c>
      <c r="C43">
        <v>343</v>
      </c>
      <c r="D43" t="s">
        <v>15</v>
      </c>
      <c r="E43" t="s">
        <v>19</v>
      </c>
      <c r="F43">
        <v>2</v>
      </c>
      <c r="G43">
        <v>50</v>
      </c>
      <c r="H43">
        <v>90</v>
      </c>
      <c r="I43">
        <v>10</v>
      </c>
      <c r="J43" t="s">
        <v>25</v>
      </c>
    </row>
    <row r="44" spans="1:10" x14ac:dyDescent="0.2">
      <c r="A44">
        <v>1043</v>
      </c>
      <c r="B44" s="2">
        <v>44969</v>
      </c>
      <c r="C44">
        <v>419</v>
      </c>
      <c r="D44" t="s">
        <v>15</v>
      </c>
      <c r="E44" t="s">
        <v>18</v>
      </c>
      <c r="F44">
        <v>1</v>
      </c>
      <c r="G44">
        <v>200</v>
      </c>
      <c r="H44">
        <v>180</v>
      </c>
      <c r="I44">
        <v>10</v>
      </c>
      <c r="J44" t="s">
        <v>24</v>
      </c>
    </row>
    <row r="45" spans="1:10" x14ac:dyDescent="0.2">
      <c r="A45">
        <v>1044</v>
      </c>
      <c r="B45" s="2">
        <v>44970</v>
      </c>
      <c r="C45">
        <v>230</v>
      </c>
      <c r="D45" t="s">
        <v>13</v>
      </c>
      <c r="E45" t="s">
        <v>18</v>
      </c>
      <c r="F45">
        <v>4</v>
      </c>
      <c r="G45">
        <v>1000</v>
      </c>
      <c r="H45">
        <v>4000</v>
      </c>
      <c r="J45" t="s">
        <v>21</v>
      </c>
    </row>
    <row r="46" spans="1:10" x14ac:dyDescent="0.2">
      <c r="A46">
        <v>1045</v>
      </c>
      <c r="B46" s="2">
        <v>44971</v>
      </c>
      <c r="C46">
        <v>406</v>
      </c>
      <c r="D46" t="s">
        <v>10</v>
      </c>
      <c r="E46" t="s">
        <v>19</v>
      </c>
      <c r="F46">
        <v>3</v>
      </c>
      <c r="G46">
        <v>500</v>
      </c>
      <c r="H46">
        <v>1275</v>
      </c>
      <c r="I46">
        <v>15</v>
      </c>
      <c r="J46" t="s">
        <v>22</v>
      </c>
    </row>
    <row r="47" spans="1:10" x14ac:dyDescent="0.2">
      <c r="A47">
        <v>1046</v>
      </c>
      <c r="B47" s="2">
        <v>44972</v>
      </c>
      <c r="C47">
        <v>234</v>
      </c>
      <c r="D47" t="s">
        <v>14</v>
      </c>
      <c r="E47" t="s">
        <v>17</v>
      </c>
      <c r="F47">
        <v>4</v>
      </c>
      <c r="G47">
        <v>50</v>
      </c>
      <c r="H47">
        <v>180</v>
      </c>
      <c r="I47">
        <v>10</v>
      </c>
      <c r="J47" t="s">
        <v>22</v>
      </c>
    </row>
    <row r="48" spans="1:10" x14ac:dyDescent="0.2">
      <c r="A48">
        <v>1047</v>
      </c>
      <c r="B48" s="2">
        <v>44973</v>
      </c>
      <c r="C48">
        <v>120</v>
      </c>
      <c r="D48" t="s">
        <v>11</v>
      </c>
      <c r="E48" t="s">
        <v>18</v>
      </c>
      <c r="F48">
        <v>1</v>
      </c>
      <c r="G48">
        <v>50</v>
      </c>
      <c r="H48">
        <v>50</v>
      </c>
      <c r="I48">
        <v>0</v>
      </c>
      <c r="J48" t="s">
        <v>25</v>
      </c>
    </row>
    <row r="49" spans="1:10" x14ac:dyDescent="0.2">
      <c r="A49">
        <v>1048</v>
      </c>
      <c r="B49" s="2">
        <v>44974</v>
      </c>
      <c r="C49">
        <v>428</v>
      </c>
      <c r="D49" t="s">
        <v>13</v>
      </c>
      <c r="E49" t="s">
        <v>19</v>
      </c>
      <c r="F49">
        <v>1</v>
      </c>
      <c r="G49">
        <v>1500</v>
      </c>
      <c r="H49">
        <v>1500</v>
      </c>
      <c r="I49">
        <v>0</v>
      </c>
      <c r="J49" t="s">
        <v>21</v>
      </c>
    </row>
    <row r="50" spans="1:10" x14ac:dyDescent="0.2">
      <c r="A50">
        <v>1049</v>
      </c>
      <c r="B50" s="2">
        <v>44975</v>
      </c>
      <c r="C50">
        <v>266</v>
      </c>
      <c r="D50" t="s">
        <v>10</v>
      </c>
      <c r="E50" t="s">
        <v>19</v>
      </c>
      <c r="F50">
        <v>4</v>
      </c>
      <c r="G50">
        <v>1000</v>
      </c>
      <c r="H50">
        <v>3800</v>
      </c>
      <c r="I50">
        <v>5</v>
      </c>
      <c r="J50" t="s">
        <v>25</v>
      </c>
    </row>
    <row r="51" spans="1:10" x14ac:dyDescent="0.2">
      <c r="A51">
        <v>1050</v>
      </c>
      <c r="B51" s="2">
        <v>44976</v>
      </c>
      <c r="C51">
        <v>373</v>
      </c>
      <c r="D51" t="s">
        <v>13</v>
      </c>
      <c r="E51" t="s">
        <v>19</v>
      </c>
      <c r="F51">
        <v>1</v>
      </c>
      <c r="G51">
        <v>300</v>
      </c>
      <c r="H51">
        <v>270</v>
      </c>
      <c r="I51">
        <v>10</v>
      </c>
      <c r="J51" t="s">
        <v>23</v>
      </c>
    </row>
    <row r="52" spans="1:10" x14ac:dyDescent="0.2">
      <c r="A52">
        <v>1051</v>
      </c>
      <c r="B52" s="2">
        <v>44977</v>
      </c>
      <c r="C52">
        <v>487</v>
      </c>
      <c r="D52" t="s">
        <v>16</v>
      </c>
      <c r="E52" t="s">
        <v>17</v>
      </c>
      <c r="F52">
        <v>4</v>
      </c>
      <c r="G52">
        <v>200</v>
      </c>
      <c r="I52">
        <v>15</v>
      </c>
      <c r="J52" t="s">
        <v>25</v>
      </c>
    </row>
    <row r="53" spans="1:10" x14ac:dyDescent="0.2">
      <c r="A53">
        <v>1052</v>
      </c>
      <c r="B53" s="2">
        <v>44978</v>
      </c>
      <c r="C53">
        <v>188</v>
      </c>
      <c r="D53" t="s">
        <v>10</v>
      </c>
      <c r="E53" t="s">
        <v>19</v>
      </c>
      <c r="F53">
        <v>3</v>
      </c>
      <c r="G53">
        <v>300</v>
      </c>
      <c r="H53">
        <v>900</v>
      </c>
      <c r="J53" t="s">
        <v>25</v>
      </c>
    </row>
    <row r="54" spans="1:10" x14ac:dyDescent="0.2">
      <c r="A54">
        <v>1053</v>
      </c>
      <c r="B54" s="2">
        <v>44979</v>
      </c>
      <c r="C54">
        <v>415</v>
      </c>
      <c r="D54" t="s">
        <v>10</v>
      </c>
      <c r="E54" t="s">
        <v>19</v>
      </c>
      <c r="F54">
        <v>4</v>
      </c>
      <c r="G54">
        <v>1000</v>
      </c>
      <c r="H54">
        <v>4000</v>
      </c>
      <c r="J54" t="s">
        <v>22</v>
      </c>
    </row>
    <row r="55" spans="1:10" x14ac:dyDescent="0.2">
      <c r="A55">
        <v>1054</v>
      </c>
      <c r="B55" s="2">
        <v>44980</v>
      </c>
      <c r="C55">
        <v>113</v>
      </c>
      <c r="D55" t="s">
        <v>14</v>
      </c>
      <c r="E55" t="s">
        <v>19</v>
      </c>
      <c r="F55">
        <v>3</v>
      </c>
      <c r="G55">
        <v>1000</v>
      </c>
      <c r="H55">
        <v>2550</v>
      </c>
      <c r="I55">
        <v>15</v>
      </c>
      <c r="J55" t="s">
        <v>22</v>
      </c>
    </row>
    <row r="56" spans="1:10" x14ac:dyDescent="0.2">
      <c r="A56">
        <v>1055</v>
      </c>
      <c r="B56" s="2">
        <v>44981</v>
      </c>
      <c r="C56">
        <v>341</v>
      </c>
      <c r="D56" t="s">
        <v>10</v>
      </c>
      <c r="E56" t="s">
        <v>19</v>
      </c>
      <c r="F56">
        <v>4</v>
      </c>
      <c r="G56">
        <v>1000</v>
      </c>
      <c r="H56">
        <v>3800</v>
      </c>
      <c r="I56">
        <v>5</v>
      </c>
      <c r="J56" t="s">
        <v>22</v>
      </c>
    </row>
    <row r="57" spans="1:10" x14ac:dyDescent="0.2">
      <c r="A57">
        <v>1056</v>
      </c>
      <c r="B57" s="2">
        <v>44982</v>
      </c>
      <c r="C57">
        <v>364</v>
      </c>
      <c r="D57" t="s">
        <v>13</v>
      </c>
      <c r="E57" t="s">
        <v>18</v>
      </c>
      <c r="F57">
        <v>1</v>
      </c>
      <c r="G57">
        <v>300</v>
      </c>
      <c r="H57">
        <v>300</v>
      </c>
      <c r="J57" t="s">
        <v>23</v>
      </c>
    </row>
    <row r="58" spans="1:10" x14ac:dyDescent="0.2">
      <c r="A58">
        <v>1057</v>
      </c>
      <c r="B58" s="2">
        <v>44983</v>
      </c>
      <c r="C58">
        <v>445</v>
      </c>
      <c r="D58" t="s">
        <v>10</v>
      </c>
      <c r="E58" t="s">
        <v>18</v>
      </c>
      <c r="F58">
        <v>4</v>
      </c>
      <c r="G58">
        <v>1000</v>
      </c>
      <c r="H58">
        <v>3600</v>
      </c>
      <c r="I58">
        <v>10</v>
      </c>
      <c r="J58" t="s">
        <v>22</v>
      </c>
    </row>
    <row r="59" spans="1:10" x14ac:dyDescent="0.2">
      <c r="A59">
        <v>1058</v>
      </c>
      <c r="B59" s="2">
        <v>44984</v>
      </c>
      <c r="C59">
        <v>152</v>
      </c>
      <c r="D59" t="s">
        <v>14</v>
      </c>
      <c r="E59" t="s">
        <v>19</v>
      </c>
      <c r="F59">
        <v>1</v>
      </c>
      <c r="G59">
        <v>50</v>
      </c>
      <c r="H59">
        <v>47.5</v>
      </c>
      <c r="I59">
        <v>5</v>
      </c>
      <c r="J59" t="s">
        <v>21</v>
      </c>
    </row>
    <row r="60" spans="1:10" x14ac:dyDescent="0.2">
      <c r="A60">
        <v>1059</v>
      </c>
      <c r="B60" s="2">
        <v>44985</v>
      </c>
      <c r="C60">
        <v>485</v>
      </c>
      <c r="D60" t="s">
        <v>14</v>
      </c>
      <c r="E60" t="s">
        <v>17</v>
      </c>
      <c r="F60">
        <v>4</v>
      </c>
      <c r="G60">
        <v>300</v>
      </c>
      <c r="H60">
        <v>1080</v>
      </c>
      <c r="I60">
        <v>10</v>
      </c>
      <c r="J60" t="s">
        <v>24</v>
      </c>
    </row>
    <row r="61" spans="1:10" x14ac:dyDescent="0.2">
      <c r="A61">
        <v>1060</v>
      </c>
      <c r="B61" s="2">
        <v>44986</v>
      </c>
      <c r="C61">
        <v>439</v>
      </c>
      <c r="D61" t="s">
        <v>16</v>
      </c>
      <c r="E61" t="s">
        <v>18</v>
      </c>
      <c r="F61">
        <v>4</v>
      </c>
      <c r="G61">
        <v>1000</v>
      </c>
      <c r="H61">
        <v>4000</v>
      </c>
      <c r="I61">
        <v>0</v>
      </c>
      <c r="J61" t="s">
        <v>21</v>
      </c>
    </row>
    <row r="62" spans="1:10" x14ac:dyDescent="0.2">
      <c r="A62">
        <v>1061</v>
      </c>
      <c r="B62" s="2">
        <v>44987</v>
      </c>
      <c r="C62">
        <v>191</v>
      </c>
      <c r="D62" t="s">
        <v>13</v>
      </c>
      <c r="E62" t="s">
        <v>19</v>
      </c>
      <c r="F62">
        <v>2</v>
      </c>
      <c r="G62">
        <v>50</v>
      </c>
      <c r="H62">
        <v>95</v>
      </c>
      <c r="I62">
        <v>5</v>
      </c>
      <c r="J62" t="s">
        <v>21</v>
      </c>
    </row>
    <row r="63" spans="1:10" x14ac:dyDescent="0.2">
      <c r="A63">
        <v>1062</v>
      </c>
      <c r="B63" s="2">
        <v>44988</v>
      </c>
      <c r="C63">
        <v>466</v>
      </c>
      <c r="D63" t="s">
        <v>15</v>
      </c>
      <c r="E63" t="s">
        <v>18</v>
      </c>
      <c r="F63">
        <v>1</v>
      </c>
      <c r="G63">
        <v>1500</v>
      </c>
      <c r="H63">
        <v>1500</v>
      </c>
      <c r="J63" t="s">
        <v>22</v>
      </c>
    </row>
    <row r="64" spans="1:10" x14ac:dyDescent="0.2">
      <c r="A64">
        <v>1063</v>
      </c>
      <c r="B64" s="2">
        <v>44989</v>
      </c>
      <c r="C64">
        <v>363</v>
      </c>
      <c r="D64" t="s">
        <v>15</v>
      </c>
      <c r="E64" t="s">
        <v>18</v>
      </c>
      <c r="F64">
        <v>2</v>
      </c>
      <c r="G64">
        <v>1000</v>
      </c>
      <c r="H64">
        <v>1900</v>
      </c>
      <c r="I64">
        <v>5</v>
      </c>
      <c r="J64" t="s">
        <v>24</v>
      </c>
    </row>
    <row r="65" spans="1:10" x14ac:dyDescent="0.2">
      <c r="A65">
        <v>1064</v>
      </c>
      <c r="B65" s="2">
        <v>44990</v>
      </c>
      <c r="C65">
        <v>134</v>
      </c>
      <c r="D65" t="s">
        <v>10</v>
      </c>
      <c r="E65" t="s">
        <v>17</v>
      </c>
      <c r="F65">
        <v>1</v>
      </c>
      <c r="G65">
        <v>300</v>
      </c>
      <c r="H65">
        <v>285</v>
      </c>
      <c r="I65">
        <v>5</v>
      </c>
      <c r="J65" t="s">
        <v>24</v>
      </c>
    </row>
    <row r="66" spans="1:10" x14ac:dyDescent="0.2">
      <c r="A66">
        <v>1065</v>
      </c>
      <c r="B66" s="2">
        <v>44991</v>
      </c>
      <c r="C66">
        <v>305</v>
      </c>
      <c r="D66" t="s">
        <v>16</v>
      </c>
      <c r="E66" t="s">
        <v>19</v>
      </c>
      <c r="F66">
        <v>2</v>
      </c>
      <c r="G66">
        <v>500</v>
      </c>
      <c r="H66">
        <v>950</v>
      </c>
      <c r="I66">
        <v>5</v>
      </c>
      <c r="J66" t="s">
        <v>24</v>
      </c>
    </row>
    <row r="67" spans="1:10" x14ac:dyDescent="0.2">
      <c r="A67">
        <v>1066</v>
      </c>
      <c r="B67" s="2">
        <v>44992</v>
      </c>
      <c r="C67">
        <v>180</v>
      </c>
      <c r="D67" t="s">
        <v>11</v>
      </c>
      <c r="E67" t="s">
        <v>19</v>
      </c>
      <c r="F67">
        <v>3</v>
      </c>
      <c r="G67">
        <v>1000</v>
      </c>
      <c r="H67">
        <v>2850</v>
      </c>
      <c r="I67">
        <v>5</v>
      </c>
      <c r="J67" t="s">
        <v>23</v>
      </c>
    </row>
    <row r="68" spans="1:10" x14ac:dyDescent="0.2">
      <c r="A68">
        <v>1067</v>
      </c>
      <c r="B68" s="2">
        <v>44993</v>
      </c>
      <c r="C68">
        <v>149</v>
      </c>
      <c r="D68" t="s">
        <v>10</v>
      </c>
      <c r="E68" t="s">
        <v>17</v>
      </c>
      <c r="F68">
        <v>4</v>
      </c>
      <c r="G68">
        <v>500</v>
      </c>
      <c r="H68">
        <v>1800</v>
      </c>
      <c r="I68">
        <v>10</v>
      </c>
      <c r="J68" t="s">
        <v>22</v>
      </c>
    </row>
    <row r="69" spans="1:10" x14ac:dyDescent="0.2">
      <c r="A69">
        <v>1068</v>
      </c>
      <c r="B69" s="2">
        <v>44994</v>
      </c>
      <c r="C69">
        <v>459</v>
      </c>
      <c r="D69" t="s">
        <v>16</v>
      </c>
      <c r="E69" t="s">
        <v>17</v>
      </c>
      <c r="F69">
        <v>1</v>
      </c>
      <c r="G69">
        <v>50</v>
      </c>
      <c r="H69">
        <v>50</v>
      </c>
      <c r="I69">
        <v>0</v>
      </c>
      <c r="J69" t="s">
        <v>24</v>
      </c>
    </row>
    <row r="70" spans="1:10" x14ac:dyDescent="0.2">
      <c r="A70">
        <v>1069</v>
      </c>
      <c r="B70" s="2">
        <v>44995</v>
      </c>
      <c r="C70">
        <v>487</v>
      </c>
      <c r="D70" t="s">
        <v>13</v>
      </c>
      <c r="E70" t="s">
        <v>19</v>
      </c>
      <c r="F70">
        <v>1</v>
      </c>
      <c r="G70">
        <v>1500</v>
      </c>
      <c r="H70">
        <v>1275</v>
      </c>
      <c r="I70">
        <v>15</v>
      </c>
      <c r="J70" t="s">
        <v>23</v>
      </c>
    </row>
    <row r="71" spans="1:10" x14ac:dyDescent="0.2">
      <c r="A71">
        <v>1070</v>
      </c>
      <c r="B71" s="2">
        <v>44996</v>
      </c>
      <c r="C71">
        <v>101</v>
      </c>
      <c r="D71" t="s">
        <v>13</v>
      </c>
      <c r="E71" t="s">
        <v>19</v>
      </c>
      <c r="F71">
        <v>4</v>
      </c>
      <c r="G71">
        <v>200</v>
      </c>
      <c r="H71">
        <v>760</v>
      </c>
      <c r="I71">
        <v>5</v>
      </c>
      <c r="J71" t="s">
        <v>25</v>
      </c>
    </row>
    <row r="72" spans="1:10" x14ac:dyDescent="0.2">
      <c r="A72">
        <v>1071</v>
      </c>
      <c r="B72" s="2">
        <v>44997</v>
      </c>
      <c r="C72">
        <v>489</v>
      </c>
      <c r="D72" t="s">
        <v>13</v>
      </c>
      <c r="E72" t="s">
        <v>17</v>
      </c>
      <c r="F72">
        <v>1</v>
      </c>
      <c r="G72">
        <v>1500</v>
      </c>
      <c r="H72">
        <v>1500</v>
      </c>
      <c r="J72" t="s">
        <v>25</v>
      </c>
    </row>
    <row r="73" spans="1:10" x14ac:dyDescent="0.2">
      <c r="A73">
        <v>1072</v>
      </c>
      <c r="B73" s="2">
        <v>44998</v>
      </c>
      <c r="C73">
        <v>153</v>
      </c>
      <c r="D73" t="s">
        <v>13</v>
      </c>
      <c r="E73" t="s">
        <v>18</v>
      </c>
      <c r="F73">
        <v>1</v>
      </c>
      <c r="G73">
        <v>1000</v>
      </c>
      <c r="H73">
        <v>950</v>
      </c>
      <c r="I73">
        <v>5</v>
      </c>
      <c r="J73" t="s">
        <v>23</v>
      </c>
    </row>
    <row r="74" spans="1:10" x14ac:dyDescent="0.2">
      <c r="A74">
        <v>1073</v>
      </c>
      <c r="B74" s="2">
        <v>44999</v>
      </c>
      <c r="C74">
        <v>205</v>
      </c>
      <c r="D74" t="s">
        <v>13</v>
      </c>
      <c r="E74" t="s">
        <v>18</v>
      </c>
      <c r="F74">
        <v>2</v>
      </c>
      <c r="G74">
        <v>500</v>
      </c>
      <c r="H74">
        <v>1000</v>
      </c>
      <c r="J74" t="s">
        <v>23</v>
      </c>
    </row>
    <row r="75" spans="1:10" x14ac:dyDescent="0.2">
      <c r="A75">
        <v>1074</v>
      </c>
      <c r="B75" s="2">
        <v>45000</v>
      </c>
      <c r="C75">
        <v>359</v>
      </c>
      <c r="D75" t="s">
        <v>16</v>
      </c>
      <c r="E75" t="s">
        <v>17</v>
      </c>
      <c r="F75">
        <v>1</v>
      </c>
      <c r="G75">
        <v>500</v>
      </c>
      <c r="H75">
        <v>450</v>
      </c>
      <c r="I75">
        <v>10</v>
      </c>
      <c r="J75" t="s">
        <v>22</v>
      </c>
    </row>
    <row r="76" spans="1:10" x14ac:dyDescent="0.2">
      <c r="A76">
        <v>1075</v>
      </c>
      <c r="B76" s="2">
        <v>45001</v>
      </c>
      <c r="C76">
        <v>409</v>
      </c>
      <c r="D76" t="s">
        <v>16</v>
      </c>
      <c r="E76" t="s">
        <v>18</v>
      </c>
      <c r="F76">
        <v>3</v>
      </c>
      <c r="G76">
        <v>300</v>
      </c>
      <c r="H76">
        <v>900</v>
      </c>
      <c r="J76" t="s">
        <v>22</v>
      </c>
    </row>
    <row r="77" spans="1:10" x14ac:dyDescent="0.2">
      <c r="A77">
        <v>1076</v>
      </c>
      <c r="B77" s="2">
        <v>45002</v>
      </c>
      <c r="C77">
        <v>290</v>
      </c>
      <c r="D77" t="s">
        <v>14</v>
      </c>
      <c r="E77" t="s">
        <v>17</v>
      </c>
      <c r="F77">
        <v>3</v>
      </c>
      <c r="G77">
        <v>500</v>
      </c>
      <c r="H77">
        <v>1275</v>
      </c>
      <c r="I77">
        <v>15</v>
      </c>
      <c r="J77" t="s">
        <v>25</v>
      </c>
    </row>
    <row r="78" spans="1:10" x14ac:dyDescent="0.2">
      <c r="A78">
        <v>1077</v>
      </c>
      <c r="B78" s="2">
        <v>45003</v>
      </c>
      <c r="C78">
        <v>317</v>
      </c>
      <c r="D78" t="s">
        <v>15</v>
      </c>
      <c r="E78" t="s">
        <v>18</v>
      </c>
      <c r="F78">
        <v>4</v>
      </c>
      <c r="G78">
        <v>300</v>
      </c>
      <c r="H78">
        <v>1200</v>
      </c>
      <c r="I78">
        <v>0</v>
      </c>
      <c r="J78" t="s">
        <v>24</v>
      </c>
    </row>
    <row r="79" spans="1:10" x14ac:dyDescent="0.2">
      <c r="A79">
        <v>1078</v>
      </c>
      <c r="B79" s="2">
        <v>45004</v>
      </c>
      <c r="C79">
        <v>143</v>
      </c>
      <c r="D79" t="s">
        <v>13</v>
      </c>
      <c r="E79" t="s">
        <v>18</v>
      </c>
      <c r="F79">
        <v>1</v>
      </c>
      <c r="G79">
        <v>50</v>
      </c>
      <c r="H79">
        <v>50</v>
      </c>
      <c r="J79" t="s">
        <v>25</v>
      </c>
    </row>
    <row r="80" spans="1:10" x14ac:dyDescent="0.2">
      <c r="A80">
        <v>1079</v>
      </c>
      <c r="B80" s="2">
        <v>45005</v>
      </c>
      <c r="C80">
        <v>261</v>
      </c>
      <c r="D80" t="s">
        <v>11</v>
      </c>
      <c r="E80" t="s">
        <v>19</v>
      </c>
      <c r="F80">
        <v>4</v>
      </c>
      <c r="G80">
        <v>200</v>
      </c>
      <c r="H80">
        <v>800</v>
      </c>
      <c r="J80" t="s">
        <v>24</v>
      </c>
    </row>
    <row r="81" spans="1:10" x14ac:dyDescent="0.2">
      <c r="A81">
        <v>1080</v>
      </c>
      <c r="B81" s="2">
        <v>45006</v>
      </c>
      <c r="C81">
        <v>301</v>
      </c>
      <c r="D81" t="s">
        <v>16</v>
      </c>
      <c r="E81" t="s">
        <v>19</v>
      </c>
      <c r="F81">
        <v>3</v>
      </c>
      <c r="G81">
        <v>1000</v>
      </c>
      <c r="H81">
        <v>3000</v>
      </c>
      <c r="I81">
        <v>0</v>
      </c>
      <c r="J81" t="s">
        <v>24</v>
      </c>
    </row>
    <row r="82" spans="1:10" x14ac:dyDescent="0.2">
      <c r="A82">
        <v>1081</v>
      </c>
      <c r="B82" s="2">
        <v>45007</v>
      </c>
      <c r="C82">
        <v>369</v>
      </c>
      <c r="D82" t="s">
        <v>11</v>
      </c>
      <c r="E82" t="s">
        <v>18</v>
      </c>
      <c r="F82">
        <v>1</v>
      </c>
      <c r="G82">
        <v>300</v>
      </c>
      <c r="H82">
        <v>255</v>
      </c>
      <c r="I82">
        <v>15</v>
      </c>
      <c r="J82" t="s">
        <v>22</v>
      </c>
    </row>
    <row r="83" spans="1:10" x14ac:dyDescent="0.2">
      <c r="A83">
        <v>1082</v>
      </c>
      <c r="B83" s="2">
        <v>45008</v>
      </c>
      <c r="C83">
        <v>450</v>
      </c>
      <c r="D83" t="s">
        <v>11</v>
      </c>
      <c r="E83" t="s">
        <v>18</v>
      </c>
      <c r="F83">
        <v>1</v>
      </c>
      <c r="G83">
        <v>200</v>
      </c>
      <c r="H83">
        <v>190</v>
      </c>
      <c r="I83">
        <v>5</v>
      </c>
      <c r="J83" t="s">
        <v>21</v>
      </c>
    </row>
    <row r="84" spans="1:10" x14ac:dyDescent="0.2">
      <c r="A84">
        <v>1083</v>
      </c>
      <c r="B84" s="2">
        <v>45009</v>
      </c>
      <c r="C84">
        <v>403</v>
      </c>
      <c r="D84" t="s">
        <v>11</v>
      </c>
      <c r="E84" t="s">
        <v>19</v>
      </c>
      <c r="F84">
        <v>4</v>
      </c>
      <c r="G84">
        <v>500</v>
      </c>
      <c r="H84">
        <v>2000</v>
      </c>
      <c r="J84" t="s">
        <v>21</v>
      </c>
    </row>
    <row r="85" spans="1:10" x14ac:dyDescent="0.2">
      <c r="A85">
        <v>1084</v>
      </c>
      <c r="B85" s="2">
        <v>45010</v>
      </c>
      <c r="C85">
        <v>370</v>
      </c>
      <c r="D85" t="s">
        <v>14</v>
      </c>
      <c r="E85" t="s">
        <v>19</v>
      </c>
      <c r="F85">
        <v>3</v>
      </c>
      <c r="G85">
        <v>500</v>
      </c>
      <c r="H85">
        <v>1500</v>
      </c>
      <c r="I85">
        <v>0</v>
      </c>
      <c r="J85" t="s">
        <v>23</v>
      </c>
    </row>
    <row r="86" spans="1:10" x14ac:dyDescent="0.2">
      <c r="A86">
        <v>1085</v>
      </c>
      <c r="B86" s="2">
        <v>45011</v>
      </c>
      <c r="C86">
        <v>314</v>
      </c>
      <c r="D86" t="s">
        <v>16</v>
      </c>
      <c r="E86" t="s">
        <v>19</v>
      </c>
      <c r="F86">
        <v>1</v>
      </c>
      <c r="G86">
        <v>200</v>
      </c>
      <c r="H86">
        <v>180</v>
      </c>
      <c r="I86">
        <v>10</v>
      </c>
      <c r="J86" t="s">
        <v>22</v>
      </c>
    </row>
    <row r="87" spans="1:10" x14ac:dyDescent="0.2">
      <c r="A87">
        <v>1086</v>
      </c>
      <c r="B87" s="2">
        <v>45012</v>
      </c>
      <c r="C87">
        <v>351</v>
      </c>
      <c r="D87" t="s">
        <v>11</v>
      </c>
      <c r="E87" t="s">
        <v>17</v>
      </c>
      <c r="F87">
        <v>4</v>
      </c>
      <c r="G87">
        <v>500</v>
      </c>
      <c r="H87">
        <v>2000</v>
      </c>
      <c r="I87">
        <v>0</v>
      </c>
      <c r="J87" t="s">
        <v>24</v>
      </c>
    </row>
    <row r="88" spans="1:10" x14ac:dyDescent="0.2">
      <c r="A88">
        <v>1087</v>
      </c>
      <c r="B88" s="2">
        <v>45013</v>
      </c>
      <c r="C88">
        <v>289</v>
      </c>
      <c r="D88" t="s">
        <v>13</v>
      </c>
      <c r="E88" t="s">
        <v>18</v>
      </c>
      <c r="F88">
        <v>3</v>
      </c>
      <c r="G88">
        <v>50</v>
      </c>
      <c r="H88">
        <v>135</v>
      </c>
      <c r="I88">
        <v>10</v>
      </c>
      <c r="J88" t="s">
        <v>21</v>
      </c>
    </row>
    <row r="89" spans="1:10" x14ac:dyDescent="0.2">
      <c r="A89">
        <v>1088</v>
      </c>
      <c r="B89" s="2">
        <v>45014</v>
      </c>
      <c r="C89">
        <v>395</v>
      </c>
      <c r="D89" t="s">
        <v>10</v>
      </c>
      <c r="E89" t="s">
        <v>19</v>
      </c>
      <c r="F89">
        <v>4</v>
      </c>
      <c r="G89">
        <v>50</v>
      </c>
      <c r="H89">
        <v>170</v>
      </c>
      <c r="I89">
        <v>15</v>
      </c>
      <c r="J89" t="s">
        <v>24</v>
      </c>
    </row>
    <row r="90" spans="1:10" x14ac:dyDescent="0.2">
      <c r="A90">
        <v>1089</v>
      </c>
      <c r="B90" s="2">
        <v>45015</v>
      </c>
      <c r="C90">
        <v>312</v>
      </c>
      <c r="D90" t="s">
        <v>11</v>
      </c>
      <c r="E90" t="s">
        <v>18</v>
      </c>
      <c r="F90">
        <v>2</v>
      </c>
      <c r="G90">
        <v>200</v>
      </c>
      <c r="H90">
        <v>380</v>
      </c>
      <c r="I90">
        <v>5</v>
      </c>
      <c r="J90" t="s">
        <v>21</v>
      </c>
    </row>
    <row r="91" spans="1:10" x14ac:dyDescent="0.2">
      <c r="A91">
        <v>1090</v>
      </c>
      <c r="B91" s="2">
        <v>45016</v>
      </c>
      <c r="C91">
        <v>307</v>
      </c>
      <c r="D91" t="s">
        <v>14</v>
      </c>
      <c r="E91" t="s">
        <v>17</v>
      </c>
      <c r="F91">
        <v>1</v>
      </c>
      <c r="G91">
        <v>300</v>
      </c>
      <c r="H91">
        <v>300</v>
      </c>
      <c r="I91">
        <v>0</v>
      </c>
      <c r="J91" t="s">
        <v>21</v>
      </c>
    </row>
    <row r="92" spans="1:10" x14ac:dyDescent="0.2">
      <c r="A92">
        <v>1091</v>
      </c>
      <c r="B92" s="2">
        <v>45017</v>
      </c>
      <c r="C92">
        <v>336</v>
      </c>
      <c r="D92" t="s">
        <v>16</v>
      </c>
      <c r="E92" t="s">
        <v>17</v>
      </c>
      <c r="F92">
        <v>2</v>
      </c>
      <c r="G92">
        <v>300</v>
      </c>
      <c r="H92">
        <v>600</v>
      </c>
      <c r="J92" t="s">
        <v>21</v>
      </c>
    </row>
    <row r="93" spans="1:10" x14ac:dyDescent="0.2">
      <c r="A93">
        <v>1092</v>
      </c>
      <c r="B93" s="2">
        <v>45018</v>
      </c>
      <c r="C93">
        <v>437</v>
      </c>
      <c r="D93" t="s">
        <v>14</v>
      </c>
      <c r="E93" t="s">
        <v>19</v>
      </c>
      <c r="F93">
        <v>3</v>
      </c>
      <c r="G93">
        <v>200</v>
      </c>
      <c r="H93">
        <v>510</v>
      </c>
      <c r="I93">
        <v>15</v>
      </c>
      <c r="J93" t="s">
        <v>22</v>
      </c>
    </row>
    <row r="94" spans="1:10" x14ac:dyDescent="0.2">
      <c r="A94">
        <v>1093</v>
      </c>
      <c r="B94" s="2">
        <v>45019</v>
      </c>
      <c r="C94">
        <v>466</v>
      </c>
      <c r="D94" t="s">
        <v>11</v>
      </c>
      <c r="E94" t="s">
        <v>17</v>
      </c>
      <c r="F94">
        <v>2</v>
      </c>
      <c r="G94">
        <v>300</v>
      </c>
      <c r="H94">
        <v>600</v>
      </c>
      <c r="I94">
        <v>0</v>
      </c>
      <c r="J94" t="s">
        <v>25</v>
      </c>
    </row>
    <row r="95" spans="1:10" x14ac:dyDescent="0.2">
      <c r="A95">
        <v>1094</v>
      </c>
      <c r="B95" s="2">
        <v>45020</v>
      </c>
      <c r="C95">
        <v>152</v>
      </c>
      <c r="D95" t="s">
        <v>16</v>
      </c>
      <c r="E95" t="s">
        <v>18</v>
      </c>
      <c r="F95">
        <v>2</v>
      </c>
      <c r="G95">
        <v>300</v>
      </c>
      <c r="H95">
        <v>600</v>
      </c>
      <c r="J95" t="s">
        <v>24</v>
      </c>
    </row>
    <row r="96" spans="1:10" x14ac:dyDescent="0.2">
      <c r="A96">
        <v>1095</v>
      </c>
      <c r="B96" s="2">
        <v>45021</v>
      </c>
      <c r="C96">
        <v>379</v>
      </c>
      <c r="D96" t="s">
        <v>10</v>
      </c>
      <c r="E96" t="s">
        <v>19</v>
      </c>
      <c r="F96">
        <v>3</v>
      </c>
      <c r="G96">
        <v>50</v>
      </c>
      <c r="H96">
        <v>150</v>
      </c>
      <c r="I96">
        <v>0</v>
      </c>
      <c r="J96" t="s">
        <v>22</v>
      </c>
    </row>
    <row r="97" spans="1:10" x14ac:dyDescent="0.2">
      <c r="A97">
        <v>1096</v>
      </c>
      <c r="B97" s="2">
        <v>45022</v>
      </c>
      <c r="C97">
        <v>316</v>
      </c>
      <c r="D97" t="s">
        <v>11</v>
      </c>
      <c r="E97" t="s">
        <v>18</v>
      </c>
      <c r="F97">
        <v>4</v>
      </c>
      <c r="G97">
        <v>300</v>
      </c>
      <c r="H97">
        <v>1080</v>
      </c>
      <c r="I97">
        <v>10</v>
      </c>
      <c r="J97" t="s">
        <v>22</v>
      </c>
    </row>
    <row r="98" spans="1:10" x14ac:dyDescent="0.2">
      <c r="A98">
        <v>1097</v>
      </c>
      <c r="B98" s="2">
        <v>45023</v>
      </c>
      <c r="C98">
        <v>351</v>
      </c>
      <c r="D98" t="s">
        <v>14</v>
      </c>
      <c r="E98" t="s">
        <v>18</v>
      </c>
      <c r="F98">
        <v>2</v>
      </c>
      <c r="G98">
        <v>1500</v>
      </c>
      <c r="H98">
        <v>3000</v>
      </c>
      <c r="I98">
        <v>0</v>
      </c>
      <c r="J98" t="s">
        <v>22</v>
      </c>
    </row>
    <row r="99" spans="1:10" x14ac:dyDescent="0.2">
      <c r="A99">
        <v>1098</v>
      </c>
      <c r="B99" s="2">
        <v>45024</v>
      </c>
      <c r="C99">
        <v>287</v>
      </c>
      <c r="D99" t="s">
        <v>15</v>
      </c>
      <c r="E99" t="s">
        <v>17</v>
      </c>
      <c r="F99">
        <v>4</v>
      </c>
      <c r="G99">
        <v>1000</v>
      </c>
      <c r="H99">
        <v>4000</v>
      </c>
      <c r="I99">
        <v>0</v>
      </c>
      <c r="J99" t="s">
        <v>22</v>
      </c>
    </row>
    <row r="100" spans="1:10" x14ac:dyDescent="0.2">
      <c r="A100">
        <v>1099</v>
      </c>
      <c r="B100" s="2">
        <v>45025</v>
      </c>
      <c r="C100">
        <v>479</v>
      </c>
      <c r="D100" t="s">
        <v>13</v>
      </c>
      <c r="E100" t="s">
        <v>17</v>
      </c>
      <c r="F100">
        <v>2</v>
      </c>
      <c r="G100">
        <v>500</v>
      </c>
      <c r="H100">
        <v>1000</v>
      </c>
      <c r="I100">
        <v>0</v>
      </c>
      <c r="J100" t="s">
        <v>22</v>
      </c>
    </row>
    <row r="101" spans="1:10" x14ac:dyDescent="0.2">
      <c r="A101">
        <v>1100</v>
      </c>
      <c r="B101" s="2">
        <v>45026</v>
      </c>
      <c r="C101">
        <v>140</v>
      </c>
      <c r="D101" t="s">
        <v>14</v>
      </c>
      <c r="E101" t="s">
        <v>17</v>
      </c>
      <c r="F101">
        <v>4</v>
      </c>
      <c r="G101">
        <v>1500</v>
      </c>
      <c r="H101">
        <v>5100</v>
      </c>
      <c r="I101">
        <v>15</v>
      </c>
      <c r="J10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5F75-2AD9-8A42-AA8C-8C9761C2BAB5}">
  <dimension ref="A1:J101"/>
  <sheetViews>
    <sheetView workbookViewId="0">
      <selection activeCell="I7" sqref="I7:I32"/>
    </sheetView>
  </sheetViews>
  <sheetFormatPr baseColWidth="10" defaultRowHeight="15" x14ac:dyDescent="0.2"/>
  <cols>
    <col min="1" max="1" width="10.6640625" bestFit="1" customWidth="1"/>
    <col min="2" max="2" width="10.1640625" bestFit="1" customWidth="1"/>
    <col min="3" max="3" width="13.6640625" bestFit="1" customWidth="1"/>
    <col min="4" max="4" width="9.83203125" bestFit="1" customWidth="1"/>
    <col min="5" max="6" width="10.5" bestFit="1" customWidth="1"/>
    <col min="7" max="7" width="11.83203125" bestFit="1" customWidth="1"/>
    <col min="8" max="8" width="12.83203125" bestFit="1" customWidth="1"/>
    <col min="9" max="9" width="10.5" bestFit="1" customWidth="1"/>
    <col min="10" max="10" width="16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</v>
      </c>
      <c r="I1" t="s">
        <v>8</v>
      </c>
      <c r="J1" t="s">
        <v>27</v>
      </c>
    </row>
    <row r="2" spans="1:10" x14ac:dyDescent="0.2">
      <c r="A2">
        <v>1001</v>
      </c>
      <c r="B2" s="4">
        <v>44927</v>
      </c>
      <c r="C2" s="5">
        <v>202</v>
      </c>
      <c r="D2" s="3" t="s">
        <v>10</v>
      </c>
      <c r="E2" s="3" t="s">
        <v>17</v>
      </c>
      <c r="F2">
        <v>2</v>
      </c>
      <c r="G2" s="7">
        <v>50</v>
      </c>
      <c r="H2" s="7">
        <v>100</v>
      </c>
      <c r="I2" s="6">
        <v>0</v>
      </c>
      <c r="J2" s="3" t="s">
        <v>21</v>
      </c>
    </row>
    <row r="3" spans="1:10" x14ac:dyDescent="0.2">
      <c r="A3">
        <v>1002</v>
      </c>
      <c r="B3" s="4">
        <v>44928</v>
      </c>
      <c r="C3" s="5">
        <v>448</v>
      </c>
      <c r="D3" s="3" t="s">
        <v>10</v>
      </c>
      <c r="E3" s="3" t="s">
        <v>18</v>
      </c>
      <c r="F3">
        <v>2</v>
      </c>
      <c r="G3" s="7">
        <v>500</v>
      </c>
      <c r="H3" s="7">
        <v>1000</v>
      </c>
      <c r="I3" s="6">
        <v>0</v>
      </c>
      <c r="J3" s="3" t="s">
        <v>28</v>
      </c>
    </row>
    <row r="4" spans="1:10" x14ac:dyDescent="0.2">
      <c r="A4">
        <v>1003</v>
      </c>
      <c r="B4" s="4">
        <v>44929</v>
      </c>
      <c r="C4" s="5">
        <v>370</v>
      </c>
      <c r="D4" s="3" t="s">
        <v>11</v>
      </c>
      <c r="E4" s="3" t="s">
        <v>18</v>
      </c>
      <c r="F4">
        <v>3</v>
      </c>
      <c r="G4" s="7">
        <v>1500</v>
      </c>
      <c r="H4" s="7">
        <v>4500</v>
      </c>
      <c r="I4" s="6">
        <v>0</v>
      </c>
      <c r="J4" s="3" t="s">
        <v>23</v>
      </c>
    </row>
    <row r="5" spans="1:10" x14ac:dyDescent="0.2">
      <c r="A5">
        <v>1004</v>
      </c>
      <c r="B5" s="4">
        <v>44930</v>
      </c>
      <c r="C5" s="5">
        <v>206</v>
      </c>
      <c r="D5" s="3" t="s">
        <v>11</v>
      </c>
      <c r="E5" s="3" t="s">
        <v>17</v>
      </c>
      <c r="F5">
        <v>4</v>
      </c>
      <c r="G5" s="7">
        <v>500</v>
      </c>
      <c r="H5" s="7">
        <v>1700</v>
      </c>
      <c r="I5" s="6">
        <v>0.15</v>
      </c>
      <c r="J5" s="3" t="s">
        <v>23</v>
      </c>
    </row>
    <row r="6" spans="1:10" x14ac:dyDescent="0.2">
      <c r="A6">
        <v>1005</v>
      </c>
      <c r="B6" s="4">
        <v>44931</v>
      </c>
      <c r="C6" s="5">
        <v>171</v>
      </c>
      <c r="D6" s="3" t="s">
        <v>11</v>
      </c>
      <c r="E6" s="3" t="s">
        <v>18</v>
      </c>
      <c r="F6">
        <v>1</v>
      </c>
      <c r="G6" s="7">
        <v>500</v>
      </c>
      <c r="H6" s="7">
        <v>500</v>
      </c>
      <c r="I6" s="6">
        <v>0</v>
      </c>
      <c r="J6" s="3" t="s">
        <v>21</v>
      </c>
    </row>
    <row r="7" spans="1:10" x14ac:dyDescent="0.2">
      <c r="A7">
        <v>1006</v>
      </c>
      <c r="B7" s="4">
        <v>44932</v>
      </c>
      <c r="C7" s="5">
        <v>288</v>
      </c>
      <c r="D7" s="3" t="s">
        <v>11</v>
      </c>
      <c r="E7" s="3" t="s">
        <v>17</v>
      </c>
      <c r="F7">
        <v>1</v>
      </c>
      <c r="G7" s="7">
        <v>500</v>
      </c>
      <c r="H7" s="7">
        <v>500</v>
      </c>
      <c r="I7" s="6">
        <v>0</v>
      </c>
      <c r="J7" s="3" t="s">
        <v>24</v>
      </c>
    </row>
    <row r="8" spans="1:10" x14ac:dyDescent="0.2">
      <c r="A8">
        <v>1007</v>
      </c>
      <c r="B8" s="4">
        <v>44933</v>
      </c>
      <c r="C8" s="5">
        <v>120</v>
      </c>
      <c r="D8" s="3" t="s">
        <v>13</v>
      </c>
      <c r="E8" s="3" t="s">
        <v>17</v>
      </c>
      <c r="F8">
        <v>4</v>
      </c>
      <c r="G8" s="7">
        <v>200</v>
      </c>
      <c r="H8" s="7">
        <v>680</v>
      </c>
      <c r="I8" s="6">
        <v>0.15</v>
      </c>
      <c r="J8" s="3" t="s">
        <v>24</v>
      </c>
    </row>
    <row r="9" spans="1:10" x14ac:dyDescent="0.2">
      <c r="A9">
        <v>1008</v>
      </c>
      <c r="B9" s="4">
        <v>44934</v>
      </c>
      <c r="C9" s="5">
        <v>202</v>
      </c>
      <c r="D9" s="3" t="s">
        <v>14</v>
      </c>
      <c r="E9" s="3" t="s">
        <v>19</v>
      </c>
      <c r="F9">
        <v>1</v>
      </c>
      <c r="G9" s="7">
        <v>200</v>
      </c>
      <c r="H9" s="7">
        <v>200</v>
      </c>
      <c r="I9" s="6">
        <v>0</v>
      </c>
      <c r="J9" s="3" t="s">
        <v>28</v>
      </c>
    </row>
    <row r="10" spans="1:10" x14ac:dyDescent="0.2">
      <c r="A10">
        <v>1009</v>
      </c>
      <c r="B10" s="4">
        <v>44935</v>
      </c>
      <c r="C10" s="5">
        <v>221</v>
      </c>
      <c r="D10" s="3" t="s">
        <v>14</v>
      </c>
      <c r="E10" s="3" t="s">
        <v>17</v>
      </c>
      <c r="F10">
        <v>4</v>
      </c>
      <c r="G10" s="7">
        <v>200</v>
      </c>
      <c r="H10" s="7">
        <v>680</v>
      </c>
      <c r="I10" s="6">
        <v>0.15</v>
      </c>
      <c r="J10" s="3" t="s">
        <v>21</v>
      </c>
    </row>
    <row r="11" spans="1:10" x14ac:dyDescent="0.2">
      <c r="A11">
        <v>1010</v>
      </c>
      <c r="B11" s="4">
        <v>44936</v>
      </c>
      <c r="C11" s="5">
        <v>314</v>
      </c>
      <c r="D11" s="3" t="s">
        <v>11</v>
      </c>
      <c r="E11" s="3" t="s">
        <v>19</v>
      </c>
      <c r="F11">
        <v>1</v>
      </c>
      <c r="G11" s="7">
        <v>1500</v>
      </c>
      <c r="H11" s="7">
        <v>1425</v>
      </c>
      <c r="I11" s="6">
        <v>0.05</v>
      </c>
      <c r="J11" s="3" t="s">
        <v>23</v>
      </c>
    </row>
    <row r="12" spans="1:10" x14ac:dyDescent="0.2">
      <c r="A12">
        <v>1011</v>
      </c>
      <c r="B12" s="4">
        <v>44937</v>
      </c>
      <c r="C12" s="5">
        <v>0</v>
      </c>
      <c r="D12" s="3" t="s">
        <v>14</v>
      </c>
      <c r="E12" s="3" t="s">
        <v>18</v>
      </c>
      <c r="F12">
        <v>2</v>
      </c>
      <c r="G12" s="7">
        <v>50</v>
      </c>
      <c r="H12" s="7">
        <v>95</v>
      </c>
      <c r="I12" s="6">
        <v>0.05</v>
      </c>
      <c r="J12" s="3" t="s">
        <v>24</v>
      </c>
    </row>
    <row r="13" spans="1:10" x14ac:dyDescent="0.2">
      <c r="A13">
        <v>1012</v>
      </c>
      <c r="B13" s="4">
        <v>44938</v>
      </c>
      <c r="C13" s="5">
        <v>187</v>
      </c>
      <c r="D13" s="3" t="s">
        <v>14</v>
      </c>
      <c r="E13" s="3" t="s">
        <v>18</v>
      </c>
      <c r="F13">
        <v>1</v>
      </c>
      <c r="G13" s="7">
        <v>300</v>
      </c>
      <c r="H13" s="7">
        <v>300</v>
      </c>
      <c r="I13" s="6">
        <v>0</v>
      </c>
      <c r="J13" s="3" t="s">
        <v>21</v>
      </c>
    </row>
    <row r="14" spans="1:10" x14ac:dyDescent="0.2">
      <c r="A14">
        <v>1013</v>
      </c>
      <c r="B14" s="4">
        <v>44939</v>
      </c>
      <c r="C14" s="5">
        <v>472</v>
      </c>
      <c r="D14" s="3" t="s">
        <v>11</v>
      </c>
      <c r="E14" s="3" t="s">
        <v>18</v>
      </c>
      <c r="F14">
        <v>4</v>
      </c>
      <c r="G14" s="7">
        <v>500</v>
      </c>
      <c r="H14" s="7">
        <v>1700</v>
      </c>
      <c r="I14" s="6">
        <v>0.15</v>
      </c>
      <c r="J14" s="3" t="s">
        <v>24</v>
      </c>
    </row>
    <row r="15" spans="1:10" x14ac:dyDescent="0.2">
      <c r="A15">
        <v>1014</v>
      </c>
      <c r="B15" s="4">
        <v>44940</v>
      </c>
      <c r="C15" s="5">
        <v>199</v>
      </c>
      <c r="D15" s="3" t="s">
        <v>14</v>
      </c>
      <c r="E15" s="3" t="s">
        <v>18</v>
      </c>
      <c r="F15">
        <v>4</v>
      </c>
      <c r="G15" s="7">
        <v>500</v>
      </c>
      <c r="H15" s="7">
        <v>2000</v>
      </c>
      <c r="I15" s="6">
        <v>0</v>
      </c>
      <c r="J15" s="3" t="s">
        <v>24</v>
      </c>
    </row>
    <row r="16" spans="1:10" x14ac:dyDescent="0.2">
      <c r="A16">
        <v>1015</v>
      </c>
      <c r="B16" s="4">
        <v>44941</v>
      </c>
      <c r="C16" s="5">
        <v>459</v>
      </c>
      <c r="D16" s="3" t="s">
        <v>10</v>
      </c>
      <c r="E16" s="3" t="s">
        <v>19</v>
      </c>
      <c r="F16">
        <v>4</v>
      </c>
      <c r="G16" s="7">
        <v>1500</v>
      </c>
      <c r="H16" s="7">
        <v>6000</v>
      </c>
      <c r="I16" s="6">
        <v>0</v>
      </c>
      <c r="J16" s="3" t="s">
        <v>23</v>
      </c>
    </row>
    <row r="17" spans="1:10" x14ac:dyDescent="0.2">
      <c r="A17">
        <v>1016</v>
      </c>
      <c r="B17" s="4">
        <v>44942</v>
      </c>
      <c r="C17" s="5">
        <v>251</v>
      </c>
      <c r="D17" s="3" t="s">
        <v>15</v>
      </c>
      <c r="E17" s="3" t="s">
        <v>18</v>
      </c>
      <c r="F17">
        <v>4</v>
      </c>
      <c r="G17" s="7">
        <v>500</v>
      </c>
      <c r="H17" s="7">
        <v>1900</v>
      </c>
      <c r="I17" s="6">
        <v>0.05</v>
      </c>
      <c r="J17" s="3" t="s">
        <v>25</v>
      </c>
    </row>
    <row r="18" spans="1:10" x14ac:dyDescent="0.2">
      <c r="A18">
        <v>1017</v>
      </c>
      <c r="B18" s="4">
        <v>44943</v>
      </c>
      <c r="C18" s="5">
        <v>230</v>
      </c>
      <c r="D18" s="3" t="s">
        <v>15</v>
      </c>
      <c r="E18" s="3" t="s">
        <v>17</v>
      </c>
      <c r="F18">
        <v>4</v>
      </c>
      <c r="G18" s="7">
        <v>200</v>
      </c>
      <c r="H18" s="7">
        <v>760</v>
      </c>
      <c r="I18" s="6">
        <v>0.05</v>
      </c>
      <c r="J18" s="3" t="s">
        <v>28</v>
      </c>
    </row>
    <row r="19" spans="1:10" x14ac:dyDescent="0.2">
      <c r="A19">
        <v>1018</v>
      </c>
      <c r="B19" s="4">
        <v>44944</v>
      </c>
      <c r="C19" s="5">
        <v>249</v>
      </c>
      <c r="D19" s="3" t="s">
        <v>11</v>
      </c>
      <c r="E19" s="3" t="s">
        <v>17</v>
      </c>
      <c r="F19">
        <v>3</v>
      </c>
      <c r="G19" s="7">
        <v>300</v>
      </c>
      <c r="H19" s="7">
        <v>900</v>
      </c>
      <c r="I19" s="6">
        <v>0</v>
      </c>
      <c r="J19" s="3" t="s">
        <v>28</v>
      </c>
    </row>
    <row r="20" spans="1:10" x14ac:dyDescent="0.2">
      <c r="A20">
        <v>1019</v>
      </c>
      <c r="B20" s="4">
        <v>44945</v>
      </c>
      <c r="C20" s="5">
        <v>408</v>
      </c>
      <c r="D20" s="3" t="s">
        <v>13</v>
      </c>
      <c r="E20" s="3" t="s">
        <v>17</v>
      </c>
      <c r="F20">
        <v>3</v>
      </c>
      <c r="G20" s="7">
        <v>1000</v>
      </c>
      <c r="H20" s="7">
        <v>2550</v>
      </c>
      <c r="I20" s="6">
        <v>0.15</v>
      </c>
      <c r="J20" s="3" t="s">
        <v>23</v>
      </c>
    </row>
    <row r="21" spans="1:10" x14ac:dyDescent="0.2">
      <c r="A21">
        <v>1020</v>
      </c>
      <c r="B21" s="4">
        <v>44946</v>
      </c>
      <c r="C21" s="5">
        <v>357</v>
      </c>
      <c r="D21" s="3" t="s">
        <v>11</v>
      </c>
      <c r="E21" s="3" t="s">
        <v>19</v>
      </c>
      <c r="F21">
        <v>1</v>
      </c>
      <c r="G21" s="7">
        <v>500</v>
      </c>
      <c r="H21" s="7">
        <v>475</v>
      </c>
      <c r="I21" s="6">
        <v>0.05</v>
      </c>
      <c r="J21" s="3" t="s">
        <v>24</v>
      </c>
    </row>
    <row r="22" spans="1:10" x14ac:dyDescent="0.2">
      <c r="A22">
        <v>1021</v>
      </c>
      <c r="B22" s="4">
        <v>44947</v>
      </c>
      <c r="C22" s="5">
        <v>443</v>
      </c>
      <c r="D22" s="3" t="s">
        <v>13</v>
      </c>
      <c r="E22" s="3" t="s">
        <v>20</v>
      </c>
      <c r="F22">
        <v>4</v>
      </c>
      <c r="G22" s="7">
        <v>200</v>
      </c>
      <c r="H22" s="7">
        <v>680</v>
      </c>
      <c r="I22" s="6">
        <v>0.15</v>
      </c>
      <c r="J22" s="3" t="s">
        <v>21</v>
      </c>
    </row>
    <row r="23" spans="1:10" x14ac:dyDescent="0.2">
      <c r="A23">
        <v>1022</v>
      </c>
      <c r="B23" s="4">
        <v>44948</v>
      </c>
      <c r="C23" s="5">
        <v>393</v>
      </c>
      <c r="D23" s="3" t="s">
        <v>15</v>
      </c>
      <c r="E23" s="3" t="s">
        <v>18</v>
      </c>
      <c r="F23">
        <v>1</v>
      </c>
      <c r="G23" s="7">
        <v>1000</v>
      </c>
      <c r="H23" s="7">
        <v>950</v>
      </c>
      <c r="I23" s="6">
        <v>0.05</v>
      </c>
      <c r="J23" s="3" t="s">
        <v>24</v>
      </c>
    </row>
    <row r="24" spans="1:10" x14ac:dyDescent="0.2">
      <c r="A24">
        <v>1023</v>
      </c>
      <c r="B24" s="4">
        <v>44949</v>
      </c>
      <c r="C24" s="5">
        <v>485</v>
      </c>
      <c r="D24" s="3" t="s">
        <v>11</v>
      </c>
      <c r="E24" s="3" t="s">
        <v>18</v>
      </c>
      <c r="F24">
        <v>4</v>
      </c>
      <c r="G24" s="7">
        <v>300</v>
      </c>
      <c r="H24" s="7">
        <v>1140</v>
      </c>
      <c r="I24" s="6">
        <v>0.05</v>
      </c>
      <c r="J24" s="3" t="s">
        <v>23</v>
      </c>
    </row>
    <row r="25" spans="1:10" x14ac:dyDescent="0.2">
      <c r="A25">
        <v>1024</v>
      </c>
      <c r="B25" s="4">
        <v>44950</v>
      </c>
      <c r="C25" s="5">
        <v>291</v>
      </c>
      <c r="D25" s="3" t="s">
        <v>16</v>
      </c>
      <c r="E25" s="3" t="s">
        <v>19</v>
      </c>
      <c r="F25">
        <v>4</v>
      </c>
      <c r="G25" s="7">
        <v>1000</v>
      </c>
      <c r="H25" s="7">
        <v>3600</v>
      </c>
      <c r="I25" s="6">
        <v>0.1</v>
      </c>
      <c r="J25" s="3" t="s">
        <v>28</v>
      </c>
    </row>
    <row r="26" spans="1:10" x14ac:dyDescent="0.2">
      <c r="A26">
        <v>1025</v>
      </c>
      <c r="B26" s="4">
        <v>44951</v>
      </c>
      <c r="C26" s="5">
        <v>376</v>
      </c>
      <c r="D26" s="3" t="s">
        <v>10</v>
      </c>
      <c r="E26" s="3" t="s">
        <v>17</v>
      </c>
      <c r="F26">
        <v>3</v>
      </c>
      <c r="G26" s="7">
        <v>200</v>
      </c>
      <c r="H26" s="7">
        <v>570</v>
      </c>
      <c r="I26" s="6">
        <v>0.05</v>
      </c>
      <c r="J26" s="3" t="s">
        <v>24</v>
      </c>
    </row>
    <row r="27" spans="1:10" x14ac:dyDescent="0.2">
      <c r="A27">
        <v>1026</v>
      </c>
      <c r="B27" s="4">
        <v>44952</v>
      </c>
      <c r="C27" s="5">
        <v>260</v>
      </c>
      <c r="D27" s="3" t="s">
        <v>14</v>
      </c>
      <c r="E27" s="3" t="s">
        <v>17</v>
      </c>
      <c r="F27">
        <v>3</v>
      </c>
      <c r="G27" s="7">
        <v>50</v>
      </c>
      <c r="H27" s="7">
        <v>150</v>
      </c>
      <c r="I27" s="6">
        <v>0</v>
      </c>
      <c r="J27" s="3" t="s">
        <v>28</v>
      </c>
    </row>
    <row r="28" spans="1:10" x14ac:dyDescent="0.2">
      <c r="A28">
        <v>1027</v>
      </c>
      <c r="B28" s="4">
        <v>44953</v>
      </c>
      <c r="C28" s="5">
        <v>413</v>
      </c>
      <c r="D28" s="3" t="s">
        <v>13</v>
      </c>
      <c r="E28" s="3" t="s">
        <v>18</v>
      </c>
      <c r="F28">
        <v>2</v>
      </c>
      <c r="G28" s="7">
        <v>50</v>
      </c>
      <c r="H28" s="7">
        <v>100</v>
      </c>
      <c r="I28" s="6">
        <v>0</v>
      </c>
      <c r="J28" s="3" t="s">
        <v>21</v>
      </c>
    </row>
    <row r="29" spans="1:10" x14ac:dyDescent="0.2">
      <c r="A29">
        <v>1028</v>
      </c>
      <c r="B29" s="4">
        <v>44954</v>
      </c>
      <c r="C29" s="5">
        <v>121</v>
      </c>
      <c r="D29" s="3" t="s">
        <v>16</v>
      </c>
      <c r="E29" s="3" t="s">
        <v>17</v>
      </c>
      <c r="F29">
        <v>3</v>
      </c>
      <c r="G29" s="7">
        <v>1000</v>
      </c>
      <c r="H29" s="7">
        <v>3000</v>
      </c>
      <c r="I29" s="6">
        <v>0</v>
      </c>
      <c r="J29" s="3" t="s">
        <v>28</v>
      </c>
    </row>
    <row r="30" spans="1:10" x14ac:dyDescent="0.2">
      <c r="A30">
        <v>1029</v>
      </c>
      <c r="B30" s="4">
        <v>44955</v>
      </c>
      <c r="C30" s="5">
        <v>352</v>
      </c>
      <c r="D30" s="3" t="s">
        <v>14</v>
      </c>
      <c r="E30" s="3" t="s">
        <v>17</v>
      </c>
      <c r="F30">
        <v>2</v>
      </c>
      <c r="G30" s="7">
        <v>1500</v>
      </c>
      <c r="H30" s="7">
        <v>2550</v>
      </c>
      <c r="I30" s="6">
        <v>0.15</v>
      </c>
      <c r="J30" s="3" t="s">
        <v>28</v>
      </c>
    </row>
    <row r="31" spans="1:10" x14ac:dyDescent="0.2">
      <c r="A31">
        <v>1030</v>
      </c>
      <c r="B31" s="4">
        <v>44956</v>
      </c>
      <c r="C31" s="5">
        <v>335</v>
      </c>
      <c r="D31" s="3" t="s">
        <v>14</v>
      </c>
      <c r="E31" s="3" t="s">
        <v>19</v>
      </c>
      <c r="F31">
        <v>2</v>
      </c>
      <c r="G31" s="7">
        <v>1000</v>
      </c>
      <c r="H31" s="7">
        <v>1900</v>
      </c>
      <c r="I31" s="6">
        <v>0.05</v>
      </c>
      <c r="J31" s="3" t="s">
        <v>25</v>
      </c>
    </row>
    <row r="32" spans="1:10" x14ac:dyDescent="0.2">
      <c r="A32">
        <v>1031</v>
      </c>
      <c r="B32" s="4">
        <v>44957</v>
      </c>
      <c r="C32" s="5">
        <v>444</v>
      </c>
      <c r="D32" s="3" t="s">
        <v>11</v>
      </c>
      <c r="E32" s="3" t="s">
        <v>19</v>
      </c>
      <c r="F32">
        <v>2</v>
      </c>
      <c r="G32" s="7">
        <v>100</v>
      </c>
      <c r="H32" s="7">
        <v>200</v>
      </c>
      <c r="I32" s="6">
        <v>0</v>
      </c>
      <c r="J32" s="3" t="s">
        <v>25</v>
      </c>
    </row>
    <row r="33" spans="1:10" x14ac:dyDescent="0.2">
      <c r="A33">
        <v>1032</v>
      </c>
      <c r="B33" s="4">
        <v>44958</v>
      </c>
      <c r="C33" s="5">
        <v>148</v>
      </c>
      <c r="D33" s="3" t="s">
        <v>14</v>
      </c>
      <c r="E33" s="3" t="s">
        <v>19</v>
      </c>
      <c r="F33">
        <v>2</v>
      </c>
      <c r="G33" s="7">
        <v>500</v>
      </c>
      <c r="H33" s="7">
        <v>850</v>
      </c>
      <c r="I33" s="6">
        <v>0.15</v>
      </c>
      <c r="J33" s="3" t="s">
        <v>25</v>
      </c>
    </row>
    <row r="34" spans="1:10" x14ac:dyDescent="0.2">
      <c r="A34">
        <v>1033</v>
      </c>
      <c r="B34" s="4">
        <v>44959</v>
      </c>
      <c r="C34" s="5">
        <v>158</v>
      </c>
      <c r="D34" s="3" t="s">
        <v>10</v>
      </c>
      <c r="E34" s="3" t="s">
        <v>19</v>
      </c>
      <c r="F34">
        <v>2</v>
      </c>
      <c r="G34" s="7">
        <v>50</v>
      </c>
      <c r="H34" s="7">
        <v>90</v>
      </c>
      <c r="I34" s="6">
        <v>0.1</v>
      </c>
      <c r="J34" s="3" t="s">
        <v>28</v>
      </c>
    </row>
    <row r="35" spans="1:10" x14ac:dyDescent="0.2">
      <c r="A35">
        <v>1034</v>
      </c>
      <c r="B35" s="4">
        <v>44960</v>
      </c>
      <c r="C35" s="5">
        <v>269</v>
      </c>
      <c r="D35" s="3" t="s">
        <v>16</v>
      </c>
      <c r="E35" s="3" t="s">
        <v>18</v>
      </c>
      <c r="F35">
        <v>1</v>
      </c>
      <c r="G35" s="7">
        <v>1500</v>
      </c>
      <c r="H35" s="7">
        <v>1275</v>
      </c>
      <c r="I35" s="6">
        <v>0.15</v>
      </c>
      <c r="J35" s="3" t="s">
        <v>23</v>
      </c>
    </row>
    <row r="36" spans="1:10" x14ac:dyDescent="0.2">
      <c r="A36">
        <v>1035</v>
      </c>
      <c r="B36" s="4">
        <v>44961</v>
      </c>
      <c r="C36" s="5">
        <v>287</v>
      </c>
      <c r="D36" s="3" t="s">
        <v>14</v>
      </c>
      <c r="E36" s="3" t="s">
        <v>19</v>
      </c>
      <c r="F36">
        <v>3</v>
      </c>
      <c r="G36" s="7">
        <v>200</v>
      </c>
      <c r="H36" s="7">
        <v>510</v>
      </c>
      <c r="I36" s="6">
        <v>0.15</v>
      </c>
      <c r="J36" s="3" t="s">
        <v>28</v>
      </c>
    </row>
    <row r="37" spans="1:10" x14ac:dyDescent="0.2">
      <c r="A37">
        <v>1036</v>
      </c>
      <c r="B37" s="4">
        <v>44962</v>
      </c>
      <c r="C37" s="5">
        <v>370</v>
      </c>
      <c r="D37" s="3" t="s">
        <v>11</v>
      </c>
      <c r="E37" s="3" t="s">
        <v>17</v>
      </c>
      <c r="F37">
        <v>2</v>
      </c>
      <c r="G37" s="7">
        <v>500</v>
      </c>
      <c r="H37" s="7">
        <v>950</v>
      </c>
      <c r="I37" s="6">
        <v>0.05</v>
      </c>
      <c r="J37" s="3" t="s">
        <v>23</v>
      </c>
    </row>
    <row r="38" spans="1:10" x14ac:dyDescent="0.2">
      <c r="A38">
        <v>1037</v>
      </c>
      <c r="B38" s="4">
        <v>44963</v>
      </c>
      <c r="C38" s="5">
        <v>289</v>
      </c>
      <c r="D38" s="3" t="s">
        <v>10</v>
      </c>
      <c r="E38" s="3" t="s">
        <v>18</v>
      </c>
      <c r="F38">
        <v>4</v>
      </c>
      <c r="G38" s="7">
        <v>50</v>
      </c>
      <c r="H38" s="7">
        <v>180</v>
      </c>
      <c r="I38" s="6">
        <v>0.1</v>
      </c>
      <c r="J38" s="3" t="s">
        <v>23</v>
      </c>
    </row>
    <row r="39" spans="1:10" x14ac:dyDescent="0.2">
      <c r="A39">
        <v>1038</v>
      </c>
      <c r="B39" s="4">
        <v>44964</v>
      </c>
      <c r="C39" s="5">
        <v>274</v>
      </c>
      <c r="D39" s="3" t="s">
        <v>15</v>
      </c>
      <c r="E39" s="3" t="s">
        <v>17</v>
      </c>
      <c r="F39">
        <v>3</v>
      </c>
      <c r="G39" s="7">
        <v>300</v>
      </c>
      <c r="H39" s="7">
        <v>765</v>
      </c>
      <c r="I39" s="6">
        <v>0.15</v>
      </c>
      <c r="J39" s="3" t="s">
        <v>25</v>
      </c>
    </row>
    <row r="40" spans="1:10" x14ac:dyDescent="0.2">
      <c r="A40">
        <v>1039</v>
      </c>
      <c r="B40" s="4">
        <v>44965</v>
      </c>
      <c r="C40" s="5">
        <v>150</v>
      </c>
      <c r="D40" s="3" t="s">
        <v>16</v>
      </c>
      <c r="E40" s="3" t="s">
        <v>17</v>
      </c>
      <c r="F40">
        <v>3</v>
      </c>
      <c r="G40" s="7">
        <v>50</v>
      </c>
      <c r="H40" s="7">
        <v>150</v>
      </c>
      <c r="I40" s="6">
        <v>0</v>
      </c>
      <c r="J40" s="3" t="s">
        <v>24</v>
      </c>
    </row>
    <row r="41" spans="1:10" x14ac:dyDescent="0.2">
      <c r="A41">
        <v>1040</v>
      </c>
      <c r="B41" s="4">
        <v>44966</v>
      </c>
      <c r="C41" s="5">
        <v>463</v>
      </c>
      <c r="D41" s="3" t="s">
        <v>14</v>
      </c>
      <c r="E41" s="3" t="s">
        <v>17</v>
      </c>
      <c r="F41">
        <v>2</v>
      </c>
      <c r="G41" s="7">
        <v>500</v>
      </c>
      <c r="H41" s="7">
        <v>1000</v>
      </c>
      <c r="I41" s="6">
        <v>0</v>
      </c>
      <c r="J41" s="3" t="s">
        <v>21</v>
      </c>
    </row>
    <row r="42" spans="1:10" x14ac:dyDescent="0.2">
      <c r="A42">
        <v>1041</v>
      </c>
      <c r="B42" s="4">
        <v>44967</v>
      </c>
      <c r="C42" s="5">
        <v>154</v>
      </c>
      <c r="D42" s="3" t="s">
        <v>11</v>
      </c>
      <c r="E42" s="3" t="s">
        <v>19</v>
      </c>
      <c r="F42">
        <v>1</v>
      </c>
      <c r="G42" s="7">
        <v>500</v>
      </c>
      <c r="H42" s="7">
        <v>500</v>
      </c>
      <c r="I42" s="6">
        <v>0</v>
      </c>
      <c r="J42" s="3" t="s">
        <v>25</v>
      </c>
    </row>
    <row r="43" spans="1:10" x14ac:dyDescent="0.2">
      <c r="A43">
        <v>1042</v>
      </c>
      <c r="B43" s="4">
        <v>44968</v>
      </c>
      <c r="C43" s="5">
        <v>343</v>
      </c>
      <c r="D43" s="3" t="s">
        <v>15</v>
      </c>
      <c r="E43" s="3" t="s">
        <v>19</v>
      </c>
      <c r="F43">
        <v>2</v>
      </c>
      <c r="G43" s="7">
        <v>50</v>
      </c>
      <c r="H43" s="7">
        <v>90</v>
      </c>
      <c r="I43" s="6">
        <v>0.1</v>
      </c>
      <c r="J43" s="3" t="s">
        <v>25</v>
      </c>
    </row>
    <row r="44" spans="1:10" x14ac:dyDescent="0.2">
      <c r="A44">
        <v>1043</v>
      </c>
      <c r="B44" s="4">
        <v>44969</v>
      </c>
      <c r="C44" s="5">
        <v>419</v>
      </c>
      <c r="D44" s="3" t="s">
        <v>15</v>
      </c>
      <c r="E44" s="3" t="s">
        <v>18</v>
      </c>
      <c r="F44">
        <v>1</v>
      </c>
      <c r="G44" s="7">
        <v>200</v>
      </c>
      <c r="H44" s="7">
        <v>180</v>
      </c>
      <c r="I44" s="6">
        <v>0.1</v>
      </c>
      <c r="J44" s="3" t="s">
        <v>24</v>
      </c>
    </row>
    <row r="45" spans="1:10" x14ac:dyDescent="0.2">
      <c r="A45">
        <v>1044</v>
      </c>
      <c r="B45" s="4">
        <v>44970</v>
      </c>
      <c r="C45" s="5">
        <v>230</v>
      </c>
      <c r="D45" s="3" t="s">
        <v>13</v>
      </c>
      <c r="E45" s="3" t="s">
        <v>18</v>
      </c>
      <c r="F45">
        <v>4</v>
      </c>
      <c r="G45" s="7">
        <v>1000</v>
      </c>
      <c r="H45" s="7">
        <v>4000</v>
      </c>
      <c r="I45" s="6">
        <v>0</v>
      </c>
      <c r="J45" s="3" t="s">
        <v>21</v>
      </c>
    </row>
    <row r="46" spans="1:10" x14ac:dyDescent="0.2">
      <c r="A46">
        <v>1045</v>
      </c>
      <c r="B46" s="4">
        <v>44971</v>
      </c>
      <c r="C46" s="5">
        <v>406</v>
      </c>
      <c r="D46" s="3" t="s">
        <v>10</v>
      </c>
      <c r="E46" s="3" t="s">
        <v>19</v>
      </c>
      <c r="F46">
        <v>3</v>
      </c>
      <c r="G46" s="7">
        <v>500</v>
      </c>
      <c r="H46" s="7">
        <v>1275</v>
      </c>
      <c r="I46" s="6">
        <v>0.15</v>
      </c>
      <c r="J46" s="3" t="s">
        <v>28</v>
      </c>
    </row>
    <row r="47" spans="1:10" x14ac:dyDescent="0.2">
      <c r="A47">
        <v>1046</v>
      </c>
      <c r="B47" s="4">
        <v>44972</v>
      </c>
      <c r="C47" s="5">
        <v>234</v>
      </c>
      <c r="D47" s="3" t="s">
        <v>14</v>
      </c>
      <c r="E47" s="3" t="s">
        <v>17</v>
      </c>
      <c r="F47">
        <v>4</v>
      </c>
      <c r="G47" s="7">
        <v>50</v>
      </c>
      <c r="H47" s="7">
        <v>180</v>
      </c>
      <c r="I47" s="6">
        <v>0.1</v>
      </c>
      <c r="J47" s="3" t="s">
        <v>28</v>
      </c>
    </row>
    <row r="48" spans="1:10" x14ac:dyDescent="0.2">
      <c r="A48">
        <v>1047</v>
      </c>
      <c r="B48" s="4">
        <v>44973</v>
      </c>
      <c r="C48" s="5">
        <v>120</v>
      </c>
      <c r="D48" s="3" t="s">
        <v>11</v>
      </c>
      <c r="E48" s="3" t="s">
        <v>18</v>
      </c>
      <c r="F48">
        <v>1</v>
      </c>
      <c r="G48" s="7">
        <v>50</v>
      </c>
      <c r="H48" s="7">
        <v>50</v>
      </c>
      <c r="I48" s="6">
        <v>0</v>
      </c>
      <c r="J48" s="3" t="s">
        <v>25</v>
      </c>
    </row>
    <row r="49" spans="1:10" x14ac:dyDescent="0.2">
      <c r="A49">
        <v>1048</v>
      </c>
      <c r="B49" s="4">
        <v>44974</v>
      </c>
      <c r="C49" s="5">
        <v>428</v>
      </c>
      <c r="D49" s="3" t="s">
        <v>13</v>
      </c>
      <c r="E49" s="3" t="s">
        <v>19</v>
      </c>
      <c r="F49">
        <v>1</v>
      </c>
      <c r="G49" s="7">
        <v>1500</v>
      </c>
      <c r="H49" s="7">
        <v>1500</v>
      </c>
      <c r="I49" s="6">
        <v>0</v>
      </c>
      <c r="J49" s="3" t="s">
        <v>21</v>
      </c>
    </row>
    <row r="50" spans="1:10" x14ac:dyDescent="0.2">
      <c r="A50">
        <v>1049</v>
      </c>
      <c r="B50" s="4">
        <v>44975</v>
      </c>
      <c r="C50" s="5">
        <v>266</v>
      </c>
      <c r="D50" s="3" t="s">
        <v>10</v>
      </c>
      <c r="E50" s="3" t="s">
        <v>19</v>
      </c>
      <c r="F50">
        <v>4</v>
      </c>
      <c r="G50" s="7">
        <v>1000</v>
      </c>
      <c r="H50" s="7">
        <v>3800</v>
      </c>
      <c r="I50" s="6">
        <v>0.05</v>
      </c>
      <c r="J50" s="3" t="s">
        <v>25</v>
      </c>
    </row>
    <row r="51" spans="1:10" x14ac:dyDescent="0.2">
      <c r="A51">
        <v>1050</v>
      </c>
      <c r="B51" s="4">
        <v>44976</v>
      </c>
      <c r="C51" s="5">
        <v>373</v>
      </c>
      <c r="D51" s="3" t="s">
        <v>13</v>
      </c>
      <c r="E51" s="3" t="s">
        <v>19</v>
      </c>
      <c r="F51">
        <v>1</v>
      </c>
      <c r="G51" s="7">
        <v>300</v>
      </c>
      <c r="H51" s="7">
        <v>270</v>
      </c>
      <c r="I51" s="6">
        <v>0.1</v>
      </c>
      <c r="J51" s="3" t="s">
        <v>23</v>
      </c>
    </row>
    <row r="52" spans="1:10" x14ac:dyDescent="0.2">
      <c r="A52">
        <v>1051</v>
      </c>
      <c r="B52" s="4">
        <v>44977</v>
      </c>
      <c r="C52" s="5">
        <v>487</v>
      </c>
      <c r="D52" s="3" t="s">
        <v>16</v>
      </c>
      <c r="E52" s="3" t="s">
        <v>17</v>
      </c>
      <c r="F52">
        <v>4</v>
      </c>
      <c r="G52" s="7">
        <v>200</v>
      </c>
      <c r="H52" s="7">
        <v>680</v>
      </c>
      <c r="I52" s="6">
        <v>0.15</v>
      </c>
      <c r="J52" s="3" t="s">
        <v>25</v>
      </c>
    </row>
    <row r="53" spans="1:10" x14ac:dyDescent="0.2">
      <c r="A53">
        <v>1052</v>
      </c>
      <c r="B53" s="4">
        <v>44978</v>
      </c>
      <c r="C53" s="5">
        <v>188</v>
      </c>
      <c r="D53" s="3" t="s">
        <v>10</v>
      </c>
      <c r="E53" s="3" t="s">
        <v>19</v>
      </c>
      <c r="F53">
        <v>3</v>
      </c>
      <c r="G53" s="7">
        <v>300</v>
      </c>
      <c r="H53" s="7">
        <v>900</v>
      </c>
      <c r="I53" s="6">
        <v>0</v>
      </c>
      <c r="J53" s="3" t="s">
        <v>25</v>
      </c>
    </row>
    <row r="54" spans="1:10" x14ac:dyDescent="0.2">
      <c r="A54">
        <v>1053</v>
      </c>
      <c r="B54" s="4">
        <v>44979</v>
      </c>
      <c r="C54" s="5">
        <v>415</v>
      </c>
      <c r="D54" s="3" t="s">
        <v>10</v>
      </c>
      <c r="E54" s="3" t="s">
        <v>19</v>
      </c>
      <c r="F54">
        <v>4</v>
      </c>
      <c r="G54" s="7">
        <v>1000</v>
      </c>
      <c r="H54" s="7">
        <v>4000</v>
      </c>
      <c r="I54" s="6">
        <v>0</v>
      </c>
      <c r="J54" s="3" t="s">
        <v>28</v>
      </c>
    </row>
    <row r="55" spans="1:10" x14ac:dyDescent="0.2">
      <c r="A55">
        <v>1054</v>
      </c>
      <c r="B55" s="4">
        <v>44980</v>
      </c>
      <c r="C55" s="5">
        <v>113</v>
      </c>
      <c r="D55" s="3" t="s">
        <v>14</v>
      </c>
      <c r="E55" s="3" t="s">
        <v>19</v>
      </c>
      <c r="F55">
        <v>3</v>
      </c>
      <c r="G55" s="7">
        <v>1000</v>
      </c>
      <c r="H55" s="7">
        <v>2550</v>
      </c>
      <c r="I55" s="6">
        <v>0.15</v>
      </c>
      <c r="J55" s="3" t="s">
        <v>28</v>
      </c>
    </row>
    <row r="56" spans="1:10" x14ac:dyDescent="0.2">
      <c r="A56">
        <v>1055</v>
      </c>
      <c r="B56" s="4">
        <v>44981</v>
      </c>
      <c r="C56" s="5">
        <v>341</v>
      </c>
      <c r="D56" s="3" t="s">
        <v>10</v>
      </c>
      <c r="E56" s="3" t="s">
        <v>19</v>
      </c>
      <c r="F56">
        <v>4</v>
      </c>
      <c r="G56" s="7">
        <v>1000</v>
      </c>
      <c r="H56" s="7">
        <v>3800</v>
      </c>
      <c r="I56" s="6">
        <v>0.05</v>
      </c>
      <c r="J56" s="3" t="s">
        <v>28</v>
      </c>
    </row>
    <row r="57" spans="1:10" x14ac:dyDescent="0.2">
      <c r="A57">
        <v>1056</v>
      </c>
      <c r="B57" s="4">
        <v>44982</v>
      </c>
      <c r="C57" s="5">
        <v>364</v>
      </c>
      <c r="D57" s="3" t="s">
        <v>13</v>
      </c>
      <c r="E57" s="3" t="s">
        <v>18</v>
      </c>
      <c r="F57">
        <v>1</v>
      </c>
      <c r="G57" s="7">
        <v>300</v>
      </c>
      <c r="H57" s="7">
        <v>300</v>
      </c>
      <c r="I57" s="6">
        <v>0</v>
      </c>
      <c r="J57" s="3" t="s">
        <v>23</v>
      </c>
    </row>
    <row r="58" spans="1:10" x14ac:dyDescent="0.2">
      <c r="A58">
        <v>1057</v>
      </c>
      <c r="B58" s="4">
        <v>44983</v>
      </c>
      <c r="C58" s="5">
        <v>445</v>
      </c>
      <c r="D58" s="3" t="s">
        <v>10</v>
      </c>
      <c r="E58" s="3" t="s">
        <v>18</v>
      </c>
      <c r="F58">
        <v>4</v>
      </c>
      <c r="G58" s="7">
        <v>1000</v>
      </c>
      <c r="H58" s="7">
        <v>3600</v>
      </c>
      <c r="I58" s="6">
        <v>0.1</v>
      </c>
      <c r="J58" s="3" t="s">
        <v>28</v>
      </c>
    </row>
    <row r="59" spans="1:10" x14ac:dyDescent="0.2">
      <c r="A59">
        <v>1058</v>
      </c>
      <c r="B59" s="4">
        <v>44984</v>
      </c>
      <c r="C59" s="5">
        <v>152</v>
      </c>
      <c r="D59" s="3" t="s">
        <v>14</v>
      </c>
      <c r="E59" s="3" t="s">
        <v>19</v>
      </c>
      <c r="F59">
        <v>1</v>
      </c>
      <c r="G59" s="7">
        <v>50</v>
      </c>
      <c r="H59" s="7">
        <v>47.5</v>
      </c>
      <c r="I59" s="6">
        <v>0.05</v>
      </c>
      <c r="J59" s="3" t="s">
        <v>21</v>
      </c>
    </row>
    <row r="60" spans="1:10" x14ac:dyDescent="0.2">
      <c r="A60">
        <v>1059</v>
      </c>
      <c r="B60" s="4">
        <v>44985</v>
      </c>
      <c r="C60" s="5">
        <v>485</v>
      </c>
      <c r="D60" s="3" t="s">
        <v>14</v>
      </c>
      <c r="E60" s="3" t="s">
        <v>17</v>
      </c>
      <c r="F60">
        <v>4</v>
      </c>
      <c r="G60" s="7">
        <v>300</v>
      </c>
      <c r="H60" s="7">
        <v>1080</v>
      </c>
      <c r="I60" s="6">
        <v>0.1</v>
      </c>
      <c r="J60" s="3" t="s">
        <v>24</v>
      </c>
    </row>
    <row r="61" spans="1:10" x14ac:dyDescent="0.2">
      <c r="A61">
        <v>1060</v>
      </c>
      <c r="B61" s="4">
        <v>44986</v>
      </c>
      <c r="C61" s="5">
        <v>439</v>
      </c>
      <c r="D61" s="3" t="s">
        <v>16</v>
      </c>
      <c r="E61" s="3" t="s">
        <v>18</v>
      </c>
      <c r="F61">
        <v>4</v>
      </c>
      <c r="G61" s="7">
        <v>1000</v>
      </c>
      <c r="H61" s="7">
        <v>4000</v>
      </c>
      <c r="I61" s="6">
        <v>0</v>
      </c>
      <c r="J61" s="3" t="s">
        <v>21</v>
      </c>
    </row>
    <row r="62" spans="1:10" x14ac:dyDescent="0.2">
      <c r="A62">
        <v>1061</v>
      </c>
      <c r="B62" s="4">
        <v>44987</v>
      </c>
      <c r="C62" s="5">
        <v>191</v>
      </c>
      <c r="D62" s="3" t="s">
        <v>13</v>
      </c>
      <c r="E62" s="3" t="s">
        <v>19</v>
      </c>
      <c r="F62">
        <v>2</v>
      </c>
      <c r="G62" s="7">
        <v>50</v>
      </c>
      <c r="H62" s="7">
        <v>95</v>
      </c>
      <c r="I62" s="6">
        <v>0.05</v>
      </c>
      <c r="J62" s="3" t="s">
        <v>21</v>
      </c>
    </row>
    <row r="63" spans="1:10" x14ac:dyDescent="0.2">
      <c r="A63">
        <v>1062</v>
      </c>
      <c r="B63" s="4">
        <v>44988</v>
      </c>
      <c r="C63" s="5">
        <v>466</v>
      </c>
      <c r="D63" s="3" t="s">
        <v>15</v>
      </c>
      <c r="E63" s="3" t="s">
        <v>18</v>
      </c>
      <c r="F63">
        <v>1</v>
      </c>
      <c r="G63" s="7">
        <v>1500</v>
      </c>
      <c r="H63" s="7">
        <v>1500</v>
      </c>
      <c r="I63" s="6">
        <v>0</v>
      </c>
      <c r="J63" s="3" t="s">
        <v>28</v>
      </c>
    </row>
    <row r="64" spans="1:10" x14ac:dyDescent="0.2">
      <c r="A64">
        <v>1063</v>
      </c>
      <c r="B64" s="4">
        <v>44989</v>
      </c>
      <c r="C64" s="5">
        <v>363</v>
      </c>
      <c r="D64" s="3" t="s">
        <v>15</v>
      </c>
      <c r="E64" s="3" t="s">
        <v>18</v>
      </c>
      <c r="F64">
        <v>2</v>
      </c>
      <c r="G64" s="7">
        <v>1000</v>
      </c>
      <c r="H64" s="7">
        <v>1900</v>
      </c>
      <c r="I64" s="6">
        <v>0.05</v>
      </c>
      <c r="J64" s="3" t="s">
        <v>24</v>
      </c>
    </row>
    <row r="65" spans="1:10" x14ac:dyDescent="0.2">
      <c r="A65">
        <v>1064</v>
      </c>
      <c r="B65" s="4">
        <v>44990</v>
      </c>
      <c r="C65" s="5">
        <v>134</v>
      </c>
      <c r="D65" s="3" t="s">
        <v>10</v>
      </c>
      <c r="E65" s="3" t="s">
        <v>17</v>
      </c>
      <c r="F65">
        <v>1</v>
      </c>
      <c r="G65" s="7">
        <v>300</v>
      </c>
      <c r="H65" s="7">
        <v>285</v>
      </c>
      <c r="I65" s="6">
        <v>0.05</v>
      </c>
      <c r="J65" s="3" t="s">
        <v>24</v>
      </c>
    </row>
    <row r="66" spans="1:10" x14ac:dyDescent="0.2">
      <c r="A66">
        <v>1065</v>
      </c>
      <c r="B66" s="4">
        <v>44991</v>
      </c>
      <c r="C66" s="5">
        <v>305</v>
      </c>
      <c r="D66" s="3" t="s">
        <v>16</v>
      </c>
      <c r="E66" s="3" t="s">
        <v>19</v>
      </c>
      <c r="F66">
        <v>2</v>
      </c>
      <c r="G66" s="7">
        <v>500</v>
      </c>
      <c r="H66" s="7">
        <v>950</v>
      </c>
      <c r="I66" s="6">
        <v>0.05</v>
      </c>
      <c r="J66" s="3" t="s">
        <v>24</v>
      </c>
    </row>
    <row r="67" spans="1:10" x14ac:dyDescent="0.2">
      <c r="A67">
        <v>1066</v>
      </c>
      <c r="B67" s="4">
        <v>44992</v>
      </c>
      <c r="C67" s="5">
        <v>180</v>
      </c>
      <c r="D67" s="3" t="s">
        <v>11</v>
      </c>
      <c r="E67" s="3" t="s">
        <v>19</v>
      </c>
      <c r="F67">
        <v>3</v>
      </c>
      <c r="G67" s="7">
        <v>1000</v>
      </c>
      <c r="H67" s="7">
        <v>2850</v>
      </c>
      <c r="I67" s="6">
        <v>0.05</v>
      </c>
      <c r="J67" s="3" t="s">
        <v>23</v>
      </c>
    </row>
    <row r="68" spans="1:10" x14ac:dyDescent="0.2">
      <c r="A68">
        <v>1067</v>
      </c>
      <c r="B68" s="4">
        <v>44993</v>
      </c>
      <c r="C68" s="5">
        <v>149</v>
      </c>
      <c r="D68" s="3" t="s">
        <v>10</v>
      </c>
      <c r="E68" s="3" t="s">
        <v>17</v>
      </c>
      <c r="F68">
        <v>4</v>
      </c>
      <c r="G68" s="7">
        <v>500</v>
      </c>
      <c r="H68" s="7">
        <v>1800</v>
      </c>
      <c r="I68" s="6">
        <v>0.1</v>
      </c>
      <c r="J68" s="3" t="s">
        <v>28</v>
      </c>
    </row>
    <row r="69" spans="1:10" x14ac:dyDescent="0.2">
      <c r="A69">
        <v>1068</v>
      </c>
      <c r="B69" s="4">
        <v>44994</v>
      </c>
      <c r="C69" s="5">
        <v>459</v>
      </c>
      <c r="D69" s="3" t="s">
        <v>16</v>
      </c>
      <c r="E69" s="3" t="s">
        <v>17</v>
      </c>
      <c r="F69">
        <v>1</v>
      </c>
      <c r="G69" s="7">
        <v>50</v>
      </c>
      <c r="H69" s="7">
        <v>50</v>
      </c>
      <c r="I69" s="6">
        <v>0</v>
      </c>
      <c r="J69" s="3" t="s">
        <v>24</v>
      </c>
    </row>
    <row r="70" spans="1:10" x14ac:dyDescent="0.2">
      <c r="A70">
        <v>1069</v>
      </c>
      <c r="B70" s="4">
        <v>44995</v>
      </c>
      <c r="C70" s="5">
        <v>487</v>
      </c>
      <c r="D70" s="3" t="s">
        <v>13</v>
      </c>
      <c r="E70" s="3" t="s">
        <v>19</v>
      </c>
      <c r="F70">
        <v>1</v>
      </c>
      <c r="G70" s="7">
        <v>1500</v>
      </c>
      <c r="H70" s="7">
        <v>1275</v>
      </c>
      <c r="I70" s="6">
        <v>0.15</v>
      </c>
      <c r="J70" s="3" t="s">
        <v>23</v>
      </c>
    </row>
    <row r="71" spans="1:10" x14ac:dyDescent="0.2">
      <c r="A71">
        <v>1070</v>
      </c>
      <c r="B71" s="4">
        <v>44996</v>
      </c>
      <c r="C71" s="5">
        <v>101</v>
      </c>
      <c r="D71" s="3" t="s">
        <v>13</v>
      </c>
      <c r="E71" s="3" t="s">
        <v>19</v>
      </c>
      <c r="F71">
        <v>4</v>
      </c>
      <c r="G71" s="7">
        <v>200</v>
      </c>
      <c r="H71" s="7">
        <v>760</v>
      </c>
      <c r="I71" s="6">
        <v>0.05</v>
      </c>
      <c r="J71" s="3" t="s">
        <v>25</v>
      </c>
    </row>
    <row r="72" spans="1:10" x14ac:dyDescent="0.2">
      <c r="A72">
        <v>1071</v>
      </c>
      <c r="B72" s="4">
        <v>44997</v>
      </c>
      <c r="C72" s="5">
        <v>489</v>
      </c>
      <c r="D72" s="3" t="s">
        <v>13</v>
      </c>
      <c r="E72" s="3" t="s">
        <v>17</v>
      </c>
      <c r="F72">
        <v>1</v>
      </c>
      <c r="G72" s="7">
        <v>1500</v>
      </c>
      <c r="H72" s="7">
        <v>1500</v>
      </c>
      <c r="I72" s="6">
        <v>0</v>
      </c>
      <c r="J72" s="3" t="s">
        <v>25</v>
      </c>
    </row>
    <row r="73" spans="1:10" x14ac:dyDescent="0.2">
      <c r="A73">
        <v>1072</v>
      </c>
      <c r="B73" s="4">
        <v>44998</v>
      </c>
      <c r="C73" s="5">
        <v>153</v>
      </c>
      <c r="D73" s="3" t="s">
        <v>13</v>
      </c>
      <c r="E73" s="3" t="s">
        <v>18</v>
      </c>
      <c r="F73">
        <v>1</v>
      </c>
      <c r="G73" s="7">
        <v>1000</v>
      </c>
      <c r="H73" s="7">
        <v>950</v>
      </c>
      <c r="I73" s="6">
        <v>0.05</v>
      </c>
      <c r="J73" s="3" t="s">
        <v>23</v>
      </c>
    </row>
    <row r="74" spans="1:10" x14ac:dyDescent="0.2">
      <c r="A74">
        <v>1073</v>
      </c>
      <c r="B74" s="4">
        <v>44999</v>
      </c>
      <c r="C74" s="5">
        <v>205</v>
      </c>
      <c r="D74" s="3" t="s">
        <v>13</v>
      </c>
      <c r="E74" s="3" t="s">
        <v>18</v>
      </c>
      <c r="F74">
        <v>2</v>
      </c>
      <c r="G74" s="7">
        <v>500</v>
      </c>
      <c r="H74" s="7">
        <v>1000</v>
      </c>
      <c r="I74" s="6">
        <v>0</v>
      </c>
      <c r="J74" s="3" t="s">
        <v>23</v>
      </c>
    </row>
    <row r="75" spans="1:10" x14ac:dyDescent="0.2">
      <c r="A75">
        <v>1074</v>
      </c>
      <c r="B75" s="4">
        <v>45000</v>
      </c>
      <c r="C75" s="5">
        <v>359</v>
      </c>
      <c r="D75" s="3" t="s">
        <v>16</v>
      </c>
      <c r="E75" s="3" t="s">
        <v>17</v>
      </c>
      <c r="F75">
        <v>1</v>
      </c>
      <c r="G75" s="7">
        <v>500</v>
      </c>
      <c r="H75" s="7">
        <v>450</v>
      </c>
      <c r="I75" s="6">
        <v>0.1</v>
      </c>
      <c r="J75" s="3" t="s">
        <v>28</v>
      </c>
    </row>
    <row r="76" spans="1:10" x14ac:dyDescent="0.2">
      <c r="A76">
        <v>1075</v>
      </c>
      <c r="B76" s="4">
        <v>45001</v>
      </c>
      <c r="C76" s="5">
        <v>409</v>
      </c>
      <c r="D76" s="3" t="s">
        <v>16</v>
      </c>
      <c r="E76" s="3" t="s">
        <v>18</v>
      </c>
      <c r="F76">
        <v>3</v>
      </c>
      <c r="G76" s="7">
        <v>300</v>
      </c>
      <c r="H76" s="7">
        <v>900</v>
      </c>
      <c r="I76" s="6">
        <v>0</v>
      </c>
      <c r="J76" s="3" t="s">
        <v>28</v>
      </c>
    </row>
    <row r="77" spans="1:10" x14ac:dyDescent="0.2">
      <c r="A77">
        <v>1076</v>
      </c>
      <c r="B77" s="4">
        <v>45002</v>
      </c>
      <c r="C77" s="5">
        <v>290</v>
      </c>
      <c r="D77" s="3" t="s">
        <v>14</v>
      </c>
      <c r="E77" s="3" t="s">
        <v>17</v>
      </c>
      <c r="F77">
        <v>3</v>
      </c>
      <c r="G77" s="7">
        <v>500</v>
      </c>
      <c r="H77" s="7">
        <v>1275</v>
      </c>
      <c r="I77" s="6">
        <v>0.15</v>
      </c>
      <c r="J77" s="3" t="s">
        <v>25</v>
      </c>
    </row>
    <row r="78" spans="1:10" x14ac:dyDescent="0.2">
      <c r="A78">
        <v>1077</v>
      </c>
      <c r="B78" s="4">
        <v>45003</v>
      </c>
      <c r="C78" s="5">
        <v>317</v>
      </c>
      <c r="D78" s="3" t="s">
        <v>15</v>
      </c>
      <c r="E78" s="3" t="s">
        <v>18</v>
      </c>
      <c r="F78">
        <v>4</v>
      </c>
      <c r="G78" s="7">
        <v>300</v>
      </c>
      <c r="H78" s="7">
        <v>1200</v>
      </c>
      <c r="I78" s="6">
        <v>0</v>
      </c>
      <c r="J78" s="3" t="s">
        <v>24</v>
      </c>
    </row>
    <row r="79" spans="1:10" x14ac:dyDescent="0.2">
      <c r="A79">
        <v>1078</v>
      </c>
      <c r="B79" s="4">
        <v>45004</v>
      </c>
      <c r="C79" s="5">
        <v>143</v>
      </c>
      <c r="D79" s="3" t="s">
        <v>13</v>
      </c>
      <c r="E79" s="3" t="s">
        <v>18</v>
      </c>
      <c r="F79">
        <v>1</v>
      </c>
      <c r="G79" s="7">
        <v>50</v>
      </c>
      <c r="H79" s="7">
        <v>50</v>
      </c>
      <c r="I79" s="6">
        <v>0</v>
      </c>
      <c r="J79" s="3" t="s">
        <v>25</v>
      </c>
    </row>
    <row r="80" spans="1:10" x14ac:dyDescent="0.2">
      <c r="A80">
        <v>1079</v>
      </c>
      <c r="B80" s="4">
        <v>45005</v>
      </c>
      <c r="C80" s="5">
        <v>261</v>
      </c>
      <c r="D80" s="3" t="s">
        <v>11</v>
      </c>
      <c r="E80" s="3" t="s">
        <v>19</v>
      </c>
      <c r="F80">
        <v>4</v>
      </c>
      <c r="G80" s="7">
        <v>200</v>
      </c>
      <c r="H80" s="7">
        <v>800</v>
      </c>
      <c r="I80" s="6">
        <v>0</v>
      </c>
      <c r="J80" s="3" t="s">
        <v>24</v>
      </c>
    </row>
    <row r="81" spans="1:10" x14ac:dyDescent="0.2">
      <c r="A81">
        <v>1080</v>
      </c>
      <c r="B81" s="4">
        <v>45006</v>
      </c>
      <c r="C81" s="5">
        <v>301</v>
      </c>
      <c r="D81" s="3" t="s">
        <v>16</v>
      </c>
      <c r="E81" s="3" t="s">
        <v>19</v>
      </c>
      <c r="F81">
        <v>3</v>
      </c>
      <c r="G81" s="7">
        <v>1000</v>
      </c>
      <c r="H81" s="7">
        <v>3000</v>
      </c>
      <c r="I81" s="6">
        <v>0</v>
      </c>
      <c r="J81" s="3" t="s">
        <v>24</v>
      </c>
    </row>
    <row r="82" spans="1:10" x14ac:dyDescent="0.2">
      <c r="A82">
        <v>1081</v>
      </c>
      <c r="B82" s="4">
        <v>45007</v>
      </c>
      <c r="C82" s="5">
        <v>369</v>
      </c>
      <c r="D82" s="3" t="s">
        <v>11</v>
      </c>
      <c r="E82" s="3" t="s">
        <v>18</v>
      </c>
      <c r="F82">
        <v>1</v>
      </c>
      <c r="G82" s="7">
        <v>300</v>
      </c>
      <c r="H82" s="7">
        <v>255</v>
      </c>
      <c r="I82" s="6">
        <v>0.15</v>
      </c>
      <c r="J82" s="3" t="s">
        <v>28</v>
      </c>
    </row>
    <row r="83" spans="1:10" x14ac:dyDescent="0.2">
      <c r="A83">
        <v>1082</v>
      </c>
      <c r="B83" s="4">
        <v>45008</v>
      </c>
      <c r="C83" s="5">
        <v>450</v>
      </c>
      <c r="D83" s="3" t="s">
        <v>11</v>
      </c>
      <c r="E83" s="3" t="s">
        <v>18</v>
      </c>
      <c r="F83">
        <v>1</v>
      </c>
      <c r="G83" s="7">
        <v>200</v>
      </c>
      <c r="H83" s="7">
        <v>190</v>
      </c>
      <c r="I83" s="6">
        <v>0.05</v>
      </c>
      <c r="J83" s="3" t="s">
        <v>21</v>
      </c>
    </row>
    <row r="84" spans="1:10" x14ac:dyDescent="0.2">
      <c r="A84">
        <v>1083</v>
      </c>
      <c r="B84" s="4">
        <v>45009</v>
      </c>
      <c r="C84" s="5">
        <v>403</v>
      </c>
      <c r="D84" s="3" t="s">
        <v>11</v>
      </c>
      <c r="E84" s="3" t="s">
        <v>19</v>
      </c>
      <c r="F84">
        <v>4</v>
      </c>
      <c r="G84" s="7">
        <v>500</v>
      </c>
      <c r="H84" s="7">
        <v>2000</v>
      </c>
      <c r="I84" s="6">
        <v>0</v>
      </c>
      <c r="J84" s="3" t="s">
        <v>21</v>
      </c>
    </row>
    <row r="85" spans="1:10" x14ac:dyDescent="0.2">
      <c r="A85">
        <v>1084</v>
      </c>
      <c r="B85" s="4">
        <v>45010</v>
      </c>
      <c r="C85" s="5">
        <v>370</v>
      </c>
      <c r="D85" s="3" t="s">
        <v>14</v>
      </c>
      <c r="E85" s="3" t="s">
        <v>19</v>
      </c>
      <c r="F85">
        <v>3</v>
      </c>
      <c r="G85" s="7">
        <v>500</v>
      </c>
      <c r="H85" s="7">
        <v>1500</v>
      </c>
      <c r="I85" s="6">
        <v>0</v>
      </c>
      <c r="J85" s="3" t="s">
        <v>23</v>
      </c>
    </row>
    <row r="86" spans="1:10" x14ac:dyDescent="0.2">
      <c r="A86">
        <v>1085</v>
      </c>
      <c r="B86" s="4">
        <v>45011</v>
      </c>
      <c r="C86" s="5">
        <v>314</v>
      </c>
      <c r="D86" s="3" t="s">
        <v>16</v>
      </c>
      <c r="E86" s="3" t="s">
        <v>19</v>
      </c>
      <c r="F86">
        <v>1</v>
      </c>
      <c r="G86" s="7">
        <v>200</v>
      </c>
      <c r="H86" s="7">
        <v>180</v>
      </c>
      <c r="I86" s="6">
        <v>0.1</v>
      </c>
      <c r="J86" s="3" t="s">
        <v>28</v>
      </c>
    </row>
    <row r="87" spans="1:10" x14ac:dyDescent="0.2">
      <c r="A87">
        <v>1086</v>
      </c>
      <c r="B87" s="4">
        <v>45012</v>
      </c>
      <c r="C87" s="5">
        <v>351</v>
      </c>
      <c r="D87" s="3" t="s">
        <v>11</v>
      </c>
      <c r="E87" s="3" t="s">
        <v>17</v>
      </c>
      <c r="F87">
        <v>4</v>
      </c>
      <c r="G87" s="7">
        <v>500</v>
      </c>
      <c r="H87" s="7">
        <v>2000</v>
      </c>
      <c r="I87" s="6">
        <v>0</v>
      </c>
      <c r="J87" s="3" t="s">
        <v>24</v>
      </c>
    </row>
    <row r="88" spans="1:10" x14ac:dyDescent="0.2">
      <c r="A88">
        <v>1087</v>
      </c>
      <c r="B88" s="4">
        <v>45013</v>
      </c>
      <c r="C88" s="5">
        <v>289</v>
      </c>
      <c r="D88" s="3" t="s">
        <v>13</v>
      </c>
      <c r="E88" s="3" t="s">
        <v>18</v>
      </c>
      <c r="F88">
        <v>3</v>
      </c>
      <c r="G88" s="7">
        <v>50</v>
      </c>
      <c r="H88" s="7">
        <v>135</v>
      </c>
      <c r="I88" s="6">
        <v>0.1</v>
      </c>
      <c r="J88" s="3" t="s">
        <v>21</v>
      </c>
    </row>
    <row r="89" spans="1:10" x14ac:dyDescent="0.2">
      <c r="A89">
        <v>1088</v>
      </c>
      <c r="B89" s="4">
        <v>45014</v>
      </c>
      <c r="C89" s="5">
        <v>395</v>
      </c>
      <c r="D89" s="3" t="s">
        <v>10</v>
      </c>
      <c r="E89" s="3" t="s">
        <v>19</v>
      </c>
      <c r="F89">
        <v>4</v>
      </c>
      <c r="G89" s="7">
        <v>50</v>
      </c>
      <c r="H89" s="7">
        <v>170</v>
      </c>
      <c r="I89" s="6">
        <v>0.15</v>
      </c>
      <c r="J89" s="3" t="s">
        <v>24</v>
      </c>
    </row>
    <row r="90" spans="1:10" x14ac:dyDescent="0.2">
      <c r="A90">
        <v>1089</v>
      </c>
      <c r="B90" s="4">
        <v>45015</v>
      </c>
      <c r="C90" s="5">
        <v>312</v>
      </c>
      <c r="D90" s="3" t="s">
        <v>11</v>
      </c>
      <c r="E90" s="3" t="s">
        <v>18</v>
      </c>
      <c r="F90">
        <v>2</v>
      </c>
      <c r="G90" s="7">
        <v>200</v>
      </c>
      <c r="H90" s="7">
        <v>380</v>
      </c>
      <c r="I90" s="6">
        <v>0.05</v>
      </c>
      <c r="J90" s="3" t="s">
        <v>21</v>
      </c>
    </row>
    <row r="91" spans="1:10" x14ac:dyDescent="0.2">
      <c r="A91">
        <v>1090</v>
      </c>
      <c r="B91" s="4">
        <v>45016</v>
      </c>
      <c r="C91" s="5">
        <v>307</v>
      </c>
      <c r="D91" s="3" t="s">
        <v>14</v>
      </c>
      <c r="E91" s="3" t="s">
        <v>17</v>
      </c>
      <c r="F91">
        <v>1</v>
      </c>
      <c r="G91" s="7">
        <v>300</v>
      </c>
      <c r="H91" s="7">
        <v>300</v>
      </c>
      <c r="I91" s="6">
        <v>0</v>
      </c>
      <c r="J91" s="3" t="s">
        <v>21</v>
      </c>
    </row>
    <row r="92" spans="1:10" x14ac:dyDescent="0.2">
      <c r="A92">
        <v>1091</v>
      </c>
      <c r="B92" s="4">
        <v>45017</v>
      </c>
      <c r="C92" s="5">
        <v>336</v>
      </c>
      <c r="D92" s="3" t="s">
        <v>16</v>
      </c>
      <c r="E92" s="3" t="s">
        <v>17</v>
      </c>
      <c r="F92">
        <v>2</v>
      </c>
      <c r="G92" s="7">
        <v>300</v>
      </c>
      <c r="H92" s="7">
        <v>600</v>
      </c>
      <c r="I92" s="6">
        <v>0</v>
      </c>
      <c r="J92" s="3" t="s">
        <v>21</v>
      </c>
    </row>
    <row r="93" spans="1:10" x14ac:dyDescent="0.2">
      <c r="A93">
        <v>1092</v>
      </c>
      <c r="B93" s="4">
        <v>45018</v>
      </c>
      <c r="C93" s="5">
        <v>437</v>
      </c>
      <c r="D93" s="3" t="s">
        <v>14</v>
      </c>
      <c r="E93" s="3" t="s">
        <v>19</v>
      </c>
      <c r="F93">
        <v>3</v>
      </c>
      <c r="G93" s="7">
        <v>200</v>
      </c>
      <c r="H93" s="7">
        <v>510</v>
      </c>
      <c r="I93" s="6">
        <v>0.15</v>
      </c>
      <c r="J93" s="3" t="s">
        <v>28</v>
      </c>
    </row>
    <row r="94" spans="1:10" x14ac:dyDescent="0.2">
      <c r="A94">
        <v>1093</v>
      </c>
      <c r="B94" s="4">
        <v>45019</v>
      </c>
      <c r="C94" s="5">
        <v>466</v>
      </c>
      <c r="D94" s="3" t="s">
        <v>11</v>
      </c>
      <c r="E94" s="3" t="s">
        <v>17</v>
      </c>
      <c r="F94">
        <v>2</v>
      </c>
      <c r="G94" s="7">
        <v>300</v>
      </c>
      <c r="H94" s="7">
        <v>600</v>
      </c>
      <c r="I94" s="6">
        <v>0</v>
      </c>
      <c r="J94" s="3" t="s">
        <v>25</v>
      </c>
    </row>
    <row r="95" spans="1:10" x14ac:dyDescent="0.2">
      <c r="A95">
        <v>1094</v>
      </c>
      <c r="B95" s="4">
        <v>45020</v>
      </c>
      <c r="C95" s="5">
        <v>152</v>
      </c>
      <c r="D95" s="3" t="s">
        <v>16</v>
      </c>
      <c r="E95" s="3" t="s">
        <v>18</v>
      </c>
      <c r="F95">
        <v>2</v>
      </c>
      <c r="G95" s="7">
        <v>300</v>
      </c>
      <c r="H95" s="7">
        <v>600</v>
      </c>
      <c r="I95" s="6">
        <v>0</v>
      </c>
      <c r="J95" s="3" t="s">
        <v>24</v>
      </c>
    </row>
    <row r="96" spans="1:10" x14ac:dyDescent="0.2">
      <c r="A96">
        <v>1095</v>
      </c>
      <c r="B96" s="4">
        <v>45021</v>
      </c>
      <c r="C96" s="5">
        <v>379</v>
      </c>
      <c r="D96" s="3" t="s">
        <v>10</v>
      </c>
      <c r="E96" s="3" t="s">
        <v>19</v>
      </c>
      <c r="F96">
        <v>3</v>
      </c>
      <c r="G96" s="7">
        <v>50</v>
      </c>
      <c r="H96" s="7">
        <v>150</v>
      </c>
      <c r="I96" s="6">
        <v>0</v>
      </c>
      <c r="J96" s="3" t="s">
        <v>28</v>
      </c>
    </row>
    <row r="97" spans="1:10" x14ac:dyDescent="0.2">
      <c r="A97">
        <v>1096</v>
      </c>
      <c r="B97" s="4">
        <v>45022</v>
      </c>
      <c r="C97" s="5">
        <v>316</v>
      </c>
      <c r="D97" s="3" t="s">
        <v>11</v>
      </c>
      <c r="E97" s="3" t="s">
        <v>18</v>
      </c>
      <c r="F97">
        <v>4</v>
      </c>
      <c r="G97" s="7">
        <v>300</v>
      </c>
      <c r="H97" s="7">
        <v>1080</v>
      </c>
      <c r="I97" s="6">
        <v>0.1</v>
      </c>
      <c r="J97" s="3" t="s">
        <v>28</v>
      </c>
    </row>
    <row r="98" spans="1:10" x14ac:dyDescent="0.2">
      <c r="A98">
        <v>1097</v>
      </c>
      <c r="B98" s="4">
        <v>45023</v>
      </c>
      <c r="C98" s="5">
        <v>351</v>
      </c>
      <c r="D98" s="3" t="s">
        <v>14</v>
      </c>
      <c r="E98" s="3" t="s">
        <v>18</v>
      </c>
      <c r="F98">
        <v>2</v>
      </c>
      <c r="G98" s="7">
        <v>1500</v>
      </c>
      <c r="H98" s="7">
        <v>3000</v>
      </c>
      <c r="I98" s="6">
        <v>0</v>
      </c>
      <c r="J98" s="3" t="s">
        <v>28</v>
      </c>
    </row>
    <row r="99" spans="1:10" x14ac:dyDescent="0.2">
      <c r="A99">
        <v>1098</v>
      </c>
      <c r="B99" s="4">
        <v>45024</v>
      </c>
      <c r="C99" s="5">
        <v>287</v>
      </c>
      <c r="D99" s="3" t="s">
        <v>15</v>
      </c>
      <c r="E99" s="3" t="s">
        <v>17</v>
      </c>
      <c r="F99">
        <v>4</v>
      </c>
      <c r="G99" s="7">
        <v>1000</v>
      </c>
      <c r="H99" s="7">
        <v>4000</v>
      </c>
      <c r="I99" s="6">
        <v>0</v>
      </c>
      <c r="J99" s="3" t="s">
        <v>28</v>
      </c>
    </row>
    <row r="100" spans="1:10" x14ac:dyDescent="0.2">
      <c r="A100">
        <v>1099</v>
      </c>
      <c r="B100" s="4">
        <v>45025</v>
      </c>
      <c r="C100" s="5">
        <v>479</v>
      </c>
      <c r="D100" s="3" t="s">
        <v>13</v>
      </c>
      <c r="E100" s="3" t="s">
        <v>17</v>
      </c>
      <c r="F100">
        <v>2</v>
      </c>
      <c r="G100" s="7">
        <v>500</v>
      </c>
      <c r="H100" s="7">
        <v>1000</v>
      </c>
      <c r="I100" s="6">
        <v>0</v>
      </c>
      <c r="J100" s="3" t="s">
        <v>28</v>
      </c>
    </row>
    <row r="101" spans="1:10" x14ac:dyDescent="0.2">
      <c r="A101">
        <v>1100</v>
      </c>
      <c r="B101" s="4">
        <v>45026</v>
      </c>
      <c r="C101" s="5">
        <v>140</v>
      </c>
      <c r="D101" s="3" t="s">
        <v>14</v>
      </c>
      <c r="E101" s="3" t="s">
        <v>17</v>
      </c>
      <c r="F101">
        <v>4</v>
      </c>
      <c r="G101" s="7">
        <v>1500</v>
      </c>
      <c r="H101" s="7">
        <v>5100</v>
      </c>
      <c r="I101" s="6">
        <v>0.15</v>
      </c>
      <c r="J101" s="3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F74A-6597-D74A-A21E-0395A5745E5C}">
  <sheetPr filterMode="1"/>
  <dimension ref="A1:P110"/>
  <sheetViews>
    <sheetView workbookViewId="0">
      <selection activeCell="O37" sqref="O37"/>
    </sheetView>
  </sheetViews>
  <sheetFormatPr baseColWidth="10" defaultRowHeight="15" x14ac:dyDescent="0.2"/>
  <cols>
    <col min="1" max="1" width="10.6640625" bestFit="1" customWidth="1"/>
    <col min="2" max="2" width="10.1640625" bestFit="1" customWidth="1"/>
    <col min="3" max="3" width="13.6640625" bestFit="1" customWidth="1"/>
    <col min="4" max="4" width="9.83203125" bestFit="1" customWidth="1"/>
    <col min="5" max="6" width="10.5" bestFit="1" customWidth="1"/>
    <col min="7" max="7" width="11.83203125" bestFit="1" customWidth="1"/>
    <col min="8" max="8" width="12.83203125" bestFit="1" customWidth="1"/>
    <col min="9" max="9" width="10.5" bestFit="1" customWidth="1"/>
    <col min="10" max="10" width="16.33203125" customWidth="1"/>
    <col min="15" max="15" width="15.83203125" bestFit="1" customWidth="1"/>
    <col min="16" max="16" width="13.5" bestFit="1" customWidth="1"/>
    <col min="17" max="19" width="7" bestFit="1" customWidth="1"/>
    <col min="20" max="43" width="7.83203125" bestFit="1" customWidth="1"/>
    <col min="44" max="62" width="9.33203125" bestFit="1" customWidth="1"/>
    <col min="63" max="63" width="12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</v>
      </c>
      <c r="I1" t="s">
        <v>8</v>
      </c>
      <c r="J1" t="s">
        <v>27</v>
      </c>
      <c r="K1" t="s">
        <v>32</v>
      </c>
      <c r="M1" t="s">
        <v>37</v>
      </c>
    </row>
    <row r="2" spans="1:16" x14ac:dyDescent="0.2">
      <c r="A2">
        <v>1001</v>
      </c>
      <c r="B2" s="4">
        <v>44927</v>
      </c>
      <c r="C2" s="5">
        <v>202</v>
      </c>
      <c r="D2" s="3" t="s">
        <v>10</v>
      </c>
      <c r="E2" s="3" t="str">
        <f>_xlfn.XLOOKUP(Sheet1__24[[#This Row],[Product]],$D$105:$D$110,$E$105:$E$110)</f>
        <v>Drukarki</v>
      </c>
      <c r="F2">
        <v>2</v>
      </c>
      <c r="G2" s="7">
        <v>50</v>
      </c>
      <c r="H2" s="7">
        <v>100</v>
      </c>
      <c r="I2" s="6">
        <v>0</v>
      </c>
      <c r="J2" s="3" t="s">
        <v>21</v>
      </c>
      <c r="K2" t="str">
        <f>_xlfn.XLOOKUP(M2,$A$105:$A$108,$B$105:$B$108)</f>
        <v>styczeń</v>
      </c>
      <c r="M2" s="8">
        <f>MONTH(Sheet1__24[[#This Row],[Date]])</f>
        <v>1</v>
      </c>
    </row>
    <row r="3" spans="1:16" x14ac:dyDescent="0.2">
      <c r="A3">
        <v>1002</v>
      </c>
      <c r="B3" s="4">
        <v>44928</v>
      </c>
      <c r="C3" s="5">
        <v>448</v>
      </c>
      <c r="D3" s="3" t="s">
        <v>10</v>
      </c>
      <c r="E3" s="3" t="str">
        <f>_xlfn.XLOOKUP(Sheet1__24[[#This Row],[Product]],$D$105:$D$110,$E$105:$E$110)</f>
        <v>Drukarki</v>
      </c>
      <c r="F3">
        <v>2</v>
      </c>
      <c r="G3" s="7">
        <v>500</v>
      </c>
      <c r="H3" s="7">
        <v>1000</v>
      </c>
      <c r="I3" s="6">
        <v>0</v>
      </c>
      <c r="J3" s="3" t="s">
        <v>28</v>
      </c>
      <c r="K3" t="str">
        <f>_xlfn.XLOOKUP(M3,$A$105:$A$108,$B$105:$B$108)</f>
        <v>styczeń</v>
      </c>
      <c r="M3" s="8">
        <f>MONTH(Sheet1__24[[#This Row],[Date]])</f>
        <v>1</v>
      </c>
      <c r="O3" s="9" t="s">
        <v>34</v>
      </c>
      <c r="P3" t="s">
        <v>35</v>
      </c>
    </row>
    <row r="4" spans="1:16" x14ac:dyDescent="0.2">
      <c r="A4">
        <v>1003</v>
      </c>
      <c r="B4" s="4">
        <v>44929</v>
      </c>
      <c r="C4" s="5">
        <v>370</v>
      </c>
      <c r="D4" s="3" t="s">
        <v>11</v>
      </c>
      <c r="E4" s="3" t="str">
        <f>_xlfn.XLOOKUP(Sheet1__24[[#This Row],[Product]],$D$105:$D$110,$E$105:$E$110)</f>
        <v>Elektronika</v>
      </c>
      <c r="F4">
        <v>3</v>
      </c>
      <c r="G4" s="7">
        <v>1500</v>
      </c>
      <c r="H4" s="7">
        <v>4500</v>
      </c>
      <c r="I4" s="6">
        <v>0</v>
      </c>
      <c r="J4" s="3" t="s">
        <v>23</v>
      </c>
      <c r="K4" t="str">
        <f>_xlfn.XLOOKUP(M4,$A$105:$A$108,$B$105:$B$108)</f>
        <v>styczeń</v>
      </c>
      <c r="M4" s="8">
        <f>MONTH(Sheet1__24[[#This Row],[Date]])</f>
        <v>1</v>
      </c>
      <c r="O4" s="10" t="s">
        <v>29</v>
      </c>
      <c r="P4" s="7">
        <v>42805</v>
      </c>
    </row>
    <row r="5" spans="1:16" x14ac:dyDescent="0.2">
      <c r="A5">
        <v>1004</v>
      </c>
      <c r="B5" s="4">
        <v>44930</v>
      </c>
      <c r="C5" s="5">
        <v>206</v>
      </c>
      <c r="D5" s="3" t="s">
        <v>11</v>
      </c>
      <c r="E5" s="3" t="str">
        <f>_xlfn.XLOOKUP(Sheet1__24[[#This Row],[Product]],$D$105:$D$110,$E$105:$E$110)</f>
        <v>Elektronika</v>
      </c>
      <c r="F5">
        <v>4</v>
      </c>
      <c r="G5" s="7">
        <v>500</v>
      </c>
      <c r="H5" s="7">
        <v>1700</v>
      </c>
      <c r="I5" s="6">
        <v>0.15</v>
      </c>
      <c r="J5" s="3" t="s">
        <v>23</v>
      </c>
      <c r="K5" t="str">
        <f>_xlfn.XLOOKUP(M5,$A$105:$A$108,$B$105:$B$108)</f>
        <v>styczeń</v>
      </c>
      <c r="M5" s="8">
        <f>MONTH(Sheet1__24[[#This Row],[Date]])</f>
        <v>1</v>
      </c>
      <c r="O5" s="10" t="s">
        <v>39</v>
      </c>
      <c r="P5" s="7">
        <v>34572.5</v>
      </c>
    </row>
    <row r="6" spans="1:16" x14ac:dyDescent="0.2">
      <c r="A6">
        <v>1005</v>
      </c>
      <c r="B6" s="4">
        <v>44931</v>
      </c>
      <c r="C6" s="5">
        <v>171</v>
      </c>
      <c r="D6" s="3" t="s">
        <v>11</v>
      </c>
      <c r="E6" s="3" t="str">
        <f>_xlfn.XLOOKUP(Sheet1__24[[#This Row],[Product]],$D$105:$D$110,$E$105:$E$110)</f>
        <v>Elektronika</v>
      </c>
      <c r="F6">
        <v>1</v>
      </c>
      <c r="G6" s="7">
        <v>500</v>
      </c>
      <c r="H6" s="7">
        <v>500</v>
      </c>
      <c r="I6" s="6">
        <v>0</v>
      </c>
      <c r="J6" s="3" t="s">
        <v>21</v>
      </c>
      <c r="K6" t="str">
        <f>_xlfn.XLOOKUP(M6,$A$105:$A$108,$B$105:$B$108)</f>
        <v>styczeń</v>
      </c>
      <c r="M6" s="8">
        <f>MONTH(Sheet1__24[[#This Row],[Date]])</f>
        <v>1</v>
      </c>
      <c r="O6" s="10" t="s">
        <v>30</v>
      </c>
      <c r="P6" s="7">
        <v>33700</v>
      </c>
    </row>
    <row r="7" spans="1:16" x14ac:dyDescent="0.2">
      <c r="A7">
        <v>1006</v>
      </c>
      <c r="B7" s="4">
        <v>44932</v>
      </c>
      <c r="C7" s="5">
        <v>288</v>
      </c>
      <c r="D7" s="3" t="s">
        <v>11</v>
      </c>
      <c r="E7" s="3" t="str">
        <f>_xlfn.XLOOKUP(Sheet1__24[[#This Row],[Product]],$D$105:$D$110,$E$105:$E$110)</f>
        <v>Elektronika</v>
      </c>
      <c r="F7">
        <v>1</v>
      </c>
      <c r="G7" s="7">
        <v>500</v>
      </c>
      <c r="H7" s="7">
        <v>500</v>
      </c>
      <c r="I7" s="6">
        <v>0</v>
      </c>
      <c r="J7" s="3" t="s">
        <v>24</v>
      </c>
      <c r="K7" t="str">
        <f>_xlfn.XLOOKUP(M7,$A$105:$A$108,$B$105:$B$108)</f>
        <v>styczeń</v>
      </c>
      <c r="M7" s="8">
        <f>MONTH(Sheet1__24[[#This Row],[Date]])</f>
        <v>1</v>
      </c>
      <c r="O7" s="10" t="s">
        <v>33</v>
      </c>
      <c r="P7" s="7">
        <v>111077.5</v>
      </c>
    </row>
    <row r="8" spans="1:16" x14ac:dyDescent="0.2">
      <c r="A8">
        <v>1007</v>
      </c>
      <c r="B8" s="4">
        <v>44933</v>
      </c>
      <c r="C8" s="5">
        <v>120</v>
      </c>
      <c r="D8" s="3" t="s">
        <v>13</v>
      </c>
      <c r="E8" s="3" t="str">
        <f>_xlfn.XLOOKUP(Sheet1__24[[#This Row],[Product]],$D$105:$D$110,$E$105:$E$110)</f>
        <v>Akcesoria</v>
      </c>
      <c r="F8">
        <v>4</v>
      </c>
      <c r="G8" s="7">
        <v>200</v>
      </c>
      <c r="H8" s="7">
        <v>680</v>
      </c>
      <c r="I8" s="6">
        <v>0.15</v>
      </c>
      <c r="J8" s="3" t="s">
        <v>24</v>
      </c>
      <c r="K8" t="str">
        <f>_xlfn.XLOOKUP(M8,$A$105:$A$108,$B$105:$B$108)</f>
        <v>styczeń</v>
      </c>
      <c r="M8" s="8">
        <f>MONTH(Sheet1__24[[#This Row],[Date]])</f>
        <v>1</v>
      </c>
    </row>
    <row r="9" spans="1:16" x14ac:dyDescent="0.2">
      <c r="A9">
        <v>1008</v>
      </c>
      <c r="B9" s="4">
        <v>44934</v>
      </c>
      <c r="C9" s="5">
        <v>202</v>
      </c>
      <c r="D9" s="3" t="s">
        <v>14</v>
      </c>
      <c r="E9" s="3" t="str">
        <f>_xlfn.XLOOKUP(Sheet1__24[[#This Row],[Product]],$D$105:$D$110,$E$105:$E$110)</f>
        <v>Akcesoria</v>
      </c>
      <c r="F9">
        <v>1</v>
      </c>
      <c r="G9" s="7">
        <v>200</v>
      </c>
      <c r="H9" s="7">
        <v>200</v>
      </c>
      <c r="I9" s="6">
        <v>0</v>
      </c>
      <c r="J9" s="3" t="s">
        <v>28</v>
      </c>
      <c r="K9" t="str">
        <f>_xlfn.XLOOKUP(M9,$A$105:$A$108,$B$105:$B$108)</f>
        <v>styczeń</v>
      </c>
      <c r="M9" s="8">
        <f>MONTH(Sheet1__24[[#This Row],[Date]])</f>
        <v>1</v>
      </c>
    </row>
    <row r="10" spans="1:16" x14ac:dyDescent="0.2">
      <c r="A10">
        <v>1009</v>
      </c>
      <c r="B10" s="4">
        <v>44935</v>
      </c>
      <c r="C10" s="5">
        <v>221</v>
      </c>
      <c r="D10" s="3" t="s">
        <v>14</v>
      </c>
      <c r="E10" s="3" t="str">
        <f>_xlfn.XLOOKUP(Sheet1__24[[#This Row],[Product]],$D$105:$D$110,$E$105:$E$110)</f>
        <v>Akcesoria</v>
      </c>
      <c r="F10">
        <v>4</v>
      </c>
      <c r="G10" s="7">
        <v>200</v>
      </c>
      <c r="H10" s="7">
        <v>680</v>
      </c>
      <c r="I10" s="6">
        <v>0.15</v>
      </c>
      <c r="J10" s="3" t="s">
        <v>21</v>
      </c>
      <c r="K10" t="str">
        <f>_xlfn.XLOOKUP(M10,$A$105:$A$108,$B$105:$B$108)</f>
        <v>styczeń</v>
      </c>
      <c r="M10" s="8">
        <f>MONTH(Sheet1__24[[#This Row],[Date]])</f>
        <v>1</v>
      </c>
      <c r="O10" s="9" t="s">
        <v>34</v>
      </c>
      <c r="P10" t="s">
        <v>36</v>
      </c>
    </row>
    <row r="11" spans="1:16" x14ac:dyDescent="0.2">
      <c r="A11">
        <v>1010</v>
      </c>
      <c r="B11" s="4">
        <v>44936</v>
      </c>
      <c r="C11" s="5">
        <v>314</v>
      </c>
      <c r="D11" s="3" t="s">
        <v>11</v>
      </c>
      <c r="E11" s="3" t="str">
        <f>_xlfn.XLOOKUP(Sheet1__24[[#This Row],[Product]],$D$105:$D$110,$E$105:$E$110)</f>
        <v>Elektronika</v>
      </c>
      <c r="F11">
        <v>1</v>
      </c>
      <c r="G11" s="7">
        <v>1500</v>
      </c>
      <c r="H11" s="7">
        <v>1425</v>
      </c>
      <c r="I11" s="6">
        <v>0.05</v>
      </c>
      <c r="J11" s="3" t="s">
        <v>23</v>
      </c>
      <c r="K11" t="str">
        <f>_xlfn.XLOOKUP(M11,$A$105:$A$108,$B$105:$B$108)</f>
        <v>styczeń</v>
      </c>
      <c r="M11" s="8">
        <f>MONTH(Sheet1__24[[#This Row],[Date]])</f>
        <v>1</v>
      </c>
      <c r="O11" s="10" t="s">
        <v>17</v>
      </c>
      <c r="P11" s="3">
        <v>102</v>
      </c>
    </row>
    <row r="12" spans="1:16" x14ac:dyDescent="0.2">
      <c r="A12">
        <v>1011</v>
      </c>
      <c r="B12" s="4">
        <v>44937</v>
      </c>
      <c r="C12" s="5">
        <v>0</v>
      </c>
      <c r="D12" s="3" t="s">
        <v>14</v>
      </c>
      <c r="E12" s="3" t="str">
        <f>_xlfn.XLOOKUP(Sheet1__24[[#This Row],[Product]],$D$105:$D$110,$E$105:$E$110)</f>
        <v>Akcesoria</v>
      </c>
      <c r="F12">
        <v>2</v>
      </c>
      <c r="G12" s="7">
        <v>50</v>
      </c>
      <c r="H12" s="7">
        <v>95</v>
      </c>
      <c r="I12" s="6">
        <v>0.05</v>
      </c>
      <c r="J12" s="3" t="s">
        <v>24</v>
      </c>
      <c r="K12" t="str">
        <f>_xlfn.XLOOKUP(M12,$A$105:$A$108,$B$105:$B$108)</f>
        <v>styczeń</v>
      </c>
      <c r="M12" s="8">
        <f>MONTH(Sheet1__24[[#This Row],[Date]])</f>
        <v>1</v>
      </c>
      <c r="O12" s="10" t="s">
        <v>19</v>
      </c>
      <c r="P12" s="3">
        <v>48</v>
      </c>
    </row>
    <row r="13" spans="1:16" x14ac:dyDescent="0.2">
      <c r="A13">
        <v>1012</v>
      </c>
      <c r="B13" s="4">
        <v>44938</v>
      </c>
      <c r="C13" s="5">
        <v>187</v>
      </c>
      <c r="D13" s="3" t="s">
        <v>14</v>
      </c>
      <c r="E13" s="3" t="str">
        <f>_xlfn.XLOOKUP(Sheet1__24[[#This Row],[Product]],$D$105:$D$110,$E$105:$E$110)</f>
        <v>Akcesoria</v>
      </c>
      <c r="F13">
        <v>1</v>
      </c>
      <c r="G13" s="7">
        <v>300</v>
      </c>
      <c r="H13" s="7">
        <v>300</v>
      </c>
      <c r="I13" s="6">
        <v>0</v>
      </c>
      <c r="J13" s="3" t="s">
        <v>21</v>
      </c>
      <c r="K13" t="str">
        <f>_xlfn.XLOOKUP(M13,$A$105:$A$108,$B$105:$B$108)</f>
        <v>styczeń</v>
      </c>
      <c r="M13" s="8">
        <f>MONTH(Sheet1__24[[#This Row],[Date]])</f>
        <v>1</v>
      </c>
      <c r="O13" s="10" t="s">
        <v>18</v>
      </c>
      <c r="P13" s="3">
        <v>77</v>
      </c>
    </row>
    <row r="14" spans="1:16" x14ac:dyDescent="0.2">
      <c r="A14">
        <v>1013</v>
      </c>
      <c r="B14" s="4">
        <v>44939</v>
      </c>
      <c r="C14" s="5">
        <v>472</v>
      </c>
      <c r="D14" s="3" t="s">
        <v>11</v>
      </c>
      <c r="E14" s="3" t="str">
        <f>_xlfn.XLOOKUP(Sheet1__24[[#This Row],[Product]],$D$105:$D$110,$E$105:$E$110)</f>
        <v>Elektronika</v>
      </c>
      <c r="F14">
        <v>4</v>
      </c>
      <c r="G14" s="7">
        <v>500</v>
      </c>
      <c r="H14" s="7">
        <v>1700</v>
      </c>
      <c r="I14" s="6">
        <v>0.15</v>
      </c>
      <c r="J14" s="3" t="s">
        <v>24</v>
      </c>
      <c r="K14" t="str">
        <f>_xlfn.XLOOKUP(M14,$A$105:$A$108,$B$105:$B$108)</f>
        <v>styczeń</v>
      </c>
      <c r="M14" s="8">
        <f>MONTH(Sheet1__24[[#This Row],[Date]])</f>
        <v>1</v>
      </c>
      <c r="O14" s="10" t="s">
        <v>33</v>
      </c>
      <c r="P14" s="3">
        <v>227</v>
      </c>
    </row>
    <row r="15" spans="1:16" x14ac:dyDescent="0.2">
      <c r="A15">
        <v>1014</v>
      </c>
      <c r="B15" s="4">
        <v>44940</v>
      </c>
      <c r="C15" s="5">
        <v>199</v>
      </c>
      <c r="D15" s="3" t="s">
        <v>14</v>
      </c>
      <c r="E15" s="3" t="str">
        <f>_xlfn.XLOOKUP(Sheet1__24[[#This Row],[Product]],$D$105:$D$110,$E$105:$E$110)</f>
        <v>Akcesoria</v>
      </c>
      <c r="F15">
        <v>4</v>
      </c>
      <c r="G15" s="7">
        <v>500</v>
      </c>
      <c r="H15" s="7">
        <v>2000</v>
      </c>
      <c r="I15" s="6">
        <v>0</v>
      </c>
      <c r="J15" s="3" t="s">
        <v>24</v>
      </c>
      <c r="K15" t="str">
        <f>_xlfn.XLOOKUP(M15,$A$105:$A$108,$B$105:$B$108)</f>
        <v>styczeń</v>
      </c>
      <c r="M15" s="8">
        <f>MONTH(Sheet1__24[[#This Row],[Date]])</f>
        <v>1</v>
      </c>
      <c r="O15" s="9" t="s">
        <v>4</v>
      </c>
      <c r="P15" t="s">
        <v>38</v>
      </c>
    </row>
    <row r="16" spans="1:16" x14ac:dyDescent="0.2">
      <c r="A16">
        <v>1015</v>
      </c>
      <c r="B16" s="4">
        <v>44941</v>
      </c>
      <c r="C16" s="5">
        <v>459</v>
      </c>
      <c r="D16" s="3" t="s">
        <v>10</v>
      </c>
      <c r="E16" s="3" t="str">
        <f>_xlfn.XLOOKUP(Sheet1__24[[#This Row],[Product]],$D$105:$D$110,$E$105:$E$110)</f>
        <v>Drukarki</v>
      </c>
      <c r="F16">
        <v>4</v>
      </c>
      <c r="G16" s="7">
        <v>1500</v>
      </c>
      <c r="H16" s="7">
        <v>6000</v>
      </c>
      <c r="I16" s="6">
        <v>0</v>
      </c>
      <c r="J16" s="3" t="s">
        <v>23</v>
      </c>
      <c r="K16" t="str">
        <f>_xlfn.XLOOKUP(M16,$A$105:$A$108,$B$105:$B$108)</f>
        <v>styczeń</v>
      </c>
      <c r="M16" s="8">
        <f>MONTH(Sheet1__24[[#This Row],[Date]])</f>
        <v>1</v>
      </c>
    </row>
    <row r="17" spans="1:16" x14ac:dyDescent="0.2">
      <c r="A17">
        <v>1016</v>
      </c>
      <c r="B17" s="4">
        <v>44942</v>
      </c>
      <c r="C17" s="5">
        <v>251</v>
      </c>
      <c r="D17" s="3" t="s">
        <v>15</v>
      </c>
      <c r="E17" s="3" t="str">
        <f>_xlfn.XLOOKUP(Sheet1__24[[#This Row],[Product]],$D$105:$D$110,$E$105:$E$110)</f>
        <v>Akcesoria</v>
      </c>
      <c r="F17">
        <v>4</v>
      </c>
      <c r="G17" s="7">
        <v>500</v>
      </c>
      <c r="H17" s="7">
        <v>1900</v>
      </c>
      <c r="I17" s="6">
        <v>0.05</v>
      </c>
      <c r="J17" s="3" t="s">
        <v>25</v>
      </c>
      <c r="K17" t="str">
        <f>_xlfn.XLOOKUP(M17,$A$105:$A$108,$B$105:$B$108)</f>
        <v>styczeń</v>
      </c>
      <c r="M17" s="8">
        <f>MONTH(Sheet1__24[[#This Row],[Date]])</f>
        <v>1</v>
      </c>
      <c r="O17" s="9" t="s">
        <v>34</v>
      </c>
      <c r="P17" t="s">
        <v>36</v>
      </c>
    </row>
    <row r="18" spans="1:16" x14ac:dyDescent="0.2">
      <c r="A18">
        <v>1017</v>
      </c>
      <c r="B18" s="4">
        <v>44943</v>
      </c>
      <c r="C18" s="5">
        <v>230</v>
      </c>
      <c r="D18" s="3" t="s">
        <v>15</v>
      </c>
      <c r="E18" s="3" t="str">
        <f>_xlfn.XLOOKUP(Sheet1__24[[#This Row],[Product]],$D$105:$D$110,$E$105:$E$110)</f>
        <v>Akcesoria</v>
      </c>
      <c r="F18">
        <v>4</v>
      </c>
      <c r="G18" s="7">
        <v>200</v>
      </c>
      <c r="H18" s="7">
        <v>760</v>
      </c>
      <c r="I18" s="6">
        <v>0.05</v>
      </c>
      <c r="J18" s="3" t="s">
        <v>28</v>
      </c>
      <c r="K18" t="str">
        <f>_xlfn.XLOOKUP(M18,$A$105:$A$108,$B$105:$B$108)</f>
        <v>styczeń</v>
      </c>
      <c r="M18" s="8">
        <f>MONTH(Sheet1__24[[#This Row],[Date]])</f>
        <v>1</v>
      </c>
      <c r="O18" s="10" t="s">
        <v>15</v>
      </c>
      <c r="P18" s="3">
        <v>22</v>
      </c>
    </row>
    <row r="19" spans="1:16" x14ac:dyDescent="0.2">
      <c r="A19">
        <v>1018</v>
      </c>
      <c r="B19" s="4">
        <v>44944</v>
      </c>
      <c r="C19" s="5">
        <v>249</v>
      </c>
      <c r="D19" s="3" t="s">
        <v>11</v>
      </c>
      <c r="E19" s="3" t="str">
        <f>_xlfn.XLOOKUP(Sheet1__24[[#This Row],[Product]],$D$105:$D$110,$E$105:$E$110)</f>
        <v>Elektronika</v>
      </c>
      <c r="F19">
        <v>3</v>
      </c>
      <c r="G19" s="7">
        <v>300</v>
      </c>
      <c r="H19" s="7">
        <v>900</v>
      </c>
      <c r="I19" s="6">
        <v>0</v>
      </c>
      <c r="J19" s="3" t="s">
        <v>28</v>
      </c>
      <c r="K19" t="str">
        <f>_xlfn.XLOOKUP(M19,$A$105:$A$108,$B$105:$B$108)</f>
        <v>styczeń</v>
      </c>
      <c r="M19" s="8">
        <f>MONTH(Sheet1__24[[#This Row],[Date]])</f>
        <v>1</v>
      </c>
      <c r="O19" s="10" t="s">
        <v>16</v>
      </c>
      <c r="P19" s="3">
        <v>30</v>
      </c>
    </row>
    <row r="20" spans="1:16" x14ac:dyDescent="0.2">
      <c r="A20">
        <v>1019</v>
      </c>
      <c r="B20" s="4">
        <v>44945</v>
      </c>
      <c r="C20" s="5">
        <v>408</v>
      </c>
      <c r="D20" s="3" t="s">
        <v>13</v>
      </c>
      <c r="E20" s="3" t="str">
        <f>_xlfn.XLOOKUP(Sheet1__24[[#This Row],[Product]],$D$105:$D$110,$E$105:$E$110)</f>
        <v>Akcesoria</v>
      </c>
      <c r="F20">
        <v>3</v>
      </c>
      <c r="G20" s="7">
        <v>1000</v>
      </c>
      <c r="H20" s="7">
        <v>2550</v>
      </c>
      <c r="I20" s="6">
        <v>0.15</v>
      </c>
      <c r="J20" s="3" t="s">
        <v>23</v>
      </c>
      <c r="K20" t="str">
        <f>_xlfn.XLOOKUP(M20,$A$105:$A$108,$B$105:$B$108)</f>
        <v>styczeń</v>
      </c>
      <c r="M20" s="8">
        <f>MONTH(Sheet1__24[[#This Row],[Date]])</f>
        <v>1</v>
      </c>
      <c r="O20" s="10" t="s">
        <v>13</v>
      </c>
      <c r="P20" s="3">
        <v>35</v>
      </c>
    </row>
    <row r="21" spans="1:16" x14ac:dyDescent="0.2">
      <c r="A21">
        <v>1020</v>
      </c>
      <c r="B21" s="4">
        <v>44946</v>
      </c>
      <c r="C21" s="5">
        <v>357</v>
      </c>
      <c r="D21" s="3" t="s">
        <v>11</v>
      </c>
      <c r="E21" s="3" t="str">
        <f>_xlfn.XLOOKUP(Sheet1__24[[#This Row],[Product]],$D$105:$D$110,$E$105:$E$110)</f>
        <v>Elektronika</v>
      </c>
      <c r="F21">
        <v>1</v>
      </c>
      <c r="G21" s="7">
        <v>500</v>
      </c>
      <c r="H21" s="7">
        <v>475</v>
      </c>
      <c r="I21" s="6">
        <v>0.05</v>
      </c>
      <c r="J21" s="3" t="s">
        <v>24</v>
      </c>
      <c r="K21" t="str">
        <f>_xlfn.XLOOKUP(M21,$A$105:$A$108,$B$105:$B$108)</f>
        <v>styczeń</v>
      </c>
      <c r="M21" s="8">
        <f>MONTH(Sheet1__24[[#This Row],[Date]])</f>
        <v>1</v>
      </c>
      <c r="O21" s="10" t="s">
        <v>14</v>
      </c>
      <c r="P21" s="3">
        <v>45</v>
      </c>
    </row>
    <row r="22" spans="1:16" x14ac:dyDescent="0.2">
      <c r="A22">
        <v>1021</v>
      </c>
      <c r="B22" s="4">
        <v>44947</v>
      </c>
      <c r="C22" s="5">
        <v>443</v>
      </c>
      <c r="D22" s="3" t="s">
        <v>13</v>
      </c>
      <c r="E22" s="3" t="str">
        <f>_xlfn.XLOOKUP(Sheet1__24[[#This Row],[Product]],$D$105:$D$110,$E$105:$E$110)</f>
        <v>Akcesoria</v>
      </c>
      <c r="F22">
        <v>4</v>
      </c>
      <c r="G22" s="7">
        <v>200</v>
      </c>
      <c r="H22" s="7">
        <v>680</v>
      </c>
      <c r="I22" s="6">
        <v>0.15</v>
      </c>
      <c r="J22" s="3" t="s">
        <v>21</v>
      </c>
      <c r="K22" t="str">
        <f>_xlfn.XLOOKUP(M22,$A$105:$A$108,$B$105:$B$108)</f>
        <v>styczeń</v>
      </c>
      <c r="M22" s="8">
        <f>MONTH(Sheet1__24[[#This Row],[Date]])</f>
        <v>1</v>
      </c>
      <c r="O22" s="10" t="s">
        <v>11</v>
      </c>
      <c r="P22" s="3">
        <v>47</v>
      </c>
    </row>
    <row r="23" spans="1:16" x14ac:dyDescent="0.2">
      <c r="A23">
        <v>1022</v>
      </c>
      <c r="B23" s="4">
        <v>44948</v>
      </c>
      <c r="C23" s="5">
        <v>393</v>
      </c>
      <c r="D23" s="3" t="s">
        <v>15</v>
      </c>
      <c r="E23" s="3" t="str">
        <f>_xlfn.XLOOKUP(Sheet1__24[[#This Row],[Product]],$D$105:$D$110,$E$105:$E$110)</f>
        <v>Akcesoria</v>
      </c>
      <c r="F23">
        <v>1</v>
      </c>
      <c r="G23" s="7">
        <v>1000</v>
      </c>
      <c r="H23" s="7">
        <v>950</v>
      </c>
      <c r="I23" s="6">
        <v>0.05</v>
      </c>
      <c r="J23" s="3" t="s">
        <v>24</v>
      </c>
      <c r="K23" t="str">
        <f>_xlfn.XLOOKUP(M23,$A$105:$A$108,$B$105:$B$108)</f>
        <v>styczeń</v>
      </c>
      <c r="M23" s="8">
        <f>MONTH(Sheet1__24[[#This Row],[Date]])</f>
        <v>1</v>
      </c>
      <c r="O23" s="10" t="s">
        <v>10</v>
      </c>
      <c r="P23" s="3">
        <v>48</v>
      </c>
    </row>
    <row r="24" spans="1:16" x14ac:dyDescent="0.2">
      <c r="A24">
        <v>1023</v>
      </c>
      <c r="B24" s="4">
        <v>44949</v>
      </c>
      <c r="C24" s="5">
        <v>485</v>
      </c>
      <c r="D24" s="3" t="s">
        <v>11</v>
      </c>
      <c r="E24" s="3" t="str">
        <f>_xlfn.XLOOKUP(Sheet1__24[[#This Row],[Product]],$D$105:$D$110,$E$105:$E$110)</f>
        <v>Elektronika</v>
      </c>
      <c r="F24">
        <v>4</v>
      </c>
      <c r="G24" s="7">
        <v>300</v>
      </c>
      <c r="H24" s="7">
        <v>1140</v>
      </c>
      <c r="I24" s="6">
        <v>0.05</v>
      </c>
      <c r="J24" s="3" t="s">
        <v>23</v>
      </c>
      <c r="K24" t="str">
        <f>_xlfn.XLOOKUP(M24,$A$105:$A$108,$B$105:$B$108)</f>
        <v>styczeń</v>
      </c>
      <c r="M24" s="8">
        <f>MONTH(Sheet1__24[[#This Row],[Date]])</f>
        <v>1</v>
      </c>
      <c r="O24" s="10" t="s">
        <v>33</v>
      </c>
      <c r="P24" s="3">
        <v>227</v>
      </c>
    </row>
    <row r="25" spans="1:16" x14ac:dyDescent="0.2">
      <c r="A25">
        <v>1024</v>
      </c>
      <c r="B25" s="4">
        <v>44950</v>
      </c>
      <c r="C25" s="5">
        <v>291</v>
      </c>
      <c r="D25" s="3" t="s">
        <v>16</v>
      </c>
      <c r="E25" s="3" t="str">
        <f>_xlfn.XLOOKUP(Sheet1__24[[#This Row],[Product]],$D$105:$D$110,$E$105:$E$110)</f>
        <v>Elektronika</v>
      </c>
      <c r="F25">
        <v>4</v>
      </c>
      <c r="G25" s="7">
        <v>1000</v>
      </c>
      <c r="H25" s="7">
        <v>3600</v>
      </c>
      <c r="I25" s="6">
        <v>0.1</v>
      </c>
      <c r="J25" s="3" t="s">
        <v>28</v>
      </c>
      <c r="K25" t="str">
        <f>_xlfn.XLOOKUP(M25,$A$105:$A$108,$B$105:$B$108)</f>
        <v>styczeń</v>
      </c>
      <c r="M25" s="8">
        <f>MONTH(Sheet1__24[[#This Row],[Date]])</f>
        <v>1</v>
      </c>
    </row>
    <row r="26" spans="1:16" x14ac:dyDescent="0.2">
      <c r="A26">
        <v>1025</v>
      </c>
      <c r="B26" s="4">
        <v>44951</v>
      </c>
      <c r="C26" s="5">
        <v>376</v>
      </c>
      <c r="D26" s="3" t="s">
        <v>10</v>
      </c>
      <c r="E26" s="3" t="str">
        <f>_xlfn.XLOOKUP(Sheet1__24[[#This Row],[Product]],$D$105:$D$110,$E$105:$E$110)</f>
        <v>Drukarki</v>
      </c>
      <c r="F26">
        <v>3</v>
      </c>
      <c r="G26" s="7">
        <v>200</v>
      </c>
      <c r="H26" s="7">
        <v>570</v>
      </c>
      <c r="I26" s="6">
        <v>0.05</v>
      </c>
      <c r="J26" s="3" t="s">
        <v>24</v>
      </c>
      <c r="K26" t="str">
        <f>_xlfn.XLOOKUP(M26,$A$105:$A$108,$B$105:$B$108)</f>
        <v>styczeń</v>
      </c>
      <c r="M26" s="8">
        <f>MONTH(Sheet1__24[[#This Row],[Date]])</f>
        <v>1</v>
      </c>
      <c r="O26" s="10" t="s">
        <v>45</v>
      </c>
      <c r="P26">
        <f>ROWS(A2:A91)</f>
        <v>90</v>
      </c>
    </row>
    <row r="27" spans="1:16" x14ac:dyDescent="0.2">
      <c r="A27">
        <v>1026</v>
      </c>
      <c r="B27" s="4">
        <v>44952</v>
      </c>
      <c r="C27" s="5">
        <v>260</v>
      </c>
      <c r="D27" s="3" t="s">
        <v>14</v>
      </c>
      <c r="E27" s="3" t="str">
        <f>_xlfn.XLOOKUP(Sheet1__24[[#This Row],[Product]],$D$105:$D$110,$E$105:$E$110)</f>
        <v>Akcesoria</v>
      </c>
      <c r="F27">
        <v>3</v>
      </c>
      <c r="G27" s="7">
        <v>50</v>
      </c>
      <c r="H27" s="7">
        <v>150</v>
      </c>
      <c r="I27" s="6">
        <v>0</v>
      </c>
      <c r="J27" s="3" t="s">
        <v>28</v>
      </c>
      <c r="K27" t="str">
        <f>_xlfn.XLOOKUP(M27,$A$105:$A$108,$B$105:$B$108)</f>
        <v>styczeń</v>
      </c>
      <c r="M27" s="8">
        <f>MONTH(Sheet1__24[[#This Row],[Date]])</f>
        <v>1</v>
      </c>
    </row>
    <row r="28" spans="1:16" x14ac:dyDescent="0.2">
      <c r="A28">
        <v>1027</v>
      </c>
      <c r="B28" s="4">
        <v>44953</v>
      </c>
      <c r="C28" s="5">
        <v>413</v>
      </c>
      <c r="D28" s="3" t="s">
        <v>13</v>
      </c>
      <c r="E28" s="3" t="str">
        <f>_xlfn.XLOOKUP(Sheet1__24[[#This Row],[Product]],$D$105:$D$110,$E$105:$E$110)</f>
        <v>Akcesoria</v>
      </c>
      <c r="F28">
        <v>2</v>
      </c>
      <c r="G28" s="7">
        <v>50</v>
      </c>
      <c r="H28" s="7">
        <v>100</v>
      </c>
      <c r="I28" s="6">
        <v>0</v>
      </c>
      <c r="J28" s="3" t="s">
        <v>21</v>
      </c>
      <c r="K28" t="str">
        <f>_xlfn.XLOOKUP(M28,$A$105:$A$108,$B$105:$B$108)</f>
        <v>styczeń</v>
      </c>
      <c r="M28" s="8">
        <f>MONTH(Sheet1__24[[#This Row],[Date]])</f>
        <v>1</v>
      </c>
      <c r="O28" s="10" t="s">
        <v>41</v>
      </c>
      <c r="P28">
        <f>SUM(F1:F91)</f>
        <v>227</v>
      </c>
    </row>
    <row r="29" spans="1:16" x14ac:dyDescent="0.2">
      <c r="A29">
        <v>1028</v>
      </c>
      <c r="B29" s="4">
        <v>44954</v>
      </c>
      <c r="C29" s="5">
        <v>121</v>
      </c>
      <c r="D29" s="3" t="s">
        <v>16</v>
      </c>
      <c r="E29" s="3" t="str">
        <f>_xlfn.XLOOKUP(Sheet1__24[[#This Row],[Product]],$D$105:$D$110,$E$105:$E$110)</f>
        <v>Elektronika</v>
      </c>
      <c r="F29">
        <v>3</v>
      </c>
      <c r="G29" s="7">
        <v>1000</v>
      </c>
      <c r="H29" s="7">
        <v>3000</v>
      </c>
      <c r="I29" s="6">
        <v>0</v>
      </c>
      <c r="J29" s="3" t="s">
        <v>28</v>
      </c>
      <c r="K29" t="str">
        <f>_xlfn.XLOOKUP(M29,$A$105:$A$108,$B$105:$B$108)</f>
        <v>styczeń</v>
      </c>
      <c r="M29" s="8">
        <f>MONTH(Sheet1__24[[#This Row],[Date]])</f>
        <v>1</v>
      </c>
    </row>
    <row r="30" spans="1:16" x14ac:dyDescent="0.2">
      <c r="A30">
        <v>1029</v>
      </c>
      <c r="B30" s="4">
        <v>44955</v>
      </c>
      <c r="C30" s="5">
        <v>352</v>
      </c>
      <c r="D30" s="3" t="s">
        <v>14</v>
      </c>
      <c r="E30" s="3" t="str">
        <f>_xlfn.XLOOKUP(Sheet1__24[[#This Row],[Product]],$D$105:$D$110,$E$105:$E$110)</f>
        <v>Akcesoria</v>
      </c>
      <c r="F30">
        <v>2</v>
      </c>
      <c r="G30" s="7">
        <v>1500</v>
      </c>
      <c r="H30" s="7">
        <v>2550</v>
      </c>
      <c r="I30" s="6">
        <v>0.15</v>
      </c>
      <c r="J30" s="3" t="s">
        <v>28</v>
      </c>
      <c r="K30" t="str">
        <f>_xlfn.XLOOKUP(M30,$A$105:$A$108,$B$105:$B$108)</f>
        <v>styczeń</v>
      </c>
      <c r="M30" s="8">
        <f>MONTH(Sheet1__24[[#This Row],[Date]])</f>
        <v>1</v>
      </c>
      <c r="O30" t="s">
        <v>46</v>
      </c>
      <c r="P30">
        <f>SUM(H1:H91)</f>
        <v>111077.5</v>
      </c>
    </row>
    <row r="31" spans="1:16" x14ac:dyDescent="0.2">
      <c r="A31">
        <v>1030</v>
      </c>
      <c r="B31" s="4">
        <v>44956</v>
      </c>
      <c r="C31" s="5">
        <v>335</v>
      </c>
      <c r="D31" s="3" t="s">
        <v>14</v>
      </c>
      <c r="E31" s="3" t="str">
        <f>_xlfn.XLOOKUP(Sheet1__24[[#This Row],[Product]],$D$105:$D$110,$E$105:$E$110)</f>
        <v>Akcesoria</v>
      </c>
      <c r="F31">
        <v>2</v>
      </c>
      <c r="G31" s="7">
        <v>1000</v>
      </c>
      <c r="H31" s="7">
        <v>1900</v>
      </c>
      <c r="I31" s="6">
        <v>0.05</v>
      </c>
      <c r="J31" s="3" t="s">
        <v>25</v>
      </c>
      <c r="K31" t="str">
        <f>_xlfn.XLOOKUP(M31,$A$105:$A$108,$B$105:$B$108)</f>
        <v>styczeń</v>
      </c>
      <c r="M31" s="8">
        <f>MONTH(Sheet1__24[[#This Row],[Date]])</f>
        <v>1</v>
      </c>
    </row>
    <row r="32" spans="1:16" x14ac:dyDescent="0.2">
      <c r="A32">
        <v>1031</v>
      </c>
      <c r="B32" s="4">
        <v>44957</v>
      </c>
      <c r="C32" s="5">
        <v>444</v>
      </c>
      <c r="D32" s="3" t="s">
        <v>11</v>
      </c>
      <c r="E32" s="3" t="str">
        <f>_xlfn.XLOOKUP(Sheet1__24[[#This Row],[Product]],$D$105:$D$110,$E$105:$E$110)</f>
        <v>Elektronika</v>
      </c>
      <c r="F32">
        <v>2</v>
      </c>
      <c r="G32" s="7">
        <v>100</v>
      </c>
      <c r="H32" s="7">
        <v>200</v>
      </c>
      <c r="I32" s="6">
        <v>0</v>
      </c>
      <c r="J32" s="3" t="s">
        <v>25</v>
      </c>
      <c r="K32" t="str">
        <f>_xlfn.XLOOKUP(M32,$A$105:$A$108,$B$105:$B$108)</f>
        <v>styczeń</v>
      </c>
      <c r="M32" s="8">
        <f>MONTH(Sheet1__24[[#This Row],[Date]])</f>
        <v>1</v>
      </c>
      <c r="O32" t="s">
        <v>47</v>
      </c>
      <c r="P32" s="7">
        <f>AVERAGE(H1:H91)</f>
        <v>1234.1944444444443</v>
      </c>
    </row>
    <row r="33" spans="1:13" x14ac:dyDescent="0.2">
      <c r="A33">
        <v>1032</v>
      </c>
      <c r="B33" s="4">
        <v>44958</v>
      </c>
      <c r="C33" s="5">
        <v>148</v>
      </c>
      <c r="D33" s="3" t="s">
        <v>14</v>
      </c>
      <c r="E33" s="3" t="str">
        <f>_xlfn.XLOOKUP(Sheet1__24[[#This Row],[Product]],$D$105:$D$110,$E$105:$E$110)</f>
        <v>Akcesoria</v>
      </c>
      <c r="F33">
        <v>2</v>
      </c>
      <c r="G33" s="7">
        <v>500</v>
      </c>
      <c r="H33" s="7">
        <v>850</v>
      </c>
      <c r="I33" s="6">
        <v>0.15</v>
      </c>
      <c r="J33" s="3" t="s">
        <v>25</v>
      </c>
      <c r="K33" t="str">
        <f>_xlfn.XLOOKUP(M33,$A$105:$A$108,$B$105:$B$108)</f>
        <v>luty</v>
      </c>
      <c r="M33" s="8">
        <f>MONTH(Sheet1__24[[#This Row],[Date]])</f>
        <v>2</v>
      </c>
    </row>
    <row r="34" spans="1:13" x14ac:dyDescent="0.2">
      <c r="A34">
        <v>1033</v>
      </c>
      <c r="B34" s="4">
        <v>44959</v>
      </c>
      <c r="C34" s="5">
        <v>158</v>
      </c>
      <c r="D34" s="3" t="s">
        <v>10</v>
      </c>
      <c r="E34" s="3" t="str">
        <f>_xlfn.XLOOKUP(Sheet1__24[[#This Row],[Product]],$D$105:$D$110,$E$105:$E$110)</f>
        <v>Drukarki</v>
      </c>
      <c r="F34">
        <v>2</v>
      </c>
      <c r="G34" s="7">
        <v>50</v>
      </c>
      <c r="H34" s="7">
        <v>90</v>
      </c>
      <c r="I34" s="6">
        <v>0.1</v>
      </c>
      <c r="J34" s="3" t="s">
        <v>28</v>
      </c>
      <c r="K34" t="str">
        <f>_xlfn.XLOOKUP(M34,$A$105:$A$108,$B$105:$B$108)</f>
        <v>luty</v>
      </c>
      <c r="M34" s="8">
        <f>MONTH(Sheet1__24[[#This Row],[Date]])</f>
        <v>2</v>
      </c>
    </row>
    <row r="35" spans="1:13" x14ac:dyDescent="0.2">
      <c r="A35">
        <v>1034</v>
      </c>
      <c r="B35" s="4">
        <v>44960</v>
      </c>
      <c r="C35" s="5">
        <v>269</v>
      </c>
      <c r="D35" s="3" t="s">
        <v>16</v>
      </c>
      <c r="E35" s="3" t="str">
        <f>_xlfn.XLOOKUP(Sheet1__24[[#This Row],[Product]],$D$105:$D$110,$E$105:$E$110)</f>
        <v>Elektronika</v>
      </c>
      <c r="F35">
        <v>1</v>
      </c>
      <c r="G35" s="7">
        <v>1500</v>
      </c>
      <c r="H35" s="7">
        <v>1275</v>
      </c>
      <c r="I35" s="6">
        <v>0.15</v>
      </c>
      <c r="J35" s="3" t="s">
        <v>23</v>
      </c>
      <c r="K35" t="str">
        <f>_xlfn.XLOOKUP(M35,$A$105:$A$108,$B$105:$B$108)</f>
        <v>luty</v>
      </c>
      <c r="M35" s="8">
        <f>MONTH(Sheet1__24[[#This Row],[Date]])</f>
        <v>2</v>
      </c>
    </row>
    <row r="36" spans="1:13" x14ac:dyDescent="0.2">
      <c r="A36">
        <v>1035</v>
      </c>
      <c r="B36" s="4">
        <v>44961</v>
      </c>
      <c r="C36" s="5">
        <v>287</v>
      </c>
      <c r="D36" s="3" t="s">
        <v>14</v>
      </c>
      <c r="E36" s="3" t="str">
        <f>_xlfn.XLOOKUP(Sheet1__24[[#This Row],[Product]],$D$105:$D$110,$E$105:$E$110)</f>
        <v>Akcesoria</v>
      </c>
      <c r="F36">
        <v>3</v>
      </c>
      <c r="G36" s="7">
        <v>200</v>
      </c>
      <c r="H36" s="7">
        <v>510</v>
      </c>
      <c r="I36" s="6">
        <v>0.15</v>
      </c>
      <c r="J36" s="3" t="s">
        <v>28</v>
      </c>
      <c r="K36" t="str">
        <f>_xlfn.XLOOKUP(M36,$A$105:$A$108,$B$105:$B$108)</f>
        <v>luty</v>
      </c>
      <c r="M36" s="8">
        <f>MONTH(Sheet1__24[[#This Row],[Date]])</f>
        <v>2</v>
      </c>
    </row>
    <row r="37" spans="1:13" x14ac:dyDescent="0.2">
      <c r="A37">
        <v>1036</v>
      </c>
      <c r="B37" s="4">
        <v>44962</v>
      </c>
      <c r="C37" s="5">
        <v>370</v>
      </c>
      <c r="D37" s="3" t="s">
        <v>11</v>
      </c>
      <c r="E37" s="3" t="str">
        <f>_xlfn.XLOOKUP(Sheet1__24[[#This Row],[Product]],$D$105:$D$110,$E$105:$E$110)</f>
        <v>Elektronika</v>
      </c>
      <c r="F37">
        <v>2</v>
      </c>
      <c r="G37" s="7">
        <v>500</v>
      </c>
      <c r="H37" s="7">
        <v>950</v>
      </c>
      <c r="I37" s="6">
        <v>0.05</v>
      </c>
      <c r="J37" s="3" t="s">
        <v>23</v>
      </c>
      <c r="K37" t="str">
        <f>_xlfn.XLOOKUP(M37,$A$105:$A$108,$B$105:$B$108)</f>
        <v>luty</v>
      </c>
      <c r="M37" s="8">
        <f>MONTH(Sheet1__24[[#This Row],[Date]])</f>
        <v>2</v>
      </c>
    </row>
    <row r="38" spans="1:13" x14ac:dyDescent="0.2">
      <c r="A38">
        <v>1037</v>
      </c>
      <c r="B38" s="4">
        <v>44963</v>
      </c>
      <c r="C38" s="5">
        <v>289</v>
      </c>
      <c r="D38" s="3" t="s">
        <v>10</v>
      </c>
      <c r="E38" s="3" t="str">
        <f>_xlfn.XLOOKUP(Sheet1__24[[#This Row],[Product]],$D$105:$D$110,$E$105:$E$110)</f>
        <v>Drukarki</v>
      </c>
      <c r="F38">
        <v>4</v>
      </c>
      <c r="G38" s="7">
        <v>50</v>
      </c>
      <c r="H38" s="7">
        <v>180</v>
      </c>
      <c r="I38" s="6">
        <v>0.1</v>
      </c>
      <c r="J38" s="3" t="s">
        <v>23</v>
      </c>
      <c r="K38" t="str">
        <f>_xlfn.XLOOKUP(M38,$A$105:$A$108,$B$105:$B$108)</f>
        <v>luty</v>
      </c>
      <c r="M38" s="8">
        <f>MONTH(Sheet1__24[[#This Row],[Date]])</f>
        <v>2</v>
      </c>
    </row>
    <row r="39" spans="1:13" x14ac:dyDescent="0.2">
      <c r="A39">
        <v>1038</v>
      </c>
      <c r="B39" s="4">
        <v>44964</v>
      </c>
      <c r="C39" s="5">
        <v>274</v>
      </c>
      <c r="D39" s="3" t="s">
        <v>15</v>
      </c>
      <c r="E39" s="3" t="str">
        <f>_xlfn.XLOOKUP(Sheet1__24[[#This Row],[Product]],$D$105:$D$110,$E$105:$E$110)</f>
        <v>Akcesoria</v>
      </c>
      <c r="F39">
        <v>3</v>
      </c>
      <c r="G39" s="7">
        <v>300</v>
      </c>
      <c r="H39" s="7">
        <v>765</v>
      </c>
      <c r="I39" s="6">
        <v>0.15</v>
      </c>
      <c r="J39" s="3" t="s">
        <v>25</v>
      </c>
      <c r="K39" t="str">
        <f>_xlfn.XLOOKUP(M39,$A$105:$A$108,$B$105:$B$108)</f>
        <v>luty</v>
      </c>
      <c r="M39" s="8">
        <f>MONTH(Sheet1__24[[#This Row],[Date]])</f>
        <v>2</v>
      </c>
    </row>
    <row r="40" spans="1:13" x14ac:dyDescent="0.2">
      <c r="A40">
        <v>1039</v>
      </c>
      <c r="B40" s="4">
        <v>44965</v>
      </c>
      <c r="C40" s="5">
        <v>150</v>
      </c>
      <c r="D40" s="3" t="s">
        <v>16</v>
      </c>
      <c r="E40" s="3" t="str">
        <f>_xlfn.XLOOKUP(Sheet1__24[[#This Row],[Product]],$D$105:$D$110,$E$105:$E$110)</f>
        <v>Elektronika</v>
      </c>
      <c r="F40">
        <v>3</v>
      </c>
      <c r="G40" s="7">
        <v>50</v>
      </c>
      <c r="H40" s="7">
        <v>150</v>
      </c>
      <c r="I40" s="6">
        <v>0</v>
      </c>
      <c r="J40" s="3" t="s">
        <v>24</v>
      </c>
      <c r="K40" t="str">
        <f>_xlfn.XLOOKUP(M40,$A$105:$A$108,$B$105:$B$108)</f>
        <v>luty</v>
      </c>
      <c r="M40" s="8">
        <f>MONTH(Sheet1__24[[#This Row],[Date]])</f>
        <v>2</v>
      </c>
    </row>
    <row r="41" spans="1:13" x14ac:dyDescent="0.2">
      <c r="A41">
        <v>1040</v>
      </c>
      <c r="B41" s="4">
        <v>44966</v>
      </c>
      <c r="C41" s="5">
        <v>463</v>
      </c>
      <c r="D41" s="3" t="s">
        <v>14</v>
      </c>
      <c r="E41" s="3" t="str">
        <f>_xlfn.XLOOKUP(Sheet1__24[[#This Row],[Product]],$D$105:$D$110,$E$105:$E$110)</f>
        <v>Akcesoria</v>
      </c>
      <c r="F41">
        <v>2</v>
      </c>
      <c r="G41" s="7">
        <v>500</v>
      </c>
      <c r="H41" s="7">
        <v>1000</v>
      </c>
      <c r="I41" s="6">
        <v>0</v>
      </c>
      <c r="J41" s="3" t="s">
        <v>21</v>
      </c>
      <c r="K41" t="str">
        <f>_xlfn.XLOOKUP(M41,$A$105:$A$108,$B$105:$B$108)</f>
        <v>luty</v>
      </c>
      <c r="M41" s="8">
        <f>MONTH(Sheet1__24[[#This Row],[Date]])</f>
        <v>2</v>
      </c>
    </row>
    <row r="42" spans="1:13" x14ac:dyDescent="0.2">
      <c r="A42">
        <v>1041</v>
      </c>
      <c r="B42" s="4">
        <v>44967</v>
      </c>
      <c r="C42" s="5">
        <v>154</v>
      </c>
      <c r="D42" s="3" t="s">
        <v>11</v>
      </c>
      <c r="E42" s="3" t="str">
        <f>_xlfn.XLOOKUP(Sheet1__24[[#This Row],[Product]],$D$105:$D$110,$E$105:$E$110)</f>
        <v>Elektronika</v>
      </c>
      <c r="F42">
        <v>1</v>
      </c>
      <c r="G42" s="7">
        <v>500</v>
      </c>
      <c r="H42" s="7">
        <v>500</v>
      </c>
      <c r="I42" s="6">
        <v>0</v>
      </c>
      <c r="J42" s="3" t="s">
        <v>25</v>
      </c>
      <c r="K42" t="str">
        <f>_xlfn.XLOOKUP(M42,$A$105:$A$108,$B$105:$B$108)</f>
        <v>luty</v>
      </c>
      <c r="M42" s="8">
        <f>MONTH(Sheet1__24[[#This Row],[Date]])</f>
        <v>2</v>
      </c>
    </row>
    <row r="43" spans="1:13" x14ac:dyDescent="0.2">
      <c r="A43">
        <v>1042</v>
      </c>
      <c r="B43" s="4">
        <v>44968</v>
      </c>
      <c r="C43" s="5">
        <v>343</v>
      </c>
      <c r="D43" s="3" t="s">
        <v>15</v>
      </c>
      <c r="E43" s="3" t="str">
        <f>_xlfn.XLOOKUP(Sheet1__24[[#This Row],[Product]],$D$105:$D$110,$E$105:$E$110)</f>
        <v>Akcesoria</v>
      </c>
      <c r="F43">
        <v>2</v>
      </c>
      <c r="G43" s="7">
        <v>50</v>
      </c>
      <c r="H43" s="7">
        <v>90</v>
      </c>
      <c r="I43" s="6">
        <v>0.1</v>
      </c>
      <c r="J43" s="3" t="s">
        <v>25</v>
      </c>
      <c r="K43" t="str">
        <f>_xlfn.XLOOKUP(M43,$A$105:$A$108,$B$105:$B$108)</f>
        <v>luty</v>
      </c>
      <c r="M43" s="8">
        <f>MONTH(Sheet1__24[[#This Row],[Date]])</f>
        <v>2</v>
      </c>
    </row>
    <row r="44" spans="1:13" x14ac:dyDescent="0.2">
      <c r="A44">
        <v>1043</v>
      </c>
      <c r="B44" s="4">
        <v>44969</v>
      </c>
      <c r="C44" s="5">
        <v>419</v>
      </c>
      <c r="D44" s="3" t="s">
        <v>15</v>
      </c>
      <c r="E44" s="3" t="str">
        <f>_xlfn.XLOOKUP(Sheet1__24[[#This Row],[Product]],$D$105:$D$110,$E$105:$E$110)</f>
        <v>Akcesoria</v>
      </c>
      <c r="F44">
        <v>1</v>
      </c>
      <c r="G44" s="7">
        <v>200</v>
      </c>
      <c r="H44" s="7">
        <v>180</v>
      </c>
      <c r="I44" s="6">
        <v>0.1</v>
      </c>
      <c r="J44" s="3" t="s">
        <v>24</v>
      </c>
      <c r="K44" t="str">
        <f>_xlfn.XLOOKUP(M44,$A$105:$A$108,$B$105:$B$108)</f>
        <v>luty</v>
      </c>
      <c r="M44" s="8">
        <f>MONTH(Sheet1__24[[#This Row],[Date]])</f>
        <v>2</v>
      </c>
    </row>
    <row r="45" spans="1:13" x14ac:dyDescent="0.2">
      <c r="A45">
        <v>1044</v>
      </c>
      <c r="B45" s="4">
        <v>44970</v>
      </c>
      <c r="C45" s="5">
        <v>230</v>
      </c>
      <c r="D45" s="3" t="s">
        <v>13</v>
      </c>
      <c r="E45" s="3" t="str">
        <f>_xlfn.XLOOKUP(Sheet1__24[[#This Row],[Product]],$D$105:$D$110,$E$105:$E$110)</f>
        <v>Akcesoria</v>
      </c>
      <c r="F45">
        <v>4</v>
      </c>
      <c r="G45" s="7">
        <v>1000</v>
      </c>
      <c r="H45" s="7">
        <v>4000</v>
      </c>
      <c r="I45" s="6">
        <v>0</v>
      </c>
      <c r="J45" s="3" t="s">
        <v>21</v>
      </c>
      <c r="K45" t="str">
        <f>_xlfn.XLOOKUP(M45,$A$105:$A$108,$B$105:$B$108)</f>
        <v>luty</v>
      </c>
      <c r="M45" s="8">
        <f>MONTH(Sheet1__24[[#This Row],[Date]])</f>
        <v>2</v>
      </c>
    </row>
    <row r="46" spans="1:13" x14ac:dyDescent="0.2">
      <c r="A46">
        <v>1045</v>
      </c>
      <c r="B46" s="4">
        <v>44971</v>
      </c>
      <c r="C46" s="5">
        <v>406</v>
      </c>
      <c r="D46" s="3" t="s">
        <v>10</v>
      </c>
      <c r="E46" s="3" t="str">
        <f>_xlfn.XLOOKUP(Sheet1__24[[#This Row],[Product]],$D$105:$D$110,$E$105:$E$110)</f>
        <v>Drukarki</v>
      </c>
      <c r="F46">
        <v>3</v>
      </c>
      <c r="G46" s="7">
        <v>500</v>
      </c>
      <c r="H46" s="7">
        <v>1275</v>
      </c>
      <c r="I46" s="6">
        <v>0.15</v>
      </c>
      <c r="J46" s="3" t="s">
        <v>28</v>
      </c>
      <c r="K46" t="str">
        <f>_xlfn.XLOOKUP(M46,$A$105:$A$108,$B$105:$B$108)</f>
        <v>luty</v>
      </c>
      <c r="M46" s="8">
        <f>MONTH(Sheet1__24[[#This Row],[Date]])</f>
        <v>2</v>
      </c>
    </row>
    <row r="47" spans="1:13" x14ac:dyDescent="0.2">
      <c r="A47">
        <v>1046</v>
      </c>
      <c r="B47" s="4">
        <v>44972</v>
      </c>
      <c r="C47" s="5">
        <v>234</v>
      </c>
      <c r="D47" s="3" t="s">
        <v>14</v>
      </c>
      <c r="E47" s="3" t="str">
        <f>_xlfn.XLOOKUP(Sheet1__24[[#This Row],[Product]],$D$105:$D$110,$E$105:$E$110)</f>
        <v>Akcesoria</v>
      </c>
      <c r="F47">
        <v>4</v>
      </c>
      <c r="G47" s="7">
        <v>50</v>
      </c>
      <c r="H47" s="7">
        <v>180</v>
      </c>
      <c r="I47" s="6">
        <v>0.1</v>
      </c>
      <c r="J47" s="3" t="s">
        <v>28</v>
      </c>
      <c r="K47" t="str">
        <f>_xlfn.XLOOKUP(M47,$A$105:$A$108,$B$105:$B$108)</f>
        <v>luty</v>
      </c>
      <c r="M47" s="8">
        <f>MONTH(Sheet1__24[[#This Row],[Date]])</f>
        <v>2</v>
      </c>
    </row>
    <row r="48" spans="1:13" x14ac:dyDescent="0.2">
      <c r="A48">
        <v>1047</v>
      </c>
      <c r="B48" s="4">
        <v>44973</v>
      </c>
      <c r="C48" s="5">
        <v>120</v>
      </c>
      <c r="D48" s="3" t="s">
        <v>11</v>
      </c>
      <c r="E48" s="3" t="str">
        <f>_xlfn.XLOOKUP(Sheet1__24[[#This Row],[Product]],$D$105:$D$110,$E$105:$E$110)</f>
        <v>Elektronika</v>
      </c>
      <c r="F48">
        <v>1</v>
      </c>
      <c r="G48" s="7">
        <v>50</v>
      </c>
      <c r="H48" s="7">
        <v>50</v>
      </c>
      <c r="I48" s="6">
        <v>0</v>
      </c>
      <c r="J48" s="3" t="s">
        <v>25</v>
      </c>
      <c r="K48" t="str">
        <f>_xlfn.XLOOKUP(M48,$A$105:$A$108,$B$105:$B$108)</f>
        <v>luty</v>
      </c>
      <c r="M48" s="8">
        <f>MONTH(Sheet1__24[[#This Row],[Date]])</f>
        <v>2</v>
      </c>
    </row>
    <row r="49" spans="1:13" x14ac:dyDescent="0.2">
      <c r="A49">
        <v>1048</v>
      </c>
      <c r="B49" s="4">
        <v>44974</v>
      </c>
      <c r="C49" s="5">
        <v>428</v>
      </c>
      <c r="D49" s="3" t="s">
        <v>13</v>
      </c>
      <c r="E49" s="3" t="str">
        <f>_xlfn.XLOOKUP(Sheet1__24[[#This Row],[Product]],$D$105:$D$110,$E$105:$E$110)</f>
        <v>Akcesoria</v>
      </c>
      <c r="F49">
        <v>1</v>
      </c>
      <c r="G49" s="7">
        <v>1500</v>
      </c>
      <c r="H49" s="7">
        <v>1500</v>
      </c>
      <c r="I49" s="6">
        <v>0</v>
      </c>
      <c r="J49" s="3" t="s">
        <v>21</v>
      </c>
      <c r="K49" t="str">
        <f>_xlfn.XLOOKUP(M49,$A$105:$A$108,$B$105:$B$108)</f>
        <v>luty</v>
      </c>
      <c r="M49" s="8">
        <f>MONTH(Sheet1__24[[#This Row],[Date]])</f>
        <v>2</v>
      </c>
    </row>
    <row r="50" spans="1:13" x14ac:dyDescent="0.2">
      <c r="A50">
        <v>1049</v>
      </c>
      <c r="B50" s="4">
        <v>44975</v>
      </c>
      <c r="C50" s="5">
        <v>266</v>
      </c>
      <c r="D50" s="3" t="s">
        <v>10</v>
      </c>
      <c r="E50" s="3" t="str">
        <f>_xlfn.XLOOKUP(Sheet1__24[[#This Row],[Product]],$D$105:$D$110,$E$105:$E$110)</f>
        <v>Drukarki</v>
      </c>
      <c r="F50">
        <v>4</v>
      </c>
      <c r="G50" s="7">
        <v>1000</v>
      </c>
      <c r="H50" s="7">
        <v>3800</v>
      </c>
      <c r="I50" s="6">
        <v>0.05</v>
      </c>
      <c r="J50" s="3" t="s">
        <v>25</v>
      </c>
      <c r="K50" t="str">
        <f>_xlfn.XLOOKUP(M50,$A$105:$A$108,$B$105:$B$108)</f>
        <v>luty</v>
      </c>
      <c r="M50" s="8">
        <f>MONTH(Sheet1__24[[#This Row],[Date]])</f>
        <v>2</v>
      </c>
    </row>
    <row r="51" spans="1:13" x14ac:dyDescent="0.2">
      <c r="A51">
        <v>1050</v>
      </c>
      <c r="B51" s="4">
        <v>44976</v>
      </c>
      <c r="C51" s="5">
        <v>373</v>
      </c>
      <c r="D51" s="3" t="s">
        <v>13</v>
      </c>
      <c r="E51" s="3" t="str">
        <f>_xlfn.XLOOKUP(Sheet1__24[[#This Row],[Product]],$D$105:$D$110,$E$105:$E$110)</f>
        <v>Akcesoria</v>
      </c>
      <c r="F51">
        <v>1</v>
      </c>
      <c r="G51" s="7">
        <v>300</v>
      </c>
      <c r="H51" s="7">
        <v>270</v>
      </c>
      <c r="I51" s="6">
        <v>0.1</v>
      </c>
      <c r="J51" s="3" t="s">
        <v>23</v>
      </c>
      <c r="K51" t="str">
        <f>_xlfn.XLOOKUP(M51,$A$105:$A$108,$B$105:$B$108)</f>
        <v>luty</v>
      </c>
      <c r="M51" s="8">
        <f>MONTH(Sheet1__24[[#This Row],[Date]])</f>
        <v>2</v>
      </c>
    </row>
    <row r="52" spans="1:13" x14ac:dyDescent="0.2">
      <c r="A52">
        <v>1051</v>
      </c>
      <c r="B52" s="4">
        <v>44977</v>
      </c>
      <c r="C52" s="5">
        <v>487</v>
      </c>
      <c r="D52" s="3" t="s">
        <v>16</v>
      </c>
      <c r="E52" s="3" t="str">
        <f>_xlfn.XLOOKUP(Sheet1__24[[#This Row],[Product]],$D$105:$D$110,$E$105:$E$110)</f>
        <v>Elektronika</v>
      </c>
      <c r="F52">
        <v>4</v>
      </c>
      <c r="G52" s="7">
        <v>200</v>
      </c>
      <c r="H52" s="7">
        <v>680</v>
      </c>
      <c r="I52" s="6">
        <v>0.15</v>
      </c>
      <c r="J52" s="3" t="s">
        <v>25</v>
      </c>
      <c r="K52" t="str">
        <f>_xlfn.XLOOKUP(M52,$A$105:$A$108,$B$105:$B$108)</f>
        <v>luty</v>
      </c>
      <c r="M52" s="8">
        <f>MONTH(Sheet1__24[[#This Row],[Date]])</f>
        <v>2</v>
      </c>
    </row>
    <row r="53" spans="1:13" x14ac:dyDescent="0.2">
      <c r="A53">
        <v>1052</v>
      </c>
      <c r="B53" s="4">
        <v>44978</v>
      </c>
      <c r="C53" s="5">
        <v>188</v>
      </c>
      <c r="D53" s="3" t="s">
        <v>10</v>
      </c>
      <c r="E53" s="3" t="str">
        <f>_xlfn.XLOOKUP(Sheet1__24[[#This Row],[Product]],$D$105:$D$110,$E$105:$E$110)</f>
        <v>Drukarki</v>
      </c>
      <c r="F53">
        <v>3</v>
      </c>
      <c r="G53" s="7">
        <v>300</v>
      </c>
      <c r="H53" s="7">
        <v>900</v>
      </c>
      <c r="I53" s="6">
        <v>0</v>
      </c>
      <c r="J53" s="3" t="s">
        <v>25</v>
      </c>
      <c r="K53" t="str">
        <f>_xlfn.XLOOKUP(M53,$A$105:$A$108,$B$105:$B$108)</f>
        <v>luty</v>
      </c>
      <c r="M53" s="8">
        <f>MONTH(Sheet1__24[[#This Row],[Date]])</f>
        <v>2</v>
      </c>
    </row>
    <row r="54" spans="1:13" x14ac:dyDescent="0.2">
      <c r="A54">
        <v>1053</v>
      </c>
      <c r="B54" s="4">
        <v>44979</v>
      </c>
      <c r="C54" s="5">
        <v>415</v>
      </c>
      <c r="D54" s="3" t="s">
        <v>10</v>
      </c>
      <c r="E54" s="3" t="str">
        <f>_xlfn.XLOOKUP(Sheet1__24[[#This Row],[Product]],$D$105:$D$110,$E$105:$E$110)</f>
        <v>Drukarki</v>
      </c>
      <c r="F54">
        <v>4</v>
      </c>
      <c r="G54" s="7">
        <v>1000</v>
      </c>
      <c r="H54" s="7">
        <v>4000</v>
      </c>
      <c r="I54" s="6">
        <v>0</v>
      </c>
      <c r="J54" s="3" t="s">
        <v>28</v>
      </c>
      <c r="K54" t="str">
        <f>_xlfn.XLOOKUP(M54,$A$105:$A$108,$B$105:$B$108)</f>
        <v>luty</v>
      </c>
      <c r="M54" s="8">
        <f>MONTH(Sheet1__24[[#This Row],[Date]])</f>
        <v>2</v>
      </c>
    </row>
    <row r="55" spans="1:13" x14ac:dyDescent="0.2">
      <c r="A55">
        <v>1054</v>
      </c>
      <c r="B55" s="4">
        <v>44980</v>
      </c>
      <c r="C55" s="5">
        <v>113</v>
      </c>
      <c r="D55" s="3" t="s">
        <v>14</v>
      </c>
      <c r="E55" s="3" t="str">
        <f>_xlfn.XLOOKUP(Sheet1__24[[#This Row],[Product]],$D$105:$D$110,$E$105:$E$110)</f>
        <v>Akcesoria</v>
      </c>
      <c r="F55">
        <v>3</v>
      </c>
      <c r="G55" s="7">
        <v>1000</v>
      </c>
      <c r="H55" s="7">
        <v>2550</v>
      </c>
      <c r="I55" s="6">
        <v>0.15</v>
      </c>
      <c r="J55" s="3" t="s">
        <v>28</v>
      </c>
      <c r="K55" t="str">
        <f>_xlfn.XLOOKUP(M55,$A$105:$A$108,$B$105:$B$108)</f>
        <v>luty</v>
      </c>
      <c r="M55" s="8">
        <f>MONTH(Sheet1__24[[#This Row],[Date]])</f>
        <v>2</v>
      </c>
    </row>
    <row r="56" spans="1:13" x14ac:dyDescent="0.2">
      <c r="A56">
        <v>1055</v>
      </c>
      <c r="B56" s="4">
        <v>44981</v>
      </c>
      <c r="C56" s="5">
        <v>341</v>
      </c>
      <c r="D56" s="3" t="s">
        <v>10</v>
      </c>
      <c r="E56" s="3" t="str">
        <f>_xlfn.XLOOKUP(Sheet1__24[[#This Row],[Product]],$D$105:$D$110,$E$105:$E$110)</f>
        <v>Drukarki</v>
      </c>
      <c r="F56">
        <v>4</v>
      </c>
      <c r="G56" s="7">
        <v>1000</v>
      </c>
      <c r="H56" s="7">
        <v>3800</v>
      </c>
      <c r="I56" s="6">
        <v>0.05</v>
      </c>
      <c r="J56" s="3" t="s">
        <v>28</v>
      </c>
      <c r="K56" t="str">
        <f>_xlfn.XLOOKUP(M56,$A$105:$A$108,$B$105:$B$108)</f>
        <v>luty</v>
      </c>
      <c r="M56" s="8">
        <f>MONTH(Sheet1__24[[#This Row],[Date]])</f>
        <v>2</v>
      </c>
    </row>
    <row r="57" spans="1:13" x14ac:dyDescent="0.2">
      <c r="A57">
        <v>1056</v>
      </c>
      <c r="B57" s="4">
        <v>44982</v>
      </c>
      <c r="C57" s="5">
        <v>364</v>
      </c>
      <c r="D57" s="3" t="s">
        <v>13</v>
      </c>
      <c r="E57" s="3" t="str">
        <f>_xlfn.XLOOKUP(Sheet1__24[[#This Row],[Product]],$D$105:$D$110,$E$105:$E$110)</f>
        <v>Akcesoria</v>
      </c>
      <c r="F57">
        <v>1</v>
      </c>
      <c r="G57" s="7">
        <v>300</v>
      </c>
      <c r="H57" s="7">
        <v>300</v>
      </c>
      <c r="I57" s="6">
        <v>0</v>
      </c>
      <c r="J57" s="3" t="s">
        <v>23</v>
      </c>
      <c r="K57" t="str">
        <f>_xlfn.XLOOKUP(M57,$A$105:$A$108,$B$105:$B$108)</f>
        <v>luty</v>
      </c>
      <c r="M57" s="8">
        <f>MONTH(Sheet1__24[[#This Row],[Date]])</f>
        <v>2</v>
      </c>
    </row>
    <row r="58" spans="1:13" x14ac:dyDescent="0.2">
      <c r="A58">
        <v>1057</v>
      </c>
      <c r="B58" s="4">
        <v>44983</v>
      </c>
      <c r="C58" s="5">
        <v>445</v>
      </c>
      <c r="D58" s="3" t="s">
        <v>10</v>
      </c>
      <c r="E58" s="3" t="str">
        <f>_xlfn.XLOOKUP(Sheet1__24[[#This Row],[Product]],$D$105:$D$110,$E$105:$E$110)</f>
        <v>Drukarki</v>
      </c>
      <c r="F58">
        <v>4</v>
      </c>
      <c r="G58" s="7">
        <v>1000</v>
      </c>
      <c r="H58" s="7">
        <v>3600</v>
      </c>
      <c r="I58" s="6">
        <v>0.1</v>
      </c>
      <c r="J58" s="3" t="s">
        <v>28</v>
      </c>
      <c r="K58" t="str">
        <f>_xlfn.XLOOKUP(M58,$A$105:$A$108,$B$105:$B$108)</f>
        <v>luty</v>
      </c>
      <c r="M58" s="8">
        <f>MONTH(Sheet1__24[[#This Row],[Date]])</f>
        <v>2</v>
      </c>
    </row>
    <row r="59" spans="1:13" x14ac:dyDescent="0.2">
      <c r="A59">
        <v>1058</v>
      </c>
      <c r="B59" s="4">
        <v>44984</v>
      </c>
      <c r="C59" s="5">
        <v>152</v>
      </c>
      <c r="D59" s="3" t="s">
        <v>14</v>
      </c>
      <c r="E59" s="3" t="str">
        <f>_xlfn.XLOOKUP(Sheet1__24[[#This Row],[Product]],$D$105:$D$110,$E$105:$E$110)</f>
        <v>Akcesoria</v>
      </c>
      <c r="F59">
        <v>1</v>
      </c>
      <c r="G59" s="7">
        <v>50</v>
      </c>
      <c r="H59" s="7">
        <v>47.5</v>
      </c>
      <c r="I59" s="6">
        <v>0.05</v>
      </c>
      <c r="J59" s="3" t="s">
        <v>21</v>
      </c>
      <c r="K59" t="str">
        <f>_xlfn.XLOOKUP(M59,$A$105:$A$108,$B$105:$B$108)</f>
        <v>luty</v>
      </c>
      <c r="M59" s="8">
        <f>MONTH(Sheet1__24[[#This Row],[Date]])</f>
        <v>2</v>
      </c>
    </row>
    <row r="60" spans="1:13" x14ac:dyDescent="0.2">
      <c r="A60">
        <v>1059</v>
      </c>
      <c r="B60" s="4">
        <v>44985</v>
      </c>
      <c r="C60" s="5">
        <v>485</v>
      </c>
      <c r="D60" s="3" t="s">
        <v>14</v>
      </c>
      <c r="E60" s="3" t="str">
        <f>_xlfn.XLOOKUP(Sheet1__24[[#This Row],[Product]],$D$105:$D$110,$E$105:$E$110)</f>
        <v>Akcesoria</v>
      </c>
      <c r="F60">
        <v>4</v>
      </c>
      <c r="G60" s="7">
        <v>300</v>
      </c>
      <c r="H60" s="7">
        <v>1080</v>
      </c>
      <c r="I60" s="6">
        <v>0.1</v>
      </c>
      <c r="J60" s="3" t="s">
        <v>24</v>
      </c>
      <c r="K60" t="str">
        <f>_xlfn.XLOOKUP(M60,$A$105:$A$108,$B$105:$B$108)</f>
        <v>luty</v>
      </c>
      <c r="M60" s="8">
        <f>MONTH(Sheet1__24[[#This Row],[Date]])</f>
        <v>2</v>
      </c>
    </row>
    <row r="61" spans="1:13" x14ac:dyDescent="0.2">
      <c r="A61">
        <v>1060</v>
      </c>
      <c r="B61" s="4">
        <v>44986</v>
      </c>
      <c r="C61" s="5">
        <v>439</v>
      </c>
      <c r="D61" s="3" t="s">
        <v>16</v>
      </c>
      <c r="E61" s="3" t="str">
        <f>_xlfn.XLOOKUP(Sheet1__24[[#This Row],[Product]],$D$105:$D$110,$E$105:$E$110)</f>
        <v>Elektronika</v>
      </c>
      <c r="F61">
        <v>4</v>
      </c>
      <c r="G61" s="7">
        <v>1000</v>
      </c>
      <c r="H61" s="7">
        <v>4000</v>
      </c>
      <c r="I61" s="6">
        <v>0</v>
      </c>
      <c r="J61" s="3" t="s">
        <v>21</v>
      </c>
      <c r="K61" t="str">
        <f>_xlfn.XLOOKUP(M61,$A$105:$A$108,$B$105:$B$108)</f>
        <v>marzec</v>
      </c>
      <c r="M61" s="8">
        <f>MONTH(Sheet1__24[[#This Row],[Date]])</f>
        <v>3</v>
      </c>
    </row>
    <row r="62" spans="1:13" x14ac:dyDescent="0.2">
      <c r="A62">
        <v>1061</v>
      </c>
      <c r="B62" s="4">
        <v>44987</v>
      </c>
      <c r="C62" s="5">
        <v>191</v>
      </c>
      <c r="D62" s="3" t="s">
        <v>13</v>
      </c>
      <c r="E62" s="3" t="str">
        <f>_xlfn.XLOOKUP(Sheet1__24[[#This Row],[Product]],$D$105:$D$110,$E$105:$E$110)</f>
        <v>Akcesoria</v>
      </c>
      <c r="F62">
        <v>2</v>
      </c>
      <c r="G62" s="7">
        <v>50</v>
      </c>
      <c r="H62" s="7">
        <v>95</v>
      </c>
      <c r="I62" s="6">
        <v>0.05</v>
      </c>
      <c r="J62" s="3" t="s">
        <v>21</v>
      </c>
      <c r="K62" t="str">
        <f>_xlfn.XLOOKUP(M62,$A$105:$A$108,$B$105:$B$108)</f>
        <v>marzec</v>
      </c>
      <c r="M62" s="8">
        <f>MONTH(Sheet1__24[[#This Row],[Date]])</f>
        <v>3</v>
      </c>
    </row>
    <row r="63" spans="1:13" x14ac:dyDescent="0.2">
      <c r="A63">
        <v>1062</v>
      </c>
      <c r="B63" s="4">
        <v>44988</v>
      </c>
      <c r="C63" s="5">
        <v>466</v>
      </c>
      <c r="D63" s="3" t="s">
        <v>15</v>
      </c>
      <c r="E63" s="3" t="str">
        <f>_xlfn.XLOOKUP(Sheet1__24[[#This Row],[Product]],$D$105:$D$110,$E$105:$E$110)</f>
        <v>Akcesoria</v>
      </c>
      <c r="F63">
        <v>1</v>
      </c>
      <c r="G63" s="7">
        <v>1500</v>
      </c>
      <c r="H63" s="7">
        <v>1500</v>
      </c>
      <c r="I63" s="6">
        <v>0</v>
      </c>
      <c r="J63" s="3" t="s">
        <v>28</v>
      </c>
      <c r="K63" t="str">
        <f>_xlfn.XLOOKUP(M63,$A$105:$A$108,$B$105:$B$108)</f>
        <v>marzec</v>
      </c>
      <c r="M63" s="8">
        <f>MONTH(Sheet1__24[[#This Row],[Date]])</f>
        <v>3</v>
      </c>
    </row>
    <row r="64" spans="1:13" x14ac:dyDescent="0.2">
      <c r="A64">
        <v>1063</v>
      </c>
      <c r="B64" s="4">
        <v>44989</v>
      </c>
      <c r="C64" s="5">
        <v>363</v>
      </c>
      <c r="D64" s="3" t="s">
        <v>15</v>
      </c>
      <c r="E64" s="3" t="str">
        <f>_xlfn.XLOOKUP(Sheet1__24[[#This Row],[Product]],$D$105:$D$110,$E$105:$E$110)</f>
        <v>Akcesoria</v>
      </c>
      <c r="F64">
        <v>2</v>
      </c>
      <c r="G64" s="7">
        <v>1000</v>
      </c>
      <c r="H64" s="7">
        <v>1900</v>
      </c>
      <c r="I64" s="6">
        <v>0.05</v>
      </c>
      <c r="J64" s="3" t="s">
        <v>24</v>
      </c>
      <c r="K64" t="str">
        <f>_xlfn.XLOOKUP(M64,$A$105:$A$108,$B$105:$B$108)</f>
        <v>marzec</v>
      </c>
      <c r="M64" s="8">
        <f>MONTH(Sheet1__24[[#This Row],[Date]])</f>
        <v>3</v>
      </c>
    </row>
    <row r="65" spans="1:13" x14ac:dyDescent="0.2">
      <c r="A65">
        <v>1064</v>
      </c>
      <c r="B65" s="4">
        <v>44990</v>
      </c>
      <c r="C65" s="5">
        <v>134</v>
      </c>
      <c r="D65" s="3" t="s">
        <v>10</v>
      </c>
      <c r="E65" s="3" t="str">
        <f>_xlfn.XLOOKUP(Sheet1__24[[#This Row],[Product]],$D$105:$D$110,$E$105:$E$110)</f>
        <v>Drukarki</v>
      </c>
      <c r="F65">
        <v>1</v>
      </c>
      <c r="G65" s="7">
        <v>300</v>
      </c>
      <c r="H65" s="7">
        <v>285</v>
      </c>
      <c r="I65" s="6">
        <v>0.05</v>
      </c>
      <c r="J65" s="3" t="s">
        <v>24</v>
      </c>
      <c r="K65" t="str">
        <f>_xlfn.XLOOKUP(M65,$A$105:$A$108,$B$105:$B$108)</f>
        <v>marzec</v>
      </c>
      <c r="M65" s="8">
        <f>MONTH(Sheet1__24[[#This Row],[Date]])</f>
        <v>3</v>
      </c>
    </row>
    <row r="66" spans="1:13" x14ac:dyDescent="0.2">
      <c r="A66">
        <v>1065</v>
      </c>
      <c r="B66" s="4">
        <v>44991</v>
      </c>
      <c r="C66" s="5">
        <v>305</v>
      </c>
      <c r="D66" s="3" t="s">
        <v>16</v>
      </c>
      <c r="E66" s="3" t="str">
        <f>_xlfn.XLOOKUP(Sheet1__24[[#This Row],[Product]],$D$105:$D$110,$E$105:$E$110)</f>
        <v>Elektronika</v>
      </c>
      <c r="F66">
        <v>2</v>
      </c>
      <c r="G66" s="7">
        <v>500</v>
      </c>
      <c r="H66" s="7">
        <v>950</v>
      </c>
      <c r="I66" s="6">
        <v>0.05</v>
      </c>
      <c r="J66" s="3" t="s">
        <v>24</v>
      </c>
      <c r="K66" t="str">
        <f>_xlfn.XLOOKUP(M66,$A$105:$A$108,$B$105:$B$108)</f>
        <v>marzec</v>
      </c>
      <c r="M66" s="8">
        <f>MONTH(Sheet1__24[[#This Row],[Date]])</f>
        <v>3</v>
      </c>
    </row>
    <row r="67" spans="1:13" x14ac:dyDescent="0.2">
      <c r="A67">
        <v>1066</v>
      </c>
      <c r="B67" s="4">
        <v>44992</v>
      </c>
      <c r="C67" s="5">
        <v>180</v>
      </c>
      <c r="D67" s="3" t="s">
        <v>11</v>
      </c>
      <c r="E67" s="3" t="str">
        <f>_xlfn.XLOOKUP(Sheet1__24[[#This Row],[Product]],$D$105:$D$110,$E$105:$E$110)</f>
        <v>Elektronika</v>
      </c>
      <c r="F67">
        <v>3</v>
      </c>
      <c r="G67" s="7">
        <v>1000</v>
      </c>
      <c r="H67" s="7">
        <v>2850</v>
      </c>
      <c r="I67" s="6">
        <v>0.05</v>
      </c>
      <c r="J67" s="3" t="s">
        <v>23</v>
      </c>
      <c r="K67" t="str">
        <f>_xlfn.XLOOKUP(M67,$A$105:$A$108,$B$105:$B$108)</f>
        <v>marzec</v>
      </c>
      <c r="M67" s="8">
        <f>MONTH(Sheet1__24[[#This Row],[Date]])</f>
        <v>3</v>
      </c>
    </row>
    <row r="68" spans="1:13" x14ac:dyDescent="0.2">
      <c r="A68">
        <v>1067</v>
      </c>
      <c r="B68" s="4">
        <v>44993</v>
      </c>
      <c r="C68" s="5">
        <v>149</v>
      </c>
      <c r="D68" s="3" t="s">
        <v>10</v>
      </c>
      <c r="E68" s="3" t="str">
        <f>_xlfn.XLOOKUP(Sheet1__24[[#This Row],[Product]],$D$105:$D$110,$E$105:$E$110)</f>
        <v>Drukarki</v>
      </c>
      <c r="F68">
        <v>4</v>
      </c>
      <c r="G68" s="7">
        <v>500</v>
      </c>
      <c r="H68" s="7">
        <v>1800</v>
      </c>
      <c r="I68" s="6">
        <v>0.1</v>
      </c>
      <c r="J68" s="3" t="s">
        <v>28</v>
      </c>
      <c r="K68" t="str">
        <f>_xlfn.XLOOKUP(M68,$A$105:$A$108,$B$105:$B$108)</f>
        <v>marzec</v>
      </c>
      <c r="M68" s="8">
        <f>MONTH(Sheet1__24[[#This Row],[Date]])</f>
        <v>3</v>
      </c>
    </row>
    <row r="69" spans="1:13" x14ac:dyDescent="0.2">
      <c r="A69">
        <v>1068</v>
      </c>
      <c r="B69" s="4">
        <v>44994</v>
      </c>
      <c r="C69" s="5">
        <v>459</v>
      </c>
      <c r="D69" s="3" t="s">
        <v>16</v>
      </c>
      <c r="E69" s="3" t="str">
        <f>_xlfn.XLOOKUP(Sheet1__24[[#This Row],[Product]],$D$105:$D$110,$E$105:$E$110)</f>
        <v>Elektronika</v>
      </c>
      <c r="F69">
        <v>1</v>
      </c>
      <c r="G69" s="7">
        <v>50</v>
      </c>
      <c r="H69" s="7">
        <v>50</v>
      </c>
      <c r="I69" s="6">
        <v>0</v>
      </c>
      <c r="J69" s="3" t="s">
        <v>24</v>
      </c>
      <c r="K69" t="str">
        <f>_xlfn.XLOOKUP(M69,$A$105:$A$108,$B$105:$B$108)</f>
        <v>marzec</v>
      </c>
      <c r="M69" s="8">
        <f>MONTH(Sheet1__24[[#This Row],[Date]])</f>
        <v>3</v>
      </c>
    </row>
    <row r="70" spans="1:13" x14ac:dyDescent="0.2">
      <c r="A70">
        <v>1069</v>
      </c>
      <c r="B70" s="4">
        <v>44995</v>
      </c>
      <c r="C70" s="5">
        <v>487</v>
      </c>
      <c r="D70" s="3" t="s">
        <v>13</v>
      </c>
      <c r="E70" s="3" t="str">
        <f>_xlfn.XLOOKUP(Sheet1__24[[#This Row],[Product]],$D$105:$D$110,$E$105:$E$110)</f>
        <v>Akcesoria</v>
      </c>
      <c r="F70">
        <v>1</v>
      </c>
      <c r="G70" s="7">
        <v>1500</v>
      </c>
      <c r="H70" s="7">
        <v>1275</v>
      </c>
      <c r="I70" s="6">
        <v>0.15</v>
      </c>
      <c r="J70" s="3" t="s">
        <v>23</v>
      </c>
      <c r="K70" t="str">
        <f>_xlfn.XLOOKUP(M70,$A$105:$A$108,$B$105:$B$108)</f>
        <v>marzec</v>
      </c>
      <c r="M70" s="8">
        <f>MONTH(Sheet1__24[[#This Row],[Date]])</f>
        <v>3</v>
      </c>
    </row>
    <row r="71" spans="1:13" x14ac:dyDescent="0.2">
      <c r="A71">
        <v>1070</v>
      </c>
      <c r="B71" s="4">
        <v>44996</v>
      </c>
      <c r="C71" s="5">
        <v>101</v>
      </c>
      <c r="D71" s="3" t="s">
        <v>13</v>
      </c>
      <c r="E71" s="3" t="str">
        <f>_xlfn.XLOOKUP(Sheet1__24[[#This Row],[Product]],$D$105:$D$110,$E$105:$E$110)</f>
        <v>Akcesoria</v>
      </c>
      <c r="F71">
        <v>4</v>
      </c>
      <c r="G71" s="7">
        <v>200</v>
      </c>
      <c r="H71" s="7">
        <v>760</v>
      </c>
      <c r="I71" s="6">
        <v>0.05</v>
      </c>
      <c r="J71" s="3" t="s">
        <v>25</v>
      </c>
      <c r="K71" t="str">
        <f>_xlfn.XLOOKUP(M71,$A$105:$A$108,$B$105:$B$108)</f>
        <v>marzec</v>
      </c>
      <c r="M71" s="8">
        <f>MONTH(Sheet1__24[[#This Row],[Date]])</f>
        <v>3</v>
      </c>
    </row>
    <row r="72" spans="1:13" x14ac:dyDescent="0.2">
      <c r="A72">
        <v>1071</v>
      </c>
      <c r="B72" s="4">
        <v>44997</v>
      </c>
      <c r="C72" s="5">
        <v>489</v>
      </c>
      <c r="D72" s="3" t="s">
        <v>13</v>
      </c>
      <c r="E72" s="3" t="str">
        <f>_xlfn.XLOOKUP(Sheet1__24[[#This Row],[Product]],$D$105:$D$110,$E$105:$E$110)</f>
        <v>Akcesoria</v>
      </c>
      <c r="F72">
        <v>1</v>
      </c>
      <c r="G72" s="7">
        <v>1500</v>
      </c>
      <c r="H72" s="7">
        <v>1500</v>
      </c>
      <c r="I72" s="6">
        <v>0</v>
      </c>
      <c r="J72" s="3" t="s">
        <v>25</v>
      </c>
      <c r="K72" t="str">
        <f>_xlfn.XLOOKUP(M72,$A$105:$A$108,$B$105:$B$108)</f>
        <v>marzec</v>
      </c>
      <c r="M72" s="8">
        <f>MONTH(Sheet1__24[[#This Row],[Date]])</f>
        <v>3</v>
      </c>
    </row>
    <row r="73" spans="1:13" x14ac:dyDescent="0.2">
      <c r="A73">
        <v>1072</v>
      </c>
      <c r="B73" s="4">
        <v>44998</v>
      </c>
      <c r="C73" s="5">
        <v>153</v>
      </c>
      <c r="D73" s="3" t="s">
        <v>13</v>
      </c>
      <c r="E73" s="3" t="str">
        <f>_xlfn.XLOOKUP(Sheet1__24[[#This Row],[Product]],$D$105:$D$110,$E$105:$E$110)</f>
        <v>Akcesoria</v>
      </c>
      <c r="F73">
        <v>1</v>
      </c>
      <c r="G73" s="7">
        <v>1000</v>
      </c>
      <c r="H73" s="7">
        <v>950</v>
      </c>
      <c r="I73" s="6">
        <v>0.05</v>
      </c>
      <c r="J73" s="3" t="s">
        <v>23</v>
      </c>
      <c r="K73" t="str">
        <f>_xlfn.XLOOKUP(M73,$A$105:$A$108,$B$105:$B$108)</f>
        <v>marzec</v>
      </c>
      <c r="M73" s="8">
        <f>MONTH(Sheet1__24[[#This Row],[Date]])</f>
        <v>3</v>
      </c>
    </row>
    <row r="74" spans="1:13" x14ac:dyDescent="0.2">
      <c r="A74">
        <v>1073</v>
      </c>
      <c r="B74" s="4">
        <v>44999</v>
      </c>
      <c r="C74" s="5">
        <v>205</v>
      </c>
      <c r="D74" s="3" t="s">
        <v>13</v>
      </c>
      <c r="E74" s="3" t="str">
        <f>_xlfn.XLOOKUP(Sheet1__24[[#This Row],[Product]],$D$105:$D$110,$E$105:$E$110)</f>
        <v>Akcesoria</v>
      </c>
      <c r="F74">
        <v>2</v>
      </c>
      <c r="G74" s="7">
        <v>500</v>
      </c>
      <c r="H74" s="7">
        <v>1000</v>
      </c>
      <c r="I74" s="6">
        <v>0</v>
      </c>
      <c r="J74" s="3" t="s">
        <v>23</v>
      </c>
      <c r="K74" t="str">
        <f>_xlfn.XLOOKUP(M74,$A$105:$A$108,$B$105:$B$108)</f>
        <v>marzec</v>
      </c>
      <c r="M74" s="8">
        <f>MONTH(Sheet1__24[[#This Row],[Date]])</f>
        <v>3</v>
      </c>
    </row>
    <row r="75" spans="1:13" x14ac:dyDescent="0.2">
      <c r="A75">
        <v>1074</v>
      </c>
      <c r="B75" s="4">
        <v>45000</v>
      </c>
      <c r="C75" s="5">
        <v>359</v>
      </c>
      <c r="D75" s="3" t="s">
        <v>16</v>
      </c>
      <c r="E75" s="3" t="str">
        <f>_xlfn.XLOOKUP(Sheet1__24[[#This Row],[Product]],$D$105:$D$110,$E$105:$E$110)</f>
        <v>Elektronika</v>
      </c>
      <c r="F75">
        <v>1</v>
      </c>
      <c r="G75" s="7">
        <v>500</v>
      </c>
      <c r="H75" s="7">
        <v>450</v>
      </c>
      <c r="I75" s="6">
        <v>0.1</v>
      </c>
      <c r="J75" s="3" t="s">
        <v>28</v>
      </c>
      <c r="K75" t="str">
        <f>_xlfn.XLOOKUP(M75,$A$105:$A$108,$B$105:$B$108)</f>
        <v>marzec</v>
      </c>
      <c r="M75" s="8">
        <f>MONTH(Sheet1__24[[#This Row],[Date]])</f>
        <v>3</v>
      </c>
    </row>
    <row r="76" spans="1:13" x14ac:dyDescent="0.2">
      <c r="A76">
        <v>1075</v>
      </c>
      <c r="B76" s="4">
        <v>45001</v>
      </c>
      <c r="C76" s="5">
        <v>409</v>
      </c>
      <c r="D76" s="3" t="s">
        <v>16</v>
      </c>
      <c r="E76" s="3" t="str">
        <f>_xlfn.XLOOKUP(Sheet1__24[[#This Row],[Product]],$D$105:$D$110,$E$105:$E$110)</f>
        <v>Elektronika</v>
      </c>
      <c r="F76">
        <v>3</v>
      </c>
      <c r="G76" s="7">
        <v>300</v>
      </c>
      <c r="H76" s="7">
        <v>900</v>
      </c>
      <c r="I76" s="6">
        <v>0</v>
      </c>
      <c r="J76" s="3" t="s">
        <v>28</v>
      </c>
      <c r="K76" t="str">
        <f>_xlfn.XLOOKUP(M76,$A$105:$A$108,$B$105:$B$108)</f>
        <v>marzec</v>
      </c>
      <c r="M76" s="8">
        <f>MONTH(Sheet1__24[[#This Row],[Date]])</f>
        <v>3</v>
      </c>
    </row>
    <row r="77" spans="1:13" x14ac:dyDescent="0.2">
      <c r="A77">
        <v>1076</v>
      </c>
      <c r="B77" s="4">
        <v>45002</v>
      </c>
      <c r="C77" s="5">
        <v>290</v>
      </c>
      <c r="D77" s="3" t="s">
        <v>14</v>
      </c>
      <c r="E77" s="3" t="str">
        <f>_xlfn.XLOOKUP(Sheet1__24[[#This Row],[Product]],$D$105:$D$110,$E$105:$E$110)</f>
        <v>Akcesoria</v>
      </c>
      <c r="F77">
        <v>3</v>
      </c>
      <c r="G77" s="7">
        <v>500</v>
      </c>
      <c r="H77" s="7">
        <v>1275</v>
      </c>
      <c r="I77" s="6">
        <v>0.15</v>
      </c>
      <c r="J77" s="3" t="s">
        <v>25</v>
      </c>
      <c r="K77" t="str">
        <f>_xlfn.XLOOKUP(M77,$A$105:$A$108,$B$105:$B$108)</f>
        <v>marzec</v>
      </c>
      <c r="M77" s="8">
        <f>MONTH(Sheet1__24[[#This Row],[Date]])</f>
        <v>3</v>
      </c>
    </row>
    <row r="78" spans="1:13" x14ac:dyDescent="0.2">
      <c r="A78">
        <v>1077</v>
      </c>
      <c r="B78" s="4">
        <v>45003</v>
      </c>
      <c r="C78" s="5">
        <v>317</v>
      </c>
      <c r="D78" s="3" t="s">
        <v>15</v>
      </c>
      <c r="E78" s="3" t="str">
        <f>_xlfn.XLOOKUP(Sheet1__24[[#This Row],[Product]],$D$105:$D$110,$E$105:$E$110)</f>
        <v>Akcesoria</v>
      </c>
      <c r="F78">
        <v>4</v>
      </c>
      <c r="G78" s="7">
        <v>300</v>
      </c>
      <c r="H78" s="7">
        <v>1200</v>
      </c>
      <c r="I78" s="6">
        <v>0</v>
      </c>
      <c r="J78" s="3" t="s">
        <v>24</v>
      </c>
      <c r="K78" t="str">
        <f>_xlfn.XLOOKUP(M78,$A$105:$A$108,$B$105:$B$108)</f>
        <v>marzec</v>
      </c>
      <c r="M78" s="8">
        <f>MONTH(Sheet1__24[[#This Row],[Date]])</f>
        <v>3</v>
      </c>
    </row>
    <row r="79" spans="1:13" x14ac:dyDescent="0.2">
      <c r="A79">
        <v>1078</v>
      </c>
      <c r="B79" s="4">
        <v>45004</v>
      </c>
      <c r="C79" s="5">
        <v>143</v>
      </c>
      <c r="D79" s="3" t="s">
        <v>13</v>
      </c>
      <c r="E79" s="3" t="str">
        <f>_xlfn.XLOOKUP(Sheet1__24[[#This Row],[Product]],$D$105:$D$110,$E$105:$E$110)</f>
        <v>Akcesoria</v>
      </c>
      <c r="F79">
        <v>1</v>
      </c>
      <c r="G79" s="7">
        <v>50</v>
      </c>
      <c r="H79" s="7">
        <v>50</v>
      </c>
      <c r="I79" s="6">
        <v>0</v>
      </c>
      <c r="J79" s="3" t="s">
        <v>25</v>
      </c>
      <c r="K79" t="str">
        <f>_xlfn.XLOOKUP(M79,$A$105:$A$108,$B$105:$B$108)</f>
        <v>marzec</v>
      </c>
      <c r="M79" s="8">
        <f>MONTH(Sheet1__24[[#This Row],[Date]])</f>
        <v>3</v>
      </c>
    </row>
    <row r="80" spans="1:13" x14ac:dyDescent="0.2">
      <c r="A80">
        <v>1079</v>
      </c>
      <c r="B80" s="4">
        <v>45005</v>
      </c>
      <c r="C80" s="5">
        <v>261</v>
      </c>
      <c r="D80" s="3" t="s">
        <v>11</v>
      </c>
      <c r="E80" s="3" t="str">
        <f>_xlfn.XLOOKUP(Sheet1__24[[#This Row],[Product]],$D$105:$D$110,$E$105:$E$110)</f>
        <v>Elektronika</v>
      </c>
      <c r="F80">
        <v>4</v>
      </c>
      <c r="G80" s="7">
        <v>200</v>
      </c>
      <c r="H80" s="7">
        <v>800</v>
      </c>
      <c r="I80" s="6">
        <v>0</v>
      </c>
      <c r="J80" s="3" t="s">
        <v>24</v>
      </c>
      <c r="K80" t="str">
        <f>_xlfn.XLOOKUP(M80,$A$105:$A$108,$B$105:$B$108)</f>
        <v>marzec</v>
      </c>
      <c r="M80" s="8">
        <f>MONTH(Sheet1__24[[#This Row],[Date]])</f>
        <v>3</v>
      </c>
    </row>
    <row r="81" spans="1:13" x14ac:dyDescent="0.2">
      <c r="A81">
        <v>1080</v>
      </c>
      <c r="B81" s="4">
        <v>45006</v>
      </c>
      <c r="C81" s="5">
        <v>301</v>
      </c>
      <c r="D81" s="3" t="s">
        <v>16</v>
      </c>
      <c r="E81" s="3" t="str">
        <f>_xlfn.XLOOKUP(Sheet1__24[[#This Row],[Product]],$D$105:$D$110,$E$105:$E$110)</f>
        <v>Elektronika</v>
      </c>
      <c r="F81">
        <v>3</v>
      </c>
      <c r="G81" s="7">
        <v>1000</v>
      </c>
      <c r="H81" s="7">
        <v>3000</v>
      </c>
      <c r="I81" s="6">
        <v>0</v>
      </c>
      <c r="J81" s="3" t="s">
        <v>24</v>
      </c>
      <c r="K81" t="str">
        <f>_xlfn.XLOOKUP(M81,$A$105:$A$108,$B$105:$B$108)</f>
        <v>marzec</v>
      </c>
      <c r="M81" s="8">
        <f>MONTH(Sheet1__24[[#This Row],[Date]])</f>
        <v>3</v>
      </c>
    </row>
    <row r="82" spans="1:13" x14ac:dyDescent="0.2">
      <c r="A82">
        <v>1081</v>
      </c>
      <c r="B82" s="4">
        <v>45007</v>
      </c>
      <c r="C82" s="5">
        <v>369</v>
      </c>
      <c r="D82" s="3" t="s">
        <v>11</v>
      </c>
      <c r="E82" s="3" t="str">
        <f>_xlfn.XLOOKUP(Sheet1__24[[#This Row],[Product]],$D$105:$D$110,$E$105:$E$110)</f>
        <v>Elektronika</v>
      </c>
      <c r="F82">
        <v>1</v>
      </c>
      <c r="G82" s="7">
        <v>300</v>
      </c>
      <c r="H82" s="7">
        <v>255</v>
      </c>
      <c r="I82" s="6">
        <v>0.15</v>
      </c>
      <c r="J82" s="3" t="s">
        <v>28</v>
      </c>
      <c r="K82" t="str">
        <f>_xlfn.XLOOKUP(M82,$A$105:$A$108,$B$105:$B$108)</f>
        <v>marzec</v>
      </c>
      <c r="M82" s="8">
        <f>MONTH(Sheet1__24[[#This Row],[Date]])</f>
        <v>3</v>
      </c>
    </row>
    <row r="83" spans="1:13" x14ac:dyDescent="0.2">
      <c r="A83">
        <v>1082</v>
      </c>
      <c r="B83" s="4">
        <v>45008</v>
      </c>
      <c r="C83" s="5">
        <v>450</v>
      </c>
      <c r="D83" s="3" t="s">
        <v>11</v>
      </c>
      <c r="E83" s="3" t="str">
        <f>_xlfn.XLOOKUP(Sheet1__24[[#This Row],[Product]],$D$105:$D$110,$E$105:$E$110)</f>
        <v>Elektronika</v>
      </c>
      <c r="F83">
        <v>1</v>
      </c>
      <c r="G83" s="7">
        <v>200</v>
      </c>
      <c r="H83" s="7">
        <v>190</v>
      </c>
      <c r="I83" s="6">
        <v>0.05</v>
      </c>
      <c r="J83" s="3" t="s">
        <v>21</v>
      </c>
      <c r="K83" t="str">
        <f>_xlfn.XLOOKUP(M83,$A$105:$A$108,$B$105:$B$108)</f>
        <v>marzec</v>
      </c>
      <c r="M83" s="8">
        <f>MONTH(Sheet1__24[[#This Row],[Date]])</f>
        <v>3</v>
      </c>
    </row>
    <row r="84" spans="1:13" x14ac:dyDescent="0.2">
      <c r="A84">
        <v>1083</v>
      </c>
      <c r="B84" s="4">
        <v>45009</v>
      </c>
      <c r="C84" s="5">
        <v>403</v>
      </c>
      <c r="D84" s="3" t="s">
        <v>11</v>
      </c>
      <c r="E84" s="3" t="str">
        <f>_xlfn.XLOOKUP(Sheet1__24[[#This Row],[Product]],$D$105:$D$110,$E$105:$E$110)</f>
        <v>Elektronika</v>
      </c>
      <c r="F84">
        <v>4</v>
      </c>
      <c r="G84" s="7">
        <v>500</v>
      </c>
      <c r="H84" s="7">
        <v>2000</v>
      </c>
      <c r="I84" s="6">
        <v>0</v>
      </c>
      <c r="J84" s="3" t="s">
        <v>21</v>
      </c>
      <c r="K84" t="str">
        <f>_xlfn.XLOOKUP(M84,$A$105:$A$108,$B$105:$B$108)</f>
        <v>marzec</v>
      </c>
      <c r="M84" s="8">
        <f>MONTH(Sheet1__24[[#This Row],[Date]])</f>
        <v>3</v>
      </c>
    </row>
    <row r="85" spans="1:13" x14ac:dyDescent="0.2">
      <c r="A85">
        <v>1084</v>
      </c>
      <c r="B85" s="4">
        <v>45010</v>
      </c>
      <c r="C85" s="5">
        <v>370</v>
      </c>
      <c r="D85" s="3" t="s">
        <v>14</v>
      </c>
      <c r="E85" s="3" t="str">
        <f>_xlfn.XLOOKUP(Sheet1__24[[#This Row],[Product]],$D$105:$D$110,$E$105:$E$110)</f>
        <v>Akcesoria</v>
      </c>
      <c r="F85">
        <v>3</v>
      </c>
      <c r="G85" s="7">
        <v>500</v>
      </c>
      <c r="H85" s="7">
        <v>1500</v>
      </c>
      <c r="I85" s="6">
        <v>0</v>
      </c>
      <c r="J85" s="3" t="s">
        <v>23</v>
      </c>
      <c r="K85" t="str">
        <f>_xlfn.XLOOKUP(M85,$A$105:$A$108,$B$105:$B$108)</f>
        <v>marzec</v>
      </c>
      <c r="M85" s="8">
        <f>MONTH(Sheet1__24[[#This Row],[Date]])</f>
        <v>3</v>
      </c>
    </row>
    <row r="86" spans="1:13" x14ac:dyDescent="0.2">
      <c r="A86">
        <v>1085</v>
      </c>
      <c r="B86" s="4">
        <v>45011</v>
      </c>
      <c r="C86" s="5">
        <v>314</v>
      </c>
      <c r="D86" s="3" t="s">
        <v>16</v>
      </c>
      <c r="E86" s="3" t="str">
        <f>_xlfn.XLOOKUP(Sheet1__24[[#This Row],[Product]],$D$105:$D$110,$E$105:$E$110)</f>
        <v>Elektronika</v>
      </c>
      <c r="F86">
        <v>1</v>
      </c>
      <c r="G86" s="7">
        <v>200</v>
      </c>
      <c r="H86" s="7">
        <v>180</v>
      </c>
      <c r="I86" s="6">
        <v>0.1</v>
      </c>
      <c r="J86" s="3" t="s">
        <v>28</v>
      </c>
      <c r="K86" t="str">
        <f>_xlfn.XLOOKUP(M86,$A$105:$A$108,$B$105:$B$108)</f>
        <v>marzec</v>
      </c>
      <c r="M86" s="8">
        <f>MONTH(Sheet1__24[[#This Row],[Date]])</f>
        <v>3</v>
      </c>
    </row>
    <row r="87" spans="1:13" x14ac:dyDescent="0.2">
      <c r="A87">
        <v>1086</v>
      </c>
      <c r="B87" s="4">
        <v>45012</v>
      </c>
      <c r="C87" s="5">
        <v>351</v>
      </c>
      <c r="D87" s="3" t="s">
        <v>11</v>
      </c>
      <c r="E87" s="3" t="str">
        <f>_xlfn.XLOOKUP(Sheet1__24[[#This Row],[Product]],$D$105:$D$110,$E$105:$E$110)</f>
        <v>Elektronika</v>
      </c>
      <c r="F87">
        <v>4</v>
      </c>
      <c r="G87" s="7">
        <v>500</v>
      </c>
      <c r="H87" s="7">
        <v>2000</v>
      </c>
      <c r="I87" s="6">
        <v>0</v>
      </c>
      <c r="J87" s="3" t="s">
        <v>24</v>
      </c>
      <c r="K87" t="str">
        <f>_xlfn.XLOOKUP(M87,$A$105:$A$108,$B$105:$B$108)</f>
        <v>marzec</v>
      </c>
      <c r="M87" s="8">
        <f>MONTH(Sheet1__24[[#This Row],[Date]])</f>
        <v>3</v>
      </c>
    </row>
    <row r="88" spans="1:13" x14ac:dyDescent="0.2">
      <c r="A88">
        <v>1087</v>
      </c>
      <c r="B88" s="4">
        <v>45013</v>
      </c>
      <c r="C88" s="5">
        <v>289</v>
      </c>
      <c r="D88" s="3" t="s">
        <v>13</v>
      </c>
      <c r="E88" s="3" t="str">
        <f>_xlfn.XLOOKUP(Sheet1__24[[#This Row],[Product]],$D$105:$D$110,$E$105:$E$110)</f>
        <v>Akcesoria</v>
      </c>
      <c r="F88">
        <v>3</v>
      </c>
      <c r="G88" s="7">
        <v>50</v>
      </c>
      <c r="H88" s="7">
        <v>135</v>
      </c>
      <c r="I88" s="6">
        <v>0.1</v>
      </c>
      <c r="J88" s="3" t="s">
        <v>21</v>
      </c>
      <c r="K88" t="str">
        <f>_xlfn.XLOOKUP(M88,$A$105:$A$108,$B$105:$B$108)</f>
        <v>marzec</v>
      </c>
      <c r="M88" s="8">
        <f>MONTH(Sheet1__24[[#This Row],[Date]])</f>
        <v>3</v>
      </c>
    </row>
    <row r="89" spans="1:13" x14ac:dyDescent="0.2">
      <c r="A89">
        <v>1088</v>
      </c>
      <c r="B89" s="4">
        <v>45014</v>
      </c>
      <c r="C89" s="5">
        <v>395</v>
      </c>
      <c r="D89" s="3" t="s">
        <v>10</v>
      </c>
      <c r="E89" s="3" t="str">
        <f>_xlfn.XLOOKUP(Sheet1__24[[#This Row],[Product]],$D$105:$D$110,$E$105:$E$110)</f>
        <v>Drukarki</v>
      </c>
      <c r="F89">
        <v>4</v>
      </c>
      <c r="G89" s="7">
        <v>50</v>
      </c>
      <c r="H89" s="7">
        <v>170</v>
      </c>
      <c r="I89" s="6">
        <v>0.15</v>
      </c>
      <c r="J89" s="3" t="s">
        <v>24</v>
      </c>
      <c r="K89" t="str">
        <f>_xlfn.XLOOKUP(M89,$A$105:$A$108,$B$105:$B$108)</f>
        <v>marzec</v>
      </c>
      <c r="M89" s="8">
        <f>MONTH(Sheet1__24[[#This Row],[Date]])</f>
        <v>3</v>
      </c>
    </row>
    <row r="90" spans="1:13" x14ac:dyDescent="0.2">
      <c r="A90">
        <v>1089</v>
      </c>
      <c r="B90" s="4">
        <v>45015</v>
      </c>
      <c r="C90" s="5">
        <v>312</v>
      </c>
      <c r="D90" s="3" t="s">
        <v>11</v>
      </c>
      <c r="E90" s="3" t="str">
        <f>_xlfn.XLOOKUP(Sheet1__24[[#This Row],[Product]],$D$105:$D$110,$E$105:$E$110)</f>
        <v>Elektronika</v>
      </c>
      <c r="F90">
        <v>2</v>
      </c>
      <c r="G90" s="7">
        <v>200</v>
      </c>
      <c r="H90" s="7">
        <v>380</v>
      </c>
      <c r="I90" s="6">
        <v>0.05</v>
      </c>
      <c r="J90" s="3" t="s">
        <v>21</v>
      </c>
      <c r="K90" t="str">
        <f>_xlfn.XLOOKUP(M90,$A$105:$A$108,$B$105:$B$108)</f>
        <v>marzec</v>
      </c>
      <c r="M90" s="8">
        <f>MONTH(Sheet1__24[[#This Row],[Date]])</f>
        <v>3</v>
      </c>
    </row>
    <row r="91" spans="1:13" x14ac:dyDescent="0.2">
      <c r="A91">
        <v>1090</v>
      </c>
      <c r="B91" s="4">
        <v>45016</v>
      </c>
      <c r="C91" s="5">
        <v>307</v>
      </c>
      <c r="D91" s="3" t="s">
        <v>14</v>
      </c>
      <c r="E91" s="3" t="str">
        <f>_xlfn.XLOOKUP(Sheet1__24[[#This Row],[Product]],$D$105:$D$110,$E$105:$E$110)</f>
        <v>Akcesoria</v>
      </c>
      <c r="F91">
        <v>1</v>
      </c>
      <c r="G91" s="7">
        <v>300</v>
      </c>
      <c r="H91" s="7">
        <v>300</v>
      </c>
      <c r="I91" s="6">
        <v>0</v>
      </c>
      <c r="J91" s="3" t="s">
        <v>21</v>
      </c>
      <c r="K91" t="str">
        <f>_xlfn.XLOOKUP(M91,$A$105:$A$108,$B$105:$B$108)</f>
        <v>marzec</v>
      </c>
      <c r="M91" s="8">
        <f>MONTH(Sheet1__24[[#This Row],[Date]])</f>
        <v>3</v>
      </c>
    </row>
    <row r="92" spans="1:13" hidden="1" x14ac:dyDescent="0.2">
      <c r="B92" s="4">
        <v>45017</v>
      </c>
      <c r="C92" s="5">
        <v>336</v>
      </c>
      <c r="D92" s="3" t="s">
        <v>16</v>
      </c>
      <c r="E92" s="3" t="str">
        <f>_xlfn.XLOOKUP(Sheet1__24[[#This Row],[Product]],$D$105:$D$110,$E$105:$E$110)</f>
        <v>Elektronika</v>
      </c>
      <c r="F92">
        <v>2</v>
      </c>
      <c r="G92" s="7">
        <v>300</v>
      </c>
      <c r="H92" s="7">
        <v>600</v>
      </c>
      <c r="I92" s="6">
        <v>0</v>
      </c>
      <c r="J92" s="3" t="s">
        <v>21</v>
      </c>
      <c r="K92" t="str">
        <f>_xlfn.XLOOKUP(M92,$A$105:$A$108,$B$105:$B$108)</f>
        <v>kwiecień</v>
      </c>
      <c r="M92" s="8">
        <f>MONTH(Sheet1__24[[#This Row],[Date]])</f>
        <v>4</v>
      </c>
    </row>
    <row r="93" spans="1:13" hidden="1" x14ac:dyDescent="0.2">
      <c r="B93" s="4">
        <v>45018</v>
      </c>
      <c r="C93" s="5">
        <v>437</v>
      </c>
      <c r="D93" s="3" t="s">
        <v>14</v>
      </c>
      <c r="E93" s="3" t="str">
        <f>_xlfn.XLOOKUP(Sheet1__24[[#This Row],[Product]],$D$105:$D$110,$E$105:$E$110)</f>
        <v>Akcesoria</v>
      </c>
      <c r="F93">
        <v>3</v>
      </c>
      <c r="G93" s="7">
        <v>200</v>
      </c>
      <c r="H93" s="7">
        <v>510</v>
      </c>
      <c r="I93" s="6">
        <v>0.15</v>
      </c>
      <c r="J93" s="3" t="s">
        <v>28</v>
      </c>
      <c r="K93" t="str">
        <f>_xlfn.XLOOKUP(M93,$A$105:$A$108,$B$105:$B$108)</f>
        <v>kwiecień</v>
      </c>
      <c r="M93" s="8">
        <f>MONTH(Sheet1__24[[#This Row],[Date]])</f>
        <v>4</v>
      </c>
    </row>
    <row r="94" spans="1:13" hidden="1" x14ac:dyDescent="0.2">
      <c r="B94" s="4">
        <v>45019</v>
      </c>
      <c r="C94" s="5">
        <v>466</v>
      </c>
      <c r="D94" s="3" t="s">
        <v>11</v>
      </c>
      <c r="E94" s="3" t="str">
        <f>_xlfn.XLOOKUP(Sheet1__24[[#This Row],[Product]],$D$105:$D$110,$E$105:$E$110)</f>
        <v>Elektronika</v>
      </c>
      <c r="F94">
        <v>2</v>
      </c>
      <c r="G94" s="7">
        <v>300</v>
      </c>
      <c r="H94" s="7">
        <v>600</v>
      </c>
      <c r="I94" s="6">
        <v>0</v>
      </c>
      <c r="J94" s="3" t="s">
        <v>25</v>
      </c>
      <c r="K94" t="str">
        <f>_xlfn.XLOOKUP(M94,$A$105:$A$108,$B$105:$B$108)</f>
        <v>kwiecień</v>
      </c>
      <c r="M94" s="8">
        <f>MONTH(Sheet1__24[[#This Row],[Date]])</f>
        <v>4</v>
      </c>
    </row>
    <row r="95" spans="1:13" hidden="1" x14ac:dyDescent="0.2">
      <c r="B95" s="4">
        <v>45020</v>
      </c>
      <c r="C95" s="5">
        <v>152</v>
      </c>
      <c r="D95" s="3" t="s">
        <v>16</v>
      </c>
      <c r="E95" s="3" t="str">
        <f>_xlfn.XLOOKUP(Sheet1__24[[#This Row],[Product]],$D$105:$D$110,$E$105:$E$110)</f>
        <v>Elektronika</v>
      </c>
      <c r="F95">
        <v>2</v>
      </c>
      <c r="G95" s="7">
        <v>300</v>
      </c>
      <c r="H95" s="7">
        <v>600</v>
      </c>
      <c r="I95" s="6">
        <v>0</v>
      </c>
      <c r="J95" s="3" t="s">
        <v>24</v>
      </c>
      <c r="K95" t="str">
        <f>_xlfn.XLOOKUP(M95,$A$105:$A$108,$B$105:$B$108)</f>
        <v>kwiecień</v>
      </c>
      <c r="M95" s="8">
        <f>MONTH(Sheet1__24[[#This Row],[Date]])</f>
        <v>4</v>
      </c>
    </row>
    <row r="96" spans="1:13" hidden="1" x14ac:dyDescent="0.2">
      <c r="B96" s="4">
        <v>45021</v>
      </c>
      <c r="C96" s="5">
        <v>379</v>
      </c>
      <c r="D96" s="3" t="s">
        <v>10</v>
      </c>
      <c r="E96" s="3" t="str">
        <f>_xlfn.XLOOKUP(Sheet1__24[[#This Row],[Product]],$D$105:$D$110,$E$105:$E$110)</f>
        <v>Drukarki</v>
      </c>
      <c r="F96">
        <v>3</v>
      </c>
      <c r="G96" s="7">
        <v>50</v>
      </c>
      <c r="H96" s="7">
        <v>150</v>
      </c>
      <c r="I96" s="6">
        <v>0</v>
      </c>
      <c r="J96" s="3" t="s">
        <v>28</v>
      </c>
      <c r="K96" t="str">
        <f>_xlfn.XLOOKUP(M96,$A$105:$A$108,$B$105:$B$108)</f>
        <v>kwiecień</v>
      </c>
      <c r="M96" s="8">
        <f>MONTH(Sheet1__24[[#This Row],[Date]])</f>
        <v>4</v>
      </c>
    </row>
    <row r="97" spans="1:13" hidden="1" x14ac:dyDescent="0.2">
      <c r="B97" s="4">
        <v>45022</v>
      </c>
      <c r="C97" s="5">
        <v>316</v>
      </c>
      <c r="D97" s="3" t="s">
        <v>11</v>
      </c>
      <c r="E97" s="3" t="str">
        <f>_xlfn.XLOOKUP(Sheet1__24[[#This Row],[Product]],$D$105:$D$110,$E$105:$E$110)</f>
        <v>Elektronika</v>
      </c>
      <c r="F97">
        <v>4</v>
      </c>
      <c r="G97" s="7">
        <v>300</v>
      </c>
      <c r="H97" s="7">
        <v>1080</v>
      </c>
      <c r="I97" s="6">
        <v>0.1</v>
      </c>
      <c r="J97" s="3" t="s">
        <v>28</v>
      </c>
      <c r="K97" t="str">
        <f>_xlfn.XLOOKUP(M97,$A$105:$A$108,$B$105:$B$108)</f>
        <v>kwiecień</v>
      </c>
      <c r="M97" s="8">
        <f>MONTH(Sheet1__24[[#This Row],[Date]])</f>
        <v>4</v>
      </c>
    </row>
    <row r="98" spans="1:13" hidden="1" x14ac:dyDescent="0.2">
      <c r="B98" s="4">
        <v>45023</v>
      </c>
      <c r="C98" s="5">
        <v>351</v>
      </c>
      <c r="D98" s="3" t="s">
        <v>14</v>
      </c>
      <c r="E98" s="3" t="str">
        <f>_xlfn.XLOOKUP(Sheet1__24[[#This Row],[Product]],$D$105:$D$110,$E$105:$E$110)</f>
        <v>Akcesoria</v>
      </c>
      <c r="F98">
        <v>2</v>
      </c>
      <c r="G98" s="7">
        <v>1500</v>
      </c>
      <c r="H98" s="7">
        <v>3000</v>
      </c>
      <c r="I98" s="6">
        <v>0</v>
      </c>
      <c r="J98" s="3" t="s">
        <v>28</v>
      </c>
      <c r="K98" t="str">
        <f>_xlfn.XLOOKUP(M98,$A$105:$A$108,$B$105:$B$108)</f>
        <v>kwiecień</v>
      </c>
      <c r="M98" s="8">
        <f>MONTH(Sheet1__24[[#This Row],[Date]])</f>
        <v>4</v>
      </c>
    </row>
    <row r="99" spans="1:13" hidden="1" x14ac:dyDescent="0.2">
      <c r="B99" s="4">
        <v>45024</v>
      </c>
      <c r="C99" s="5">
        <v>287</v>
      </c>
      <c r="D99" s="3" t="s">
        <v>15</v>
      </c>
      <c r="E99" s="3" t="str">
        <f>_xlfn.XLOOKUP(Sheet1__24[[#This Row],[Product]],$D$105:$D$110,$E$105:$E$110)</f>
        <v>Akcesoria</v>
      </c>
      <c r="F99">
        <v>4</v>
      </c>
      <c r="G99" s="7">
        <v>1000</v>
      </c>
      <c r="H99" s="7">
        <v>4000</v>
      </c>
      <c r="I99" s="6">
        <v>0</v>
      </c>
      <c r="J99" s="3" t="s">
        <v>28</v>
      </c>
      <c r="K99" t="str">
        <f>_xlfn.XLOOKUP(M99,$A$105:$A$108,$B$105:$B$108)</f>
        <v>kwiecień</v>
      </c>
      <c r="M99" s="8">
        <f>MONTH(Sheet1__24[[#This Row],[Date]])</f>
        <v>4</v>
      </c>
    </row>
    <row r="100" spans="1:13" hidden="1" x14ac:dyDescent="0.2">
      <c r="B100" s="4">
        <v>45025</v>
      </c>
      <c r="C100" s="5">
        <v>479</v>
      </c>
      <c r="D100" s="3" t="s">
        <v>13</v>
      </c>
      <c r="E100" s="3" t="str">
        <f>_xlfn.XLOOKUP(Sheet1__24[[#This Row],[Product]],$D$105:$D$110,$E$105:$E$110)</f>
        <v>Akcesoria</v>
      </c>
      <c r="F100">
        <v>2</v>
      </c>
      <c r="G100" s="7">
        <v>500</v>
      </c>
      <c r="H100" s="7">
        <v>1000</v>
      </c>
      <c r="I100" s="6">
        <v>0</v>
      </c>
      <c r="J100" s="3" t="s">
        <v>28</v>
      </c>
      <c r="K100" t="str">
        <f>_xlfn.XLOOKUP(M100,$A$105:$A$108,$B$105:$B$108)</f>
        <v>kwiecień</v>
      </c>
      <c r="M100" s="8">
        <f>MONTH(Sheet1__24[[#This Row],[Date]])</f>
        <v>4</v>
      </c>
    </row>
    <row r="101" spans="1:13" hidden="1" x14ac:dyDescent="0.2">
      <c r="B101" s="4">
        <v>45026</v>
      </c>
      <c r="C101" s="5">
        <v>140</v>
      </c>
      <c r="D101" s="3" t="s">
        <v>14</v>
      </c>
      <c r="E101" s="3" t="str">
        <f>_xlfn.XLOOKUP(Sheet1__24[[#This Row],[Product]],$D$105:$D$110,$E$105:$E$110)</f>
        <v>Akcesoria</v>
      </c>
      <c r="F101">
        <v>4</v>
      </c>
      <c r="G101" s="7">
        <v>1500</v>
      </c>
      <c r="H101" s="7">
        <v>5100</v>
      </c>
      <c r="I101" s="6">
        <v>0.15</v>
      </c>
      <c r="J101" s="3" t="s">
        <v>23</v>
      </c>
      <c r="K101" t="str">
        <f>_xlfn.XLOOKUP(M101,$A$105:$A$108,$B$105:$B$108)</f>
        <v>kwiecień</v>
      </c>
      <c r="M101" s="8">
        <f>MONTH(Sheet1__24[[#This Row],[Date]])</f>
        <v>4</v>
      </c>
    </row>
    <row r="105" spans="1:13" x14ac:dyDescent="0.2">
      <c r="A105">
        <v>1</v>
      </c>
      <c r="B105" t="s">
        <v>29</v>
      </c>
      <c r="D105" t="s">
        <v>10</v>
      </c>
      <c r="E105" t="s">
        <v>19</v>
      </c>
    </row>
    <row r="106" spans="1:13" x14ac:dyDescent="0.2">
      <c r="A106">
        <v>2</v>
      </c>
      <c r="B106" t="s">
        <v>39</v>
      </c>
      <c r="D106" t="s">
        <v>13</v>
      </c>
      <c r="E106" t="s">
        <v>17</v>
      </c>
    </row>
    <row r="107" spans="1:13" x14ac:dyDescent="0.2">
      <c r="A107">
        <v>3</v>
      </c>
      <c r="B107" t="s">
        <v>30</v>
      </c>
      <c r="D107" t="s">
        <v>11</v>
      </c>
      <c r="E107" t="s">
        <v>18</v>
      </c>
    </row>
    <row r="108" spans="1:13" x14ac:dyDescent="0.2">
      <c r="A108">
        <v>4</v>
      </c>
      <c r="B108" t="s">
        <v>31</v>
      </c>
      <c r="D108" t="s">
        <v>14</v>
      </c>
      <c r="E108" t="s">
        <v>17</v>
      </c>
    </row>
    <row r="109" spans="1:13" x14ac:dyDescent="0.2">
      <c r="D109" t="s">
        <v>16</v>
      </c>
      <c r="E109" t="s">
        <v>18</v>
      </c>
    </row>
    <row r="110" spans="1:13" x14ac:dyDescent="0.2">
      <c r="D110" t="s">
        <v>15</v>
      </c>
      <c r="E110" t="s">
        <v>17</v>
      </c>
    </row>
  </sheetData>
  <autoFilter ref="K1:K101" xr:uid="{336AF74A-6597-D74A-A21E-0395A5745E5C}">
    <filterColumn colId="0">
      <filters>
        <filter val="luty"/>
        <filter val="marzec"/>
        <filter val="styczeń"/>
      </filters>
    </filterColumn>
  </autoFilter>
  <sortState xmlns:xlrd2="http://schemas.microsoft.com/office/spreadsheetml/2017/richdata2" ref="O15:P20">
    <sortCondition ref="O16" customList="styczeń,luty,marzec,kwiecień,maj,czerwiec,lipiec,sierpień,wrzesień,październik,listopad,grudzień"/>
  </sortState>
  <phoneticPr fontId="3" type="noConversion"/>
  <pageMargins left="0.7" right="0.7" top="0.75" bottom="0.75" header="0.3" footer="0.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AFC9-2E9A-604C-B5F0-F175909D3DCB}">
  <dimension ref="A1:W35"/>
  <sheetViews>
    <sheetView showGridLines="0" tabSelected="1" zoomScale="87" workbookViewId="0">
      <selection activeCell="Y19" sqref="Y19"/>
    </sheetView>
  </sheetViews>
  <sheetFormatPr baseColWidth="10" defaultRowHeight="15" x14ac:dyDescent="0.2"/>
  <cols>
    <col min="6" max="6" width="4.1640625" customWidth="1"/>
    <col min="12" max="12" width="3.83203125" customWidth="1"/>
    <col min="18" max="18" width="2.83203125" customWidth="1"/>
  </cols>
  <sheetData>
    <row r="1" spans="1:23" x14ac:dyDescent="0.2">
      <c r="A1" s="27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28"/>
    </row>
    <row r="2" spans="1:23" ht="63" customHeight="1" x14ac:dyDescent="0.2">
      <c r="A2" s="38"/>
      <c r="B2" s="39"/>
      <c r="C2" s="39"/>
      <c r="D2" s="39"/>
      <c r="E2" s="39"/>
      <c r="F2" s="39"/>
      <c r="G2" s="40" t="s">
        <v>50</v>
      </c>
      <c r="H2" s="40"/>
      <c r="I2" s="40"/>
      <c r="J2" s="40"/>
      <c r="K2" s="40"/>
      <c r="L2" s="40"/>
      <c r="M2" s="40"/>
      <c r="N2" s="40"/>
      <c r="O2" s="40"/>
      <c r="P2" s="40"/>
      <c r="Q2" s="40"/>
      <c r="R2" s="41"/>
      <c r="S2" s="41"/>
      <c r="T2" s="39"/>
      <c r="U2" s="39"/>
      <c r="V2" s="39"/>
      <c r="W2" s="42"/>
    </row>
    <row r="3" spans="1:23" x14ac:dyDescent="0.2">
      <c r="A3" s="2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30"/>
    </row>
    <row r="4" spans="1:23" ht="50" x14ac:dyDescent="0.6">
      <c r="A4" s="16" t="s">
        <v>42</v>
      </c>
      <c r="B4" s="16"/>
      <c r="C4" s="16"/>
      <c r="D4" s="16"/>
      <c r="E4" s="16"/>
      <c r="F4" s="12"/>
      <c r="G4" s="16" t="s">
        <v>41</v>
      </c>
      <c r="H4" s="16"/>
      <c r="I4" s="16"/>
      <c r="J4" s="16"/>
      <c r="K4" s="16"/>
      <c r="L4" s="14"/>
      <c r="M4" s="16" t="s">
        <v>44</v>
      </c>
      <c r="N4" s="16"/>
      <c r="O4" s="16"/>
      <c r="P4" s="16"/>
      <c r="Q4" s="16"/>
      <c r="R4" s="12"/>
      <c r="S4" s="16" t="s">
        <v>43</v>
      </c>
      <c r="T4" s="16"/>
      <c r="U4" s="16"/>
      <c r="V4" s="16"/>
      <c r="W4" s="16"/>
    </row>
    <row r="5" spans="1:23" ht="28" customHeight="1" x14ac:dyDescent="0.2">
      <c r="A5" s="17">
        <f>analiza!P30</f>
        <v>111077.5</v>
      </c>
      <c r="B5" s="17"/>
      <c r="C5" s="17"/>
      <c r="D5" s="17"/>
      <c r="E5" s="17"/>
      <c r="F5" s="12"/>
      <c r="G5" s="18">
        <f>analiza!P28</f>
        <v>227</v>
      </c>
      <c r="H5" s="18"/>
      <c r="I5" s="18"/>
      <c r="J5" s="18"/>
      <c r="K5" s="18"/>
      <c r="L5" s="12"/>
      <c r="M5" s="19">
        <f>analiza!P26</f>
        <v>90</v>
      </c>
      <c r="N5" s="19"/>
      <c r="O5" s="19"/>
      <c r="P5" s="19"/>
      <c r="Q5" s="19"/>
      <c r="R5" s="12"/>
      <c r="S5" s="17">
        <f>analiza!P32</f>
        <v>1234.1944444444443</v>
      </c>
      <c r="T5" s="17"/>
      <c r="U5" s="17"/>
      <c r="V5" s="17"/>
      <c r="W5" s="17"/>
    </row>
    <row r="6" spans="1:23" ht="28" customHeight="1" x14ac:dyDescent="0.35">
      <c r="A6" s="17"/>
      <c r="B6" s="17"/>
      <c r="C6" s="17"/>
      <c r="D6" s="17"/>
      <c r="E6" s="17"/>
      <c r="F6" s="15"/>
      <c r="G6" s="18"/>
      <c r="H6" s="18"/>
      <c r="I6" s="18"/>
      <c r="J6" s="18"/>
      <c r="K6" s="18"/>
      <c r="L6" s="12"/>
      <c r="M6" s="19"/>
      <c r="N6" s="19"/>
      <c r="O6" s="19"/>
      <c r="P6" s="19"/>
      <c r="Q6" s="19"/>
      <c r="R6" s="12"/>
      <c r="S6" s="17"/>
      <c r="T6" s="17"/>
      <c r="U6" s="17"/>
      <c r="V6" s="17"/>
      <c r="W6" s="17"/>
    </row>
    <row r="7" spans="1:23" ht="15" customHeight="1" x14ac:dyDescent="0.2">
      <c r="A7" s="29"/>
      <c r="B7" s="12"/>
      <c r="C7" s="12"/>
      <c r="D7" s="12"/>
      <c r="E7" s="12"/>
      <c r="F7" s="36"/>
      <c r="G7" s="12"/>
      <c r="H7" s="12"/>
      <c r="I7" s="12"/>
      <c r="J7" s="12"/>
      <c r="K7" s="12"/>
      <c r="L7" s="12"/>
      <c r="M7" s="12"/>
      <c r="N7" s="12"/>
      <c r="O7" s="12"/>
      <c r="P7" s="37"/>
      <c r="Q7" s="12"/>
      <c r="R7" s="12"/>
      <c r="S7" s="12"/>
      <c r="T7" s="12"/>
      <c r="U7" s="12"/>
      <c r="V7" s="12"/>
      <c r="W7" s="30"/>
    </row>
    <row r="8" spans="1:23" ht="28" customHeight="1" x14ac:dyDescent="0.2">
      <c r="A8" s="29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30"/>
    </row>
    <row r="9" spans="1:23" x14ac:dyDescent="0.2">
      <c r="A9" s="29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30"/>
    </row>
    <row r="10" spans="1:23" x14ac:dyDescent="0.2">
      <c r="A10" s="29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30"/>
    </row>
    <row r="11" spans="1:23" x14ac:dyDescent="0.2">
      <c r="A11" s="26" t="s">
        <v>40</v>
      </c>
      <c r="B11" s="26"/>
      <c r="C11" s="26"/>
      <c r="D11" s="26"/>
      <c r="E11" s="26"/>
      <c r="F11" s="12"/>
      <c r="G11" s="26" t="s">
        <v>49</v>
      </c>
      <c r="H11" s="26"/>
      <c r="I11" s="26"/>
      <c r="J11" s="26"/>
      <c r="K11" s="26"/>
      <c r="L11" s="12"/>
      <c r="M11" s="26" t="s">
        <v>41</v>
      </c>
      <c r="N11" s="26"/>
      <c r="O11" s="26"/>
      <c r="P11" s="26"/>
      <c r="Q11" s="26"/>
      <c r="R11" s="12"/>
      <c r="S11" s="26" t="s">
        <v>48</v>
      </c>
      <c r="T11" s="26"/>
      <c r="U11" s="26"/>
      <c r="V11" s="26"/>
      <c r="W11" s="26"/>
    </row>
    <row r="12" spans="1:23" x14ac:dyDescent="0.2">
      <c r="A12" s="26"/>
      <c r="B12" s="26"/>
      <c r="C12" s="26"/>
      <c r="D12" s="26"/>
      <c r="E12" s="26"/>
      <c r="F12" s="12"/>
      <c r="G12" s="26"/>
      <c r="H12" s="26"/>
      <c r="I12" s="26"/>
      <c r="J12" s="26"/>
      <c r="K12" s="26"/>
      <c r="L12" s="12"/>
      <c r="M12" s="26"/>
      <c r="N12" s="26"/>
      <c r="O12" s="26"/>
      <c r="P12" s="26"/>
      <c r="Q12" s="26"/>
      <c r="R12" s="12"/>
      <c r="S12" s="26"/>
      <c r="T12" s="26"/>
      <c r="U12" s="26"/>
      <c r="V12" s="26"/>
      <c r="W12" s="26"/>
    </row>
    <row r="13" spans="1:23" x14ac:dyDescent="0.2">
      <c r="A13" s="20"/>
      <c r="B13" s="21"/>
      <c r="C13" s="21"/>
      <c r="D13" s="21"/>
      <c r="E13" s="22"/>
      <c r="F13" s="12"/>
      <c r="G13" s="20"/>
      <c r="H13" s="21"/>
      <c r="I13" s="21"/>
      <c r="J13" s="21"/>
      <c r="K13" s="22"/>
      <c r="L13" s="12"/>
      <c r="M13" s="20"/>
      <c r="N13" s="21"/>
      <c r="O13" s="21"/>
      <c r="P13" s="21"/>
      <c r="Q13" s="22"/>
      <c r="R13" s="12"/>
      <c r="S13" s="20"/>
      <c r="T13" s="21"/>
      <c r="U13" s="21"/>
      <c r="V13" s="21"/>
      <c r="W13" s="22"/>
    </row>
    <row r="14" spans="1:23" x14ac:dyDescent="0.2">
      <c r="A14" s="33"/>
      <c r="B14" s="34"/>
      <c r="C14" s="34"/>
      <c r="D14" s="34"/>
      <c r="E14" s="35"/>
      <c r="F14" s="12"/>
      <c r="G14" s="33"/>
      <c r="H14" s="34"/>
      <c r="I14" s="34"/>
      <c r="J14" s="34"/>
      <c r="K14" s="35"/>
      <c r="L14" s="12"/>
      <c r="M14" s="33"/>
      <c r="N14" s="34"/>
      <c r="O14" s="34"/>
      <c r="P14" s="34"/>
      <c r="Q14" s="35"/>
      <c r="R14" s="12"/>
      <c r="S14" s="33"/>
      <c r="T14" s="34"/>
      <c r="U14" s="34"/>
      <c r="V14" s="34"/>
      <c r="W14" s="35"/>
    </row>
    <row r="15" spans="1:23" x14ac:dyDescent="0.2">
      <c r="A15" s="33"/>
      <c r="B15" s="34"/>
      <c r="C15" s="34"/>
      <c r="D15" s="34"/>
      <c r="E15" s="35"/>
      <c r="F15" s="12"/>
      <c r="G15" s="33"/>
      <c r="H15" s="34"/>
      <c r="I15" s="34"/>
      <c r="J15" s="34"/>
      <c r="K15" s="35"/>
      <c r="L15" s="12"/>
      <c r="M15" s="33"/>
      <c r="N15" s="34"/>
      <c r="O15" s="34"/>
      <c r="P15" s="34"/>
      <c r="Q15" s="35"/>
      <c r="R15" s="12"/>
      <c r="S15" s="33"/>
      <c r="T15" s="34"/>
      <c r="U15" s="34"/>
      <c r="V15" s="34"/>
      <c r="W15" s="35"/>
    </row>
    <row r="16" spans="1:23" x14ac:dyDescent="0.2">
      <c r="A16" s="33"/>
      <c r="B16" s="34"/>
      <c r="C16" s="34"/>
      <c r="D16" s="34"/>
      <c r="E16" s="35"/>
      <c r="F16" s="12"/>
      <c r="G16" s="33"/>
      <c r="H16" s="34"/>
      <c r="I16" s="34"/>
      <c r="J16" s="34"/>
      <c r="K16" s="35"/>
      <c r="L16" s="12"/>
      <c r="M16" s="33"/>
      <c r="N16" s="34"/>
      <c r="O16" s="34"/>
      <c r="P16" s="34"/>
      <c r="Q16" s="35"/>
      <c r="R16" s="12"/>
      <c r="S16" s="33"/>
      <c r="T16" s="34"/>
      <c r="U16" s="34"/>
      <c r="V16" s="34"/>
      <c r="W16" s="35"/>
    </row>
    <row r="17" spans="1:23" x14ac:dyDescent="0.2">
      <c r="A17" s="33"/>
      <c r="B17" s="34"/>
      <c r="C17" s="34"/>
      <c r="D17" s="34"/>
      <c r="E17" s="35"/>
      <c r="F17" s="12"/>
      <c r="G17" s="33"/>
      <c r="H17" s="34"/>
      <c r="I17" s="34"/>
      <c r="J17" s="34"/>
      <c r="K17" s="35"/>
      <c r="L17" s="12"/>
      <c r="M17" s="33"/>
      <c r="N17" s="34"/>
      <c r="O17" s="34"/>
      <c r="P17" s="34"/>
      <c r="Q17" s="35"/>
      <c r="R17" s="12"/>
      <c r="S17" s="33"/>
      <c r="T17" s="34"/>
      <c r="U17" s="34"/>
      <c r="V17" s="34"/>
      <c r="W17" s="35"/>
    </row>
    <row r="18" spans="1:23" x14ac:dyDescent="0.2">
      <c r="A18" s="33"/>
      <c r="B18" s="34"/>
      <c r="C18" s="34"/>
      <c r="D18" s="34"/>
      <c r="E18" s="35"/>
      <c r="F18" s="12"/>
      <c r="G18" s="33"/>
      <c r="H18" s="34"/>
      <c r="I18" s="34"/>
      <c r="J18" s="34"/>
      <c r="K18" s="35"/>
      <c r="L18" s="12"/>
      <c r="M18" s="33"/>
      <c r="N18" s="34"/>
      <c r="O18" s="34"/>
      <c r="P18" s="34"/>
      <c r="Q18" s="35"/>
      <c r="R18" s="12"/>
      <c r="S18" s="33"/>
      <c r="T18" s="34"/>
      <c r="U18" s="34"/>
      <c r="V18" s="34"/>
      <c r="W18" s="35"/>
    </row>
    <row r="19" spans="1:23" x14ac:dyDescent="0.2">
      <c r="A19" s="33"/>
      <c r="B19" s="34"/>
      <c r="C19" s="34"/>
      <c r="D19" s="34"/>
      <c r="E19" s="35"/>
      <c r="F19" s="12"/>
      <c r="G19" s="33"/>
      <c r="H19" s="34"/>
      <c r="I19" s="34"/>
      <c r="J19" s="34"/>
      <c r="K19" s="35"/>
      <c r="L19" s="12"/>
      <c r="M19" s="33"/>
      <c r="N19" s="34"/>
      <c r="O19" s="34"/>
      <c r="P19" s="34"/>
      <c r="Q19" s="35"/>
      <c r="R19" s="12"/>
      <c r="S19" s="33"/>
      <c r="T19" s="34"/>
      <c r="U19" s="34"/>
      <c r="V19" s="34"/>
      <c r="W19" s="35"/>
    </row>
    <row r="20" spans="1:23" x14ac:dyDescent="0.2">
      <c r="A20" s="33"/>
      <c r="B20" s="34"/>
      <c r="C20" s="34"/>
      <c r="D20" s="34"/>
      <c r="E20" s="35"/>
      <c r="F20" s="12"/>
      <c r="G20" s="33"/>
      <c r="H20" s="34"/>
      <c r="I20" s="34"/>
      <c r="J20" s="34"/>
      <c r="K20" s="35"/>
      <c r="L20" s="12"/>
      <c r="M20" s="33"/>
      <c r="N20" s="34"/>
      <c r="O20" s="34"/>
      <c r="P20" s="34"/>
      <c r="Q20" s="35"/>
      <c r="R20" s="12"/>
      <c r="S20" s="33"/>
      <c r="T20" s="34"/>
      <c r="U20" s="34"/>
      <c r="V20" s="34"/>
      <c r="W20" s="35"/>
    </row>
    <row r="21" spans="1:23" x14ac:dyDescent="0.2">
      <c r="A21" s="33"/>
      <c r="B21" s="34"/>
      <c r="C21" s="34"/>
      <c r="D21" s="34"/>
      <c r="E21" s="35"/>
      <c r="F21" s="12"/>
      <c r="G21" s="33"/>
      <c r="H21" s="34"/>
      <c r="I21" s="34"/>
      <c r="J21" s="34"/>
      <c r="K21" s="35"/>
      <c r="L21" s="12"/>
      <c r="M21" s="33"/>
      <c r="N21" s="34"/>
      <c r="O21" s="34"/>
      <c r="P21" s="34"/>
      <c r="Q21" s="35"/>
      <c r="R21" s="12"/>
      <c r="S21" s="33"/>
      <c r="T21" s="34"/>
      <c r="U21" s="34"/>
      <c r="V21" s="34"/>
      <c r="W21" s="35"/>
    </row>
    <row r="22" spans="1:23" x14ac:dyDescent="0.2">
      <c r="A22" s="33"/>
      <c r="B22" s="34"/>
      <c r="C22" s="34"/>
      <c r="D22" s="34"/>
      <c r="E22" s="35"/>
      <c r="F22" s="12"/>
      <c r="G22" s="33"/>
      <c r="H22" s="34"/>
      <c r="I22" s="34"/>
      <c r="J22" s="34"/>
      <c r="K22" s="35"/>
      <c r="L22" s="12"/>
      <c r="M22" s="33"/>
      <c r="N22" s="34"/>
      <c r="O22" s="34"/>
      <c r="P22" s="34"/>
      <c r="Q22" s="35"/>
      <c r="R22" s="12"/>
      <c r="S22" s="33"/>
      <c r="T22" s="34"/>
      <c r="U22" s="34"/>
      <c r="V22" s="34"/>
      <c r="W22" s="35"/>
    </row>
    <row r="23" spans="1:23" x14ac:dyDescent="0.2">
      <c r="A23" s="33"/>
      <c r="B23" s="34"/>
      <c r="C23" s="34"/>
      <c r="D23" s="34"/>
      <c r="E23" s="35"/>
      <c r="F23" s="12"/>
      <c r="G23" s="33"/>
      <c r="H23" s="34"/>
      <c r="I23" s="34"/>
      <c r="J23" s="34"/>
      <c r="K23" s="35"/>
      <c r="L23" s="12"/>
      <c r="M23" s="33"/>
      <c r="N23" s="34"/>
      <c r="O23" s="34"/>
      <c r="P23" s="34"/>
      <c r="Q23" s="35"/>
      <c r="R23" s="12"/>
      <c r="S23" s="33"/>
      <c r="T23" s="34"/>
      <c r="U23" s="34"/>
      <c r="V23" s="34"/>
      <c r="W23" s="35"/>
    </row>
    <row r="24" spans="1:23" x14ac:dyDescent="0.2">
      <c r="A24" s="33"/>
      <c r="B24" s="34"/>
      <c r="C24" s="34"/>
      <c r="D24" s="34"/>
      <c r="E24" s="35"/>
      <c r="F24" s="12"/>
      <c r="G24" s="33"/>
      <c r="H24" s="34"/>
      <c r="I24" s="34"/>
      <c r="J24" s="34"/>
      <c r="K24" s="35"/>
      <c r="L24" s="12"/>
      <c r="M24" s="33"/>
      <c r="N24" s="34"/>
      <c r="O24" s="34"/>
      <c r="P24" s="34"/>
      <c r="Q24" s="35"/>
      <c r="R24" s="12"/>
      <c r="S24" s="33"/>
      <c r="T24" s="34"/>
      <c r="U24" s="34"/>
      <c r="V24" s="34"/>
      <c r="W24" s="35"/>
    </row>
    <row r="25" spans="1:23" x14ac:dyDescent="0.2">
      <c r="A25" s="33"/>
      <c r="B25" s="34"/>
      <c r="C25" s="34"/>
      <c r="D25" s="34"/>
      <c r="E25" s="35"/>
      <c r="F25" s="12"/>
      <c r="G25" s="33"/>
      <c r="H25" s="34"/>
      <c r="I25" s="34"/>
      <c r="J25" s="34"/>
      <c r="K25" s="35"/>
      <c r="L25" s="12"/>
      <c r="M25" s="33"/>
      <c r="N25" s="34"/>
      <c r="O25" s="34"/>
      <c r="P25" s="34"/>
      <c r="Q25" s="35"/>
      <c r="R25" s="12"/>
      <c r="S25" s="33"/>
      <c r="T25" s="34"/>
      <c r="U25" s="34"/>
      <c r="V25" s="34"/>
      <c r="W25" s="35"/>
    </row>
    <row r="26" spans="1:23" x14ac:dyDescent="0.2">
      <c r="A26" s="33"/>
      <c r="B26" s="34"/>
      <c r="C26" s="34"/>
      <c r="D26" s="34"/>
      <c r="E26" s="35"/>
      <c r="F26" s="12"/>
      <c r="G26" s="33"/>
      <c r="H26" s="34"/>
      <c r="I26" s="34"/>
      <c r="J26" s="34"/>
      <c r="K26" s="35"/>
      <c r="L26" s="12"/>
      <c r="M26" s="33"/>
      <c r="N26" s="34"/>
      <c r="O26" s="34"/>
      <c r="P26" s="34"/>
      <c r="Q26" s="35"/>
      <c r="R26" s="12"/>
      <c r="S26" s="33"/>
      <c r="T26" s="34"/>
      <c r="U26" s="34"/>
      <c r="V26" s="34"/>
      <c r="W26" s="35"/>
    </row>
    <row r="27" spans="1:23" x14ac:dyDescent="0.2">
      <c r="A27" s="33"/>
      <c r="B27" s="34"/>
      <c r="C27" s="34"/>
      <c r="D27" s="34"/>
      <c r="E27" s="35"/>
      <c r="F27" s="12"/>
      <c r="G27" s="33"/>
      <c r="H27" s="34"/>
      <c r="I27" s="34"/>
      <c r="J27" s="34"/>
      <c r="K27" s="35"/>
      <c r="L27" s="12"/>
      <c r="M27" s="33"/>
      <c r="N27" s="34"/>
      <c r="O27" s="34"/>
      <c r="P27" s="34"/>
      <c r="Q27" s="35"/>
      <c r="R27" s="12"/>
      <c r="S27" s="33"/>
      <c r="T27" s="34"/>
      <c r="U27" s="34"/>
      <c r="V27" s="34"/>
      <c r="W27" s="35"/>
    </row>
    <row r="28" spans="1:23" x14ac:dyDescent="0.2">
      <c r="A28" s="33"/>
      <c r="B28" s="34"/>
      <c r="C28" s="34"/>
      <c r="D28" s="34"/>
      <c r="E28" s="35"/>
      <c r="F28" s="12"/>
      <c r="G28" s="33"/>
      <c r="H28" s="34"/>
      <c r="I28" s="34"/>
      <c r="J28" s="34"/>
      <c r="K28" s="35"/>
      <c r="L28" s="12"/>
      <c r="M28" s="33"/>
      <c r="N28" s="34"/>
      <c r="O28" s="34"/>
      <c r="P28" s="34"/>
      <c r="Q28" s="35"/>
      <c r="R28" s="12"/>
      <c r="S28" s="33"/>
      <c r="T28" s="34"/>
      <c r="U28" s="34"/>
      <c r="V28" s="34"/>
      <c r="W28" s="35"/>
    </row>
    <row r="29" spans="1:23" x14ac:dyDescent="0.2">
      <c r="A29" s="33"/>
      <c r="B29" s="34"/>
      <c r="C29" s="34"/>
      <c r="D29" s="34"/>
      <c r="E29" s="35"/>
      <c r="F29" s="12"/>
      <c r="G29" s="33"/>
      <c r="H29" s="34"/>
      <c r="I29" s="34"/>
      <c r="J29" s="34"/>
      <c r="K29" s="35"/>
      <c r="L29" s="12"/>
      <c r="M29" s="33"/>
      <c r="N29" s="34"/>
      <c r="O29" s="34"/>
      <c r="P29" s="34"/>
      <c r="Q29" s="35"/>
      <c r="R29" s="12"/>
      <c r="S29" s="33"/>
      <c r="T29" s="34"/>
      <c r="U29" s="34"/>
      <c r="V29" s="34"/>
      <c r="W29" s="35"/>
    </row>
    <row r="30" spans="1:23" x14ac:dyDescent="0.2">
      <c r="A30" s="23"/>
      <c r="B30" s="24"/>
      <c r="C30" s="24"/>
      <c r="D30" s="24"/>
      <c r="E30" s="25"/>
      <c r="F30" s="12"/>
      <c r="G30" s="23"/>
      <c r="H30" s="24"/>
      <c r="I30" s="24"/>
      <c r="J30" s="24"/>
      <c r="K30" s="25"/>
      <c r="L30" s="12"/>
      <c r="M30" s="23"/>
      <c r="N30" s="24"/>
      <c r="O30" s="24"/>
      <c r="P30" s="24"/>
      <c r="Q30" s="25"/>
      <c r="R30" s="12"/>
      <c r="S30" s="23"/>
      <c r="T30" s="24"/>
      <c r="U30" s="24"/>
      <c r="V30" s="24"/>
      <c r="W30" s="25"/>
    </row>
    <row r="31" spans="1:23" x14ac:dyDescent="0.2">
      <c r="A31" s="29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30"/>
    </row>
    <row r="32" spans="1:23" x14ac:dyDescent="0.2">
      <c r="A32" s="29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30"/>
    </row>
    <row r="33" spans="1:23" x14ac:dyDescent="0.2">
      <c r="A33" s="29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30"/>
    </row>
    <row r="34" spans="1:23" x14ac:dyDescent="0.2">
      <c r="A34" s="29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30"/>
    </row>
    <row r="35" spans="1:23" x14ac:dyDescent="0.2">
      <c r="A35" s="3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32"/>
    </row>
  </sheetData>
  <mergeCells count="17">
    <mergeCell ref="S11:W12"/>
    <mergeCell ref="S13:W30"/>
    <mergeCell ref="M13:Q30"/>
    <mergeCell ref="G13:K30"/>
    <mergeCell ref="A13:E30"/>
    <mergeCell ref="G2:Q2"/>
    <mergeCell ref="S4:W4"/>
    <mergeCell ref="A5:E6"/>
    <mergeCell ref="G5:K6"/>
    <mergeCell ref="M5:Q6"/>
    <mergeCell ref="S5:W6"/>
    <mergeCell ref="A4:E4"/>
    <mergeCell ref="M4:Q4"/>
    <mergeCell ref="A11:E12"/>
    <mergeCell ref="G11:K12"/>
    <mergeCell ref="M11:Q12"/>
    <mergeCell ref="G4:K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G A A B Q S w M E F A A A C A g A N W 9 s W m + b L I C l A A A A 9 g A A A B I A A A B D b 2 5 m a W c v U G F j a 2 F n Z S 5 4 b W y F j 0 s O g j A Y h K 9 C u q c P N M G Q n 7 J w C w m J i X H b l I q N U A g t l r u 5 8 E h e Q Y y i 7 l z O z D f J z P 1 6 g 2 x q m + C i B q s 7 k y K G K Q q U k V 2 l T Z 2 i 0 R 3 D D c o 4 l E K e R a 2 C G T Y 2 m a x O 0 c m 5 P i H E e 4 / 9 C n d D T S J K G T k U + U 6 e V C t C b a w T R i r 0 a V X / W 4 j D / j W G R 5 i t K W Z x j C m Q x Y R C m y 8 Q z X u f 6 Y 8 J 2 7 F x 4 6 B 4 3 4 R l D m S R Q N 4 f + A N Q S w M E F A A A C A g A N W 9 s W i 2 Z P T X d A w A A W R w A A B M A A A B G b 3 J t d W x h c y 9 T Z W N 0 a W 9 u M S 5 t 7 V f N b t N K F N 5 X 4 h 1 G Z p O g 0 D R N C w u E q q o F U Y G 4 h a Z c i S i K T u 2 h H T K e i W b G N 3 W q b L r h G R C P w Q q J H c 1 7 3 W M 7 T s a J 7 a Z d A f I m s e d 4 z v m + 8 z d z N H U N k 4 K c J P + t Z w 8 2 H m z o C 1 D U I y c X l J o W e U 4 4 N R u E T H + o X 9 + 9 6 b X E l R e X L u W b / 0 o 1 O J N y U H v J O N 0 8 k M J Q Y X T N a Z 5 q q n T T B 7 d 5 K E e C S / B 0 c y i V + S Q 5 k 6 3 N S 6 4 v n X q D i I D z B j E q o P U G G n j o v I U R O w f 3 M 5 C W g 1 b m F q + 6 R 4 b 6 u O I k m J w G e c 2 E N 1 9 w e p P u I R j o p W r O p 9 e / v o 8 G j E g y l N 4 o n P 7 U Y y l C H 9 / G T P q M R u o 7 c I a w j 5 X 0 p a G v K H g I u p Y F 0 S D d m X y f 8 x M X O C i N O y P I v R n m j 6 h N o O s k M e G Q D C Q P f B E u 1 H c U C P 1 J K v 8 g l n T C I U 2 M 3 A 6 x Q a 6 u n H 8 U w u o f H e L b k T B P d j Y j D R M U O U g 4 + g a t U u L h s 2 F + I j g I t J F + w S 6 k 4 w W u S T c a e m m S T a j h X K p w R f A u A G G Y C V d V n Q p m + s e K u X R V 1 p E G e P 8 E O N W p R h H 4 Z 1 Q l 0 J l 2 Z S D M 6 r 5 4 R / 8 9 H W Z w o M g Z c q e + w U S J z + 3 c f T j L F F L b r j t V C v 8 h K f y X p 2 / i 7 V M d C H b z 1 U j i B U P O B m A s X 6 N q w 4 R r a k V R i a z M H T p J A w i z b y k 5 m 1 7 f f P U s j Q i G g 0 t f K C X V B + B B H L s 8 D H G s s s 7 f m q x Y k G Q E y s j p t 5 s v K z Z i 9 b V c O G m l b G 1 t N c j s c 5 X Z t x z 6 M s t J b Z X b t o G i / / f 2 9 q K / N z A 0 M o r O M o Y O B s p O s F L z 2 3 c y H x c h p t t A Y C e J H v c H L t V S M S j B M U / o S V m R 2 o 4 o K N M C A n G 0 M y V g 5 W s Z 9 3 Y x 9 w K E y P h x 9 F P C 1 g J S z n f 7 f n z b O X w P A q W o c M O k e k s 5 7 9 y R 8 / Y i 3 0 u y f d 5 G y i m 3 7 0 d 5 J 6 G c 0 8 l u j / H u H f m 2 1 4 m x j a S c 8 c 7 9 G O 8 W M p 7 1 7 s l K B 1 4 5 6 9 5 T X / 5 H E 2 O 6 k G / s 2 1 x C r + M v g A T T n + E I 8 A E P R n c M m n h j R j m q g k J u 2 b 5 s 9 f v M g U P B v S B 9 0 i S t q J P m s c u H v H u r T 9 e A v g z m m C o X 7 0 t w T r N F d C g 9 Q P u C U W 1 A e K A 8 O a K 3 A E h E + 5 6 X L B b 6 P o r y z P X x O Z j 6 p N Z N j / r e o + 6 i 0 H v 1 x 0 W S R 9 2 U S q 9 e t 1 I n V V v Q I O a o E B H 9 L J L c S 9 D Z e S Q j L Y v I 5 r s k c 5 o j r 9 m F a O k Y t m 4 9 9 k X H v t t k W 9 s S E T t k 1 h W l t A U 8 W a M F 5 D g A D Q g Q 2 f O u q C H k I J m r F j A e h T l e F e D b 1 Z m P P I 6 l f R V b + P M t 7 n f K m 9 / T N Z h n 4 M V d f v 1 r z X y I y T e e P 8 W 0 q y m m m m K q K a a a Y q o p p p p i q i m m m m K q K a a a Y q o p p p p i f t c p 5 n 9 Q S w M E F A A A C A g A N W 9 s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1 b 2 x a b 5 s s g K U A A A D 2 A A A A E g A A A A A A A A A A A A A A p I E A A A A A Q 2 9 u Z m l n L 1 B h Y 2 t h Z 2 U u e G 1 s U E s B A h Q D F A A A C A g A N W 9 s W i 2 Z P T X d A w A A W R w A A B M A A A A A A A A A A A A A A K S B 1 Q A A A E Z v c m 1 1 b G F z L 1 N l Y 3 R p b 2 4 x L m 1 Q S w E C F A M U A A A I C A A 1 b 2 x a D 8 r p q 6 Q A A A D p A A A A E w A A A A A A A A A A A A A A p I H j B A A A W 0 N v b n R l b n R f V H l w Z X N d L n h t b F B L B Q Y A A A A A A w A D A M I A A A C 4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8 R A A A A A A A A B p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k Y j d l Z W R l L W E 4 Y j U t N G I 4 Y S 0 4 N G U 1 L T U x Z G N i O D Q 0 M j M y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J U M T E 6 M D A 6 M D I u N z E 3 N z g x M F o i I C 8 + P E V u d H J 5 I F R 5 c G U 9 I k Z p b G x D b 2 x 1 b W 5 U e X B l c y I g V m F s d W U 9 I n N B d 2 N E Q m d Z R E F 3 V U R C Z z 0 9 I i A v P j x F b n R y e S B U e X B l P S J G a W x s Q 2 9 s d W 1 u T m F t Z X M i I F Z h b H V l P S J z W y Z x d W 9 0 O 0 9 y Z G V y X 0 l E J n F 1 b 3 Q 7 L C Z x d W 9 0 O 0 R h d G U m c X V v d D s s J n F 1 b 3 Q 7 Q 3 V z d G 9 t Z X J f S U Q m c X V v d D s s J n F 1 b 3 Q 7 U H J v Z H V j d C Z x d W 9 0 O y w m c X V v d D t D Y X R l Z 2 9 y e S Z x d W 9 0 O y w m c X V v d D t R d W F u d G l 0 e S Z x d W 9 0 O y w m c X V v d D t V b m l 0 X 1 B y a W N l J n F 1 b 3 Q 7 L C Z x d W 9 0 O 1 R v d G F s X 1 N h b G V z J n F 1 b 3 Q 7 L C Z x d W 9 0 O 0 R p c 2 N v d W 5 0 J n F 1 b 3 Q 7 L C Z x d W 9 0 O 1 N h b G V z X 1 J l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T 3 J k Z X J f S U Q s M H 0 m c X V v d D s s J n F 1 b 3 Q 7 U 2 V j d G l v b j E v U 2 h l Z X Q x L 0 F 1 d G 9 S Z W 1 v d m V k Q 2 9 s d W 1 u c z E u e 0 R h d G U s M X 0 m c X V v d D s s J n F 1 b 3 Q 7 U 2 V j d G l v b j E v U 2 h l Z X Q x L 0 F 1 d G 9 S Z W 1 v d m V k Q 2 9 s d W 1 u c z E u e 0 N 1 c 3 R v b W V y X 0 l E L D J 9 J n F 1 b 3 Q 7 L C Z x d W 9 0 O 1 N l Y 3 R p b 2 4 x L 1 N o Z W V 0 M S 9 B d X R v U m V t b 3 Z l Z E N v b H V t b n M x L n t Q c m 9 k d W N 0 L D N 9 J n F 1 b 3 Q 7 L C Z x d W 9 0 O 1 N l Y 3 R p b 2 4 x L 1 N o Z W V 0 M S 9 B d X R v U m V t b 3 Z l Z E N v b H V t b n M x L n t D Y X R l Z 2 9 y e S w 0 f S Z x d W 9 0 O y w m c X V v d D t T Z W N 0 a W 9 u M S 9 T a G V l d D E v Q X V 0 b 1 J l b W 9 2 Z W R D b 2 x 1 b W 5 z M S 5 7 U X V h b n R p d H k s N X 0 m c X V v d D s s J n F 1 b 3 Q 7 U 2 V j d G l v b j E v U 2 h l Z X Q x L 0 F 1 d G 9 S Z W 1 v d m V k Q 2 9 s d W 1 u c z E u e 1 V u a X R f U H J p Y 2 U s N n 0 m c X V v d D s s J n F 1 b 3 Q 7 U 2 V j d G l v b j E v U 2 h l Z X Q x L 0 F 1 d G 9 S Z W 1 v d m V k Q 2 9 s d W 1 u c z E u e 1 R v d G F s X 1 N h b G V z L D d 9 J n F 1 b 3 Q 7 L C Z x d W 9 0 O 1 N l Y 3 R p b 2 4 x L 1 N o Z W V 0 M S 9 B d X R v U m V t b 3 Z l Z E N v b H V t b n M x L n t E a X N j b 3 V u d C w 4 f S Z x d W 9 0 O y w m c X V v d D t T Z W N 0 a W 9 u M S 9 T a G V l d D E v Q X V 0 b 1 J l b W 9 2 Z W R D b 2 x 1 b W 5 z M S 5 7 U 2 F s Z X N f U m V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a G V l d D E v Q X V 0 b 1 J l b W 9 2 Z W R D b 2 x 1 b W 5 z M S 5 7 T 3 J k Z X J f S U Q s M H 0 m c X V v d D s s J n F 1 b 3 Q 7 U 2 V j d G l v b j E v U 2 h l Z X Q x L 0 F 1 d G 9 S Z W 1 v d m V k Q 2 9 s d W 1 u c z E u e 0 R h d G U s M X 0 m c X V v d D s s J n F 1 b 3 Q 7 U 2 V j d G l v b j E v U 2 h l Z X Q x L 0 F 1 d G 9 S Z W 1 v d m V k Q 2 9 s d W 1 u c z E u e 0 N 1 c 3 R v b W V y X 0 l E L D J 9 J n F 1 b 3 Q 7 L C Z x d W 9 0 O 1 N l Y 3 R p b 2 4 x L 1 N o Z W V 0 M S 9 B d X R v U m V t b 3 Z l Z E N v b H V t b n M x L n t Q c m 9 k d W N 0 L D N 9 J n F 1 b 3 Q 7 L C Z x d W 9 0 O 1 N l Y 3 R p b 2 4 x L 1 N o Z W V 0 M S 9 B d X R v U m V t b 3 Z l Z E N v b H V t b n M x L n t D Y X R l Z 2 9 y e S w 0 f S Z x d W 9 0 O y w m c X V v d D t T Z W N 0 a W 9 u M S 9 T a G V l d D E v Q X V 0 b 1 J l b W 9 2 Z W R D b 2 x 1 b W 5 z M S 5 7 U X V h b n R p d H k s N X 0 m c X V v d D s s J n F 1 b 3 Q 7 U 2 V j d G l v b j E v U 2 h l Z X Q x L 0 F 1 d G 9 S Z W 1 v d m V k Q 2 9 s d W 1 u c z E u e 1 V u a X R f U H J p Y 2 U s N n 0 m c X V v d D s s J n F 1 b 3 Q 7 U 2 V j d G l v b j E v U 2 h l Z X Q x L 0 F 1 d G 9 S Z W 1 v d m V k Q 2 9 s d W 1 u c z E u e 1 R v d G F s X 1 N h b G V z L D d 9 J n F 1 b 3 Q 7 L C Z x d W 9 0 O 1 N l Y 3 R p b 2 4 x L 1 N o Z W V 0 M S 9 B d X R v U m V t b 3 Z l Z E N v b H V t b n M x L n t E a X N j b 3 V u d C w 4 f S Z x d W 9 0 O y w m c X V v d D t T Z W N 0 a W 9 u M S 9 T a G V l d D E v Q X V 0 b 1 J l b W 9 2 Z W R D b 2 x 1 b W 5 z M S 5 7 U 2 F s Z X N f U m V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5 h d 2 l n Y W N q Y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W m 1 p Z W 5 p b 2 5 v J T I w d H l w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Z D c x Z m Y 5 Z S 0 1 Z m F i L T Q 5 Z j M t O W F j Y i 0 4 O W E 3 M T c 4 N j Q 4 M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l Q x M j o 0 M z o 0 M C 4 w O D M 5 N z U w W i I g L z 4 8 R W 5 0 c n k g V H l w Z T 0 i R m l s b E N v b H V t b l R 5 c G V z I i B W Y W x 1 Z T 0 i c 0 F 3 a 0 Z C Z 1 l E R V J F R U J n P T 0 i I C 8 + P E V u d H J 5 I F R 5 c G U 9 I k Z p b G x D b 2 x 1 b W 5 O Y W 1 l c y I g V m F s d W U 9 I n N b J n F 1 b 3 Q 7 T 3 J k Z X J f S U Q m c X V v d D s s J n F 1 b 3 Q 7 R G F 0 Z S Z x d W 9 0 O y w m c X V v d D t D d X N 0 b 2 1 l c l 9 J R C Z x d W 9 0 O y w m c X V v d D t Q c m 9 k d W N 0 J n F 1 b 3 Q 7 L C Z x d W 9 0 O 0 N h d G V n b 3 J 5 J n F 1 b 3 Q 7 L C Z x d W 9 0 O 1 F 1 Y W 5 0 a X R 5 J n F 1 b 3 Q 7 L C Z x d W 9 0 O 1 V u a X R f U H J p Y 2 U m c X V v d D s s J n F 1 b 3 Q 7 V G 9 0 Y W x f T 3 J k Z X I m c X V v d D s s J n F 1 b 3 Q 7 R G l z Y 2 9 1 b n Q m c X V v d D s s J n F 1 b 3 Q 7 Q 3 V z d G 9 t Z X J f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F 1 d G 9 S Z W 1 v d m V k Q 2 9 s d W 1 u c z E u e 0 9 y Z G V y X 0 l E L D B 9 J n F 1 b 3 Q 7 L C Z x d W 9 0 O 1 N l Y 3 R p b 2 4 x L 1 N o Z W V 0 M S A o M i k v Q X V 0 b 1 J l b W 9 2 Z W R D b 2 x 1 b W 5 z M S 5 7 R G F 0 Z S w x f S Z x d W 9 0 O y w m c X V v d D t T Z W N 0 a W 9 u M S 9 T a G V l d D E g K D I p L 0 F 1 d G 9 S Z W 1 v d m V k Q 2 9 s d W 1 u c z E u e 0 N 1 c 3 R v b W V y X 0 l E L D J 9 J n F 1 b 3 Q 7 L C Z x d W 9 0 O 1 N l Y 3 R p b 2 4 x L 1 N o Z W V 0 M S A o M i k v Q X V 0 b 1 J l b W 9 2 Z W R D b 2 x 1 b W 5 z M S 5 7 U H J v Z H V j d C w z f S Z x d W 9 0 O y w m c X V v d D t T Z W N 0 a W 9 u M S 9 T a G V l d D E g K D I p L 0 F 1 d G 9 S Z W 1 v d m V k Q 2 9 s d W 1 u c z E u e 0 N h d G V n b 3 J 5 L D R 9 J n F 1 b 3 Q 7 L C Z x d W 9 0 O 1 N l Y 3 R p b 2 4 x L 1 N o Z W V 0 M S A o M i k v Q X V 0 b 1 J l b W 9 2 Z W R D b 2 x 1 b W 5 z M S 5 7 U X V h b n R p d H k s N X 0 m c X V v d D s s J n F 1 b 3 Q 7 U 2 V j d G l v b j E v U 2 h l Z X Q x I C g y K S 9 B d X R v U m V t b 3 Z l Z E N v b H V t b n M x L n t V b m l 0 X 1 B y a W N l L D Z 9 J n F 1 b 3 Q 7 L C Z x d W 9 0 O 1 N l Y 3 R p b 2 4 x L 1 N o Z W V 0 M S A o M i k v Q X V 0 b 1 J l b W 9 2 Z W R D b 2 x 1 b W 5 z M S 5 7 V G 9 0 Y W x f T 3 J k Z X I s N 3 0 m c X V v d D s s J n F 1 b 3 Q 7 U 2 V j d G l v b j E v U 2 h l Z X Q x I C g y K S 9 B d X R v U m V t b 3 Z l Z E N v b H V t b n M x L n t E a X N j b 3 V u d C w 4 f S Z x d W 9 0 O y w m c X V v d D t T Z W N 0 a W 9 u M S 9 T a G V l d D E g K D I p L 0 F 1 d G 9 S Z W 1 v d m V k Q 2 9 s d W 1 u c z E u e 0 N 1 c 3 R v b W V y X 0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o Z W V 0 M S A o M i k v Q X V 0 b 1 J l b W 9 2 Z W R D b 2 x 1 b W 5 z M S 5 7 T 3 J k Z X J f S U Q s M H 0 m c X V v d D s s J n F 1 b 3 Q 7 U 2 V j d G l v b j E v U 2 h l Z X Q x I C g y K S 9 B d X R v U m V t b 3 Z l Z E N v b H V t b n M x L n t E Y X R l L D F 9 J n F 1 b 3 Q 7 L C Z x d W 9 0 O 1 N l Y 3 R p b 2 4 x L 1 N o Z W V 0 M S A o M i k v Q X V 0 b 1 J l b W 9 2 Z W R D b 2 x 1 b W 5 z M S 5 7 Q 3 V z d G 9 t Z X J f S U Q s M n 0 m c X V v d D s s J n F 1 b 3 Q 7 U 2 V j d G l v b j E v U 2 h l Z X Q x I C g y K S 9 B d X R v U m V t b 3 Z l Z E N v b H V t b n M x L n t Q c m 9 k d W N 0 L D N 9 J n F 1 b 3 Q 7 L C Z x d W 9 0 O 1 N l Y 3 R p b 2 4 x L 1 N o Z W V 0 M S A o M i k v Q X V 0 b 1 J l b W 9 2 Z W R D b 2 x 1 b W 5 z M S 5 7 Q 2 F 0 Z W d v c n k s N H 0 m c X V v d D s s J n F 1 b 3 Q 7 U 2 V j d G l v b j E v U 2 h l Z X Q x I C g y K S 9 B d X R v U m V t b 3 Z l Z E N v b H V t b n M x L n t R d W F u d G l 0 e S w 1 f S Z x d W 9 0 O y w m c X V v d D t T Z W N 0 a W 9 u M S 9 T a G V l d D E g K D I p L 0 F 1 d G 9 S Z W 1 v d m V k Q 2 9 s d W 1 u c z E u e 1 V u a X R f U H J p Y 2 U s N n 0 m c X V v d D s s J n F 1 b 3 Q 7 U 2 V j d G l v b j E v U 2 h l Z X Q x I C g y K S 9 B d X R v U m V t b 3 Z l Z E N v b H V t b n M x L n t U b 3 R h b F 9 P c m R l c i w 3 f S Z x d W 9 0 O y w m c X V v d D t T Z W N 0 a W 9 u M S 9 T a G V l d D E g K D I p L 0 F 1 d G 9 S Z W 1 v d m V k Q 2 9 s d W 1 u c z E u e 0 R p c 2 N v d W 5 0 L D h 9 J n F 1 b 3 Q 7 L C Z x d W 9 0 O 1 N l Y 3 R p b 2 4 x L 1 N o Z W V 0 M S A o M i k v Q X V 0 b 1 J l b W 9 2 Z W R D b 2 x 1 b W 5 z M S 5 7 Q 3 V z d G 9 t Z X J f T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J T I 4 M i U y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0 5 h d 2 l n Y W N q Y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a b W l l b m l v b m 8 l M j B 0 e X A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V c 3 V u a S V D N C U 5 O X R v J T I w Z H V w b G l r Y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a Y W 1 p Z W 5 p b 2 5 l J T I w Y i V D N S U 4 M i V D N C U 5 O W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1 p h b W l l b m l v b m 8 l M j B 3 Y X J 0 b y V D N S U 5 Q i V D N C U 4 N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1 p h b W l l b m l v b m 8 l M j B 3 Y X J 0 b y V D N S U 5 Q i V D N C U 4 N y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1 p t a W V u a W 9 u b y U y M H R 5 c C U y M G t v b H V t b n k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a Y W 1 p Z W 5 p b 2 5 v J T I w d 2 F y d G 8 l Q z U l O U I l Q z Q l O D c l M j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a b W l l b m l v b m 8 l M j B 0 e X A l M j B r b 2 x 1 b W 5 5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I l M j k v W m F t a W V u a W 9 u b y U y M H d h c n R v J U M 1 J T l C J U M 0 J T g 3 J T I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I l M j k v W m 1 p Z W 5 p b 2 5 v J T I w d H l w J T I w a 2 9 s d W 1 u e S U y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1 p h b W l l b m l v b m 8 l M j B 3 Y X J 0 b y V D N S U 5 Q i V D N C U 4 N y U y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1 p t a W V u a W 9 u b y U y M H R 5 c C U y M G t v b H V t b n k l M j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I l M j k v S 2 9 s d W 1 u Y S U y M H U l Q z U l Q k N 5 d 2 F u Y S U y M H B v Z G N 6 Y X M l M j B k e m l l b G V u a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1 p t a W V u a W 9 u b y U y M H R 5 c C U y M G t v b H V t b n k l M j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E b 2 R h b m 8 l M j B u a W V z d G F u Z G F y Z G 9 3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I l M j k v W m 1 p Z W 5 p b 2 5 v J T I w a 2 9 s Z W p u b y V D N S U 5 Q i V D N C U 4 N y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I l M j k v W m F t a W V u a W 9 u b y U y M H d h c n R v J U M 1 J T l C J U M 0 J T g 3 J T I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I l M j k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1 p h b W l l b m l v b m 8 l M j B 3 Y X J 0 b y V D N S U 5 Q i V D N C U 4 N y U y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z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g 3 M j B k Y j c t Y z B i Y i 0 0 M D Y z L T g z M W M t N j l m N G V j M D c 1 Z G J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Z W V 0 M V 9 f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y V D E y O j Q z O j Q w L j A 4 M z k 3 N T B a I i A v P j x F b n R y e S B U e X B l P S J G a W x s Q 2 9 s d W 1 u V H l w Z X M i I F Z h b H V l P S J z Q X d r R k J n W U R F U k V F Q m c 9 P S I g L z 4 8 R W 5 0 c n k g V H l w Z T 0 i R m l s b E N v b H V t b k 5 h b W V z I i B W Y W x 1 Z T 0 i c 1 s m c X V v d D t P c m R l c l 9 J R C Z x d W 9 0 O y w m c X V v d D t E Y X R l J n F 1 b 3 Q 7 L C Z x d W 9 0 O 0 N 1 c 3 R v b W V y X 0 l E J n F 1 b 3 Q 7 L C Z x d W 9 0 O 1 B y b 2 R 1 Y 3 Q m c X V v d D s s J n F 1 b 3 Q 7 Q 2 F 0 Z W d v c n k m c X V v d D s s J n F 1 b 3 Q 7 U X V h b n R p d H k m c X V v d D s s J n F 1 b 3 Q 7 V W 5 p d F 9 Q c m l j Z S Z x d W 9 0 O y w m c X V v d D t U b 3 R h b F 9 P c m R l c i Z x d W 9 0 O y w m c X V v d D t E a X N j b 3 V u d C Z x d W 9 0 O y w m c X V v d D t D d X N 0 b 2 1 l c l 9 O Y W 1 l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X V 0 b 1 J l b W 9 2 Z W R D b 2 x 1 b W 5 z M S 5 7 T 3 J k Z X J f S U Q s M H 0 m c X V v d D s s J n F 1 b 3 Q 7 U 2 V j d G l v b j E v U 2 h l Z X Q x I C g y K S 9 B d X R v U m V t b 3 Z l Z E N v b H V t b n M x L n t E Y X R l L D F 9 J n F 1 b 3 Q 7 L C Z x d W 9 0 O 1 N l Y 3 R p b 2 4 x L 1 N o Z W V 0 M S A o M i k v Q X V 0 b 1 J l b W 9 2 Z W R D b 2 x 1 b W 5 z M S 5 7 Q 3 V z d G 9 t Z X J f S U Q s M n 0 m c X V v d D s s J n F 1 b 3 Q 7 U 2 V j d G l v b j E v U 2 h l Z X Q x I C g y K S 9 B d X R v U m V t b 3 Z l Z E N v b H V t b n M x L n t Q c m 9 k d W N 0 L D N 9 J n F 1 b 3 Q 7 L C Z x d W 9 0 O 1 N l Y 3 R p b 2 4 x L 1 N o Z W V 0 M S A o M i k v Q X V 0 b 1 J l b W 9 2 Z W R D b 2 x 1 b W 5 z M S 5 7 Q 2 F 0 Z W d v c n k s N H 0 m c X V v d D s s J n F 1 b 3 Q 7 U 2 V j d G l v b j E v U 2 h l Z X Q x I C g y K S 9 B d X R v U m V t b 3 Z l Z E N v b H V t b n M x L n t R d W F u d G l 0 e S w 1 f S Z x d W 9 0 O y w m c X V v d D t T Z W N 0 a W 9 u M S 9 T a G V l d D E g K D I p L 0 F 1 d G 9 S Z W 1 v d m V k Q 2 9 s d W 1 u c z E u e 1 V u a X R f U H J p Y 2 U s N n 0 m c X V v d D s s J n F 1 b 3 Q 7 U 2 V j d G l v b j E v U 2 h l Z X Q x I C g y K S 9 B d X R v U m V t b 3 Z l Z E N v b H V t b n M x L n t U b 3 R h b F 9 P c m R l c i w 3 f S Z x d W 9 0 O y w m c X V v d D t T Z W N 0 a W 9 u M S 9 T a G V l d D E g K D I p L 0 F 1 d G 9 S Z W 1 v d m V k Q 2 9 s d W 1 u c z E u e 0 R p c 2 N v d W 5 0 L D h 9 J n F 1 b 3 Q 7 L C Z x d W 9 0 O 1 N l Y 3 R p b 2 4 x L 1 N o Z W V 0 M S A o M i k v Q X V 0 b 1 J l b W 9 2 Z W R D b 2 x 1 b W 5 z M S 5 7 Q 3 V z d G 9 t Z X J f T m F t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x I C g y K S 9 B d X R v U m V t b 3 Z l Z E N v b H V t b n M x L n t P c m R l c l 9 J R C w w f S Z x d W 9 0 O y w m c X V v d D t T Z W N 0 a W 9 u M S 9 T a G V l d D E g K D I p L 0 F 1 d G 9 S Z W 1 v d m V k Q 2 9 s d W 1 u c z E u e 0 R h d G U s M X 0 m c X V v d D s s J n F 1 b 3 Q 7 U 2 V j d G l v b j E v U 2 h l Z X Q x I C g y K S 9 B d X R v U m V t b 3 Z l Z E N v b H V t b n M x L n t D d X N 0 b 2 1 l c l 9 J R C w y f S Z x d W 9 0 O y w m c X V v d D t T Z W N 0 a W 9 u M S 9 T a G V l d D E g K D I p L 0 F 1 d G 9 S Z W 1 v d m V k Q 2 9 s d W 1 u c z E u e 1 B y b 2 R 1 Y 3 Q s M 3 0 m c X V v d D s s J n F 1 b 3 Q 7 U 2 V j d G l v b j E v U 2 h l Z X Q x I C g y K S 9 B d X R v U m V t b 3 Z l Z E N v b H V t b n M x L n t D Y X R l Z 2 9 y e S w 0 f S Z x d W 9 0 O y w m c X V v d D t T Z W N 0 a W 9 u M S 9 T a G V l d D E g K D I p L 0 F 1 d G 9 S Z W 1 v d m V k Q 2 9 s d W 1 u c z E u e 1 F 1 Y W 5 0 a X R 5 L D V 9 J n F 1 b 3 Q 7 L C Z x d W 9 0 O 1 N l Y 3 R p b 2 4 x L 1 N o Z W V 0 M S A o M i k v Q X V 0 b 1 J l b W 9 2 Z W R D b 2 x 1 b W 5 z M S 5 7 V W 5 p d F 9 Q c m l j Z S w 2 f S Z x d W 9 0 O y w m c X V v d D t T Z W N 0 a W 9 u M S 9 T a G V l d D E g K D I p L 0 F 1 d G 9 S Z W 1 v d m V k Q 2 9 s d W 1 u c z E u e 1 R v d G F s X 0 9 y Z G V y L D d 9 J n F 1 b 3 Q 7 L C Z x d W 9 0 O 1 N l Y 3 R p b 2 4 x L 1 N o Z W V 0 M S A o M i k v Q X V 0 b 1 J l b W 9 2 Z W R D b 2 x 1 b W 5 z M S 5 7 R G l z Y 2 9 1 b n Q s O H 0 m c X V v d D s s J n F 1 b 3 Q 7 U 2 V j d G l v b j E v U 2 h l Z X Q x I C g y K S 9 B d X R v U m V t b 3 Z l Z E N v b H V t b n M x L n t D d X N 0 b 2 1 l c l 9 O Y W 1 l L D l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J T I w J T I 4 M y U y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z J T I 5 L 0 5 h d 2 l n Y W N q Y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z J T I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y U y O S 9 a b W l l b m l v b m 8 l M j B 0 e X A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y U y O S 9 V c 3 V u a S V D N C U 5 O X R v J T I w Z H V w b G l r Y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y U y O S 9 a Y W 1 p Z W 5 p b 2 5 l J T I w Y i V D N S U 4 M i V D N C U 5 O W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y U y O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z J T I 5 L 1 p h b W l l b m l v b m 8 l M j B 3 Y X J 0 b y V D N S U 5 Q i V D N C U 4 N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z J T I 5 L 1 p h b W l l b m l v b m 8 l M j B 3 Y X J 0 b y V D N S U 5 Q i V D N C U 4 N y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z J T I 5 L 1 p t a W V u a W 9 u b y U y M H R 5 c C U y M G t v b H V t b n k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y U y O S 9 a Y W 1 p Z W 5 p b 2 5 v J T I w d 2 F y d G 8 l Q z U l O U I l Q z Q l O D c l M j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y U y O S 9 a b W l l b m l v b m 8 l M j B 0 e X A l M j B r b 2 x 1 b W 5 5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M l M j k v W m F t a W V u a W 9 u b y U y M H d h c n R v J U M 1 J T l C J U M 0 J T g 3 J T I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M l M j k v W m 1 p Z W 5 p b 2 5 v J T I w d H l w J T I w a 2 9 s d W 1 u e S U y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z J T I 5 L 1 p h b W l l b m l v b m 8 l M j B 3 Y X J 0 b y V D N S U 5 Q i V D N C U 4 N y U y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z J T I 5 L 1 p t a W V u a W 9 u b y U y M H R 5 c C U y M G t v b H V t b n k l M j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y U y O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M l M j k v S 2 9 s d W 1 u Y S U y M H U l Q z U l Q k N 5 d 2 F u Y S U y M H B v Z G N 6 Y X M l M j B k e m l l b G V u a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z J T I 5 L 1 p t a W V u a W 9 u b y U y M H R 5 c C U y M G t v b H V t b n k l M j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y U y O S 9 E b 2 R h b m 8 l M j B u a W V z d G F u Z G F y Z G 9 3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M l M j k v W m 1 p Z W 5 p b 2 5 v J T I w a 2 9 s Z W p u b y V D N S U 5 Q i V D N C U 4 N y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M l M j k v W m F t a W V u a W 9 u b y U y M H d h c n R v J U M 1 J T l C J U M 0 J T g 3 J T I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M l M j k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z J T I 5 L 1 p h b W l l b m l v b m 8 l M j B 3 Y X J 0 b y V D N S U 5 Q i V D N C U 4 N y U y M D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R t y f x / B + 6 0 1 F E L y r C W p r + T g P 6 v C R z H S 5 d r U S M p m 6 u V z X Q 8 W q Z 4 g J G A 8 j i l X G J J m 2 w 3 I 7 Y D 9 q D e 6 1 5 z J q q M e M X 4 p r x m A B 4 9 2 N 6 P w M 4 4 e 1 B x B l M U L c G O j W y G W J s 3 x j C 0 v i d m 9 P E w = = < / D a t a M a s h u p > 
</file>

<file path=customXml/itemProps1.xml><?xml version="1.0" encoding="utf-8"?>
<ds:datastoreItem xmlns:ds="http://schemas.openxmlformats.org/officeDocument/2006/customXml" ds:itemID="{9CEDB4CC-D1DD-4641-B5F5-3F35D460D7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dane</vt:lpstr>
      <vt:lpstr>wyczyszczone dane</vt:lpstr>
      <vt:lpstr>analiza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Dominika Gasior</cp:lastModifiedBy>
  <dcterms:created xsi:type="dcterms:W3CDTF">2025-03-12T10:53:13Z</dcterms:created>
  <dcterms:modified xsi:type="dcterms:W3CDTF">2025-03-13T15:27:19Z</dcterms:modified>
</cp:coreProperties>
</file>