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fl.factsline.co.uk\Data\ReProfiles\davidh\Desktop\"/>
    </mc:Choice>
  </mc:AlternateContent>
  <xr:revisionPtr revIDLastSave="0" documentId="8_{A68EDE29-5EF6-488F-A76D-CBCB94EF1C08}" xr6:coauthVersionLast="47" xr6:coauthVersionMax="47" xr10:uidLastSave="{00000000-0000-0000-0000-000000000000}"/>
  <bookViews>
    <workbookView xWindow="-120" yWindow="-120" windowWidth="25440" windowHeight="15390"/>
  </bookViews>
  <sheets>
    <sheet name="Book1" sheetId="1" r:id="rId1"/>
  </sheets>
  <definedNames>
    <definedName name="_xlnm._FilterDatabase" localSheetId="0" hidden="1">Book1!$A$1:$J$1</definedName>
  </definedNames>
  <calcPr calcId="0"/>
</workbook>
</file>

<file path=xl/calcChain.xml><?xml version="1.0" encoding="utf-8"?>
<calcChain xmlns="http://schemas.openxmlformats.org/spreadsheetml/2006/main">
  <c r="L6" i="1" l="1"/>
  <c r="L3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<sst xmlns="http://schemas.openxmlformats.org/spreadsheetml/2006/main" count="126" uniqueCount="99">
  <si>
    <t>Designator</t>
  </si>
  <si>
    <t>Package</t>
  </si>
  <si>
    <t>Quantity</t>
  </si>
  <si>
    <t>Designation</t>
  </si>
  <si>
    <t>Mouser part</t>
  </si>
  <si>
    <t>Farnell part</t>
  </si>
  <si>
    <t>LCSC part</t>
  </si>
  <si>
    <t>RS part</t>
  </si>
  <si>
    <t>J6</t>
  </si>
  <si>
    <t>PinHeader_1x02_P2.54mm_Vertical</t>
  </si>
  <si>
    <t>U3</t>
  </si>
  <si>
    <t>PLCC-68_THT-Socket</t>
  </si>
  <si>
    <t>MC68882</t>
  </si>
  <si>
    <t>R3,R2</t>
  </si>
  <si>
    <t>R_0805_2012Metric_Pad1.20x1.40mm_HandSolder</t>
  </si>
  <si>
    <t>2k2</t>
  </si>
  <si>
    <t>JP1</t>
  </si>
  <si>
    <t>U2</t>
  </si>
  <si>
    <t>MC68030RC_PGA</t>
  </si>
  <si>
    <t>U4</t>
  </si>
  <si>
    <t>TQFP-144_20x20mm_P0.5mm</t>
  </si>
  <si>
    <t>XC95288XL-10TQG144I</t>
  </si>
  <si>
    <t>R18,R1,R20,R19,R16</t>
  </si>
  <si>
    <t>33R NOMINAL</t>
  </si>
  <si>
    <t>Oscillator_DIP-14-DUAL</t>
  </si>
  <si>
    <t>5V DIP 8 or DIP14</t>
  </si>
  <si>
    <t>C25,C24,C11,C9,C8,C23,C17,C16,C15,C14,C13,C12,C20,C18,C2,C7,C6,C4</t>
  </si>
  <si>
    <t>C_0805_2012Metric_Pad1.18x1.45mm_HandSolder</t>
  </si>
  <si>
    <t>100n</t>
  </si>
  <si>
    <t>U5</t>
  </si>
  <si>
    <t>TSOP-I-48_18.4x12mm_P0.5mm</t>
  </si>
  <si>
    <t>5V 29F800C-TSOP-48</t>
  </si>
  <si>
    <t>914-2768</t>
  </si>
  <si>
    <t>R15,R14,R13</t>
  </si>
  <si>
    <t>10k OPTION</t>
  </si>
  <si>
    <t>R12</t>
  </si>
  <si>
    <t>4k7 OPTION</t>
  </si>
  <si>
    <t>J8,J4</t>
  </si>
  <si>
    <t>PinHeader_2x03_P2.54mm_Vertical</t>
  </si>
  <si>
    <t>Conn_02x03_Odd_Even</t>
  </si>
  <si>
    <t>J9</t>
  </si>
  <si>
    <t>PinHeader_1x06_P2.54mm_Vertical</t>
  </si>
  <si>
    <t>Conn_01x06_Male</t>
  </si>
  <si>
    <t>R10,R9,R8,R7,R6</t>
  </si>
  <si>
    <t>1k</t>
  </si>
  <si>
    <t>RN7,RN6,RN5,RN4,RN2,RN1</t>
  </si>
  <si>
    <t>R_Array_Convex_4x0603</t>
  </si>
  <si>
    <t>10K 1206</t>
  </si>
  <si>
    <t>J2</t>
  </si>
  <si>
    <t>PinHeader_2x04_P2.54mm_Vertical</t>
  </si>
  <si>
    <t>Conn_02x04_Odd_Even</t>
  </si>
  <si>
    <t>C22,C10,C19,C1,C3</t>
  </si>
  <si>
    <t>10u</t>
  </si>
  <si>
    <t>C5</t>
  </si>
  <si>
    <t>330p</t>
  </si>
  <si>
    <t>U1</t>
  </si>
  <si>
    <t>SOT-223</t>
  </si>
  <si>
    <t>LM1117-3.3</t>
  </si>
  <si>
    <t>J5</t>
  </si>
  <si>
    <t>PinHeader_2x02_P2.54mm_Vertical</t>
  </si>
  <si>
    <t>Conn_02x02_Odd_Even</t>
  </si>
  <si>
    <t>IC6,IC5,IC4,IC3</t>
  </si>
  <si>
    <t>TSSOP-20_4.4x6.5mm_P0.65mm</t>
  </si>
  <si>
    <t>SN74CB3T3245PW</t>
  </si>
  <si>
    <t>IC2,IC1</t>
  </si>
  <si>
    <t>TSOP-II-54_22.2x10.16mm_P0.8mm</t>
  </si>
  <si>
    <t>D5,D4,D3,D2,D1</t>
  </si>
  <si>
    <t>LED_0805_2012Metric_Pad1.15x1.40mm_HandSolder</t>
  </si>
  <si>
    <t>J3</t>
  </si>
  <si>
    <t>PinSocket_2x15_P2.54mm_Vertical</t>
  </si>
  <si>
    <t>Conn_01x30</t>
  </si>
  <si>
    <t>J1</t>
  </si>
  <si>
    <t>PinSocket_2x25_P2.54mm_Vertical</t>
  </si>
  <si>
    <t>Conn_01x50</t>
  </si>
  <si>
    <t>Assembly Order</t>
  </si>
  <si>
    <t>X2</t>
  </si>
  <si>
    <t>X1</t>
  </si>
  <si>
    <t>TEST JTAG AND PROGRAM</t>
  </si>
  <si>
    <t>TEST IN FALCON SHOULD NOW ACCELERATE</t>
  </si>
  <si>
    <t>TEST IN FALCON SHOULD NOW DETECT TTRAM AND PASS YAARTTT</t>
  </si>
  <si>
    <t>ENTIRELY OPTIONAL TO TASTE</t>
  </si>
  <si>
    <t>ONLY FIT IF STABILITY REQUIRES (TEST EACH ONE)</t>
  </si>
  <si>
    <t>DO NOT FIT IF R18 POPULATED</t>
  </si>
  <si>
    <t>NOT YET TESTED</t>
  </si>
  <si>
    <t>DEBUG/EXPANSION</t>
  </si>
  <si>
    <t>Conn_01x02_Male</t>
  </si>
  <si>
    <t>IS42S16160G-7TLI</t>
  </si>
  <si>
    <t>LED SMD 0805</t>
  </si>
  <si>
    <t>Jellybean</t>
  </si>
  <si>
    <t>See Exxos store</t>
  </si>
  <si>
    <t>X</t>
  </si>
  <si>
    <t>E</t>
  </si>
  <si>
    <t>D</t>
  </si>
  <si>
    <t>O</t>
  </si>
  <si>
    <t>NO VAT</t>
  </si>
  <si>
    <t>Approx indiv cost (GBP ex VAT)</t>
  </si>
  <si>
    <t>Approx line cost</t>
  </si>
  <si>
    <t>Approximate overall component cost (GBP)</t>
  </si>
  <si>
    <t>+VAT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</si>
</sst>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  <col min="2" max="2" width="63.140625" bestFit="1" customWidth="1"/>
    <col min="3" max="3" width="48.28515625" bestFit="1" customWidth="1"/>
    <col min="4" max="4" width="8.85546875" bestFit="1" customWidth="1"/>
    <col min="5" max="5" width="28.28515625" customWidth="1"/>
    <col min="6" max="6" width="20.140625" customWidth="1"/>
    <col min="7" max="7" width="19.5703125" customWidth="1"/>
    <col min="8" max="8" width="15.42578125" customWidth="1"/>
    <col min="9" max="9" width="17.28515625" customWidth="1"/>
    <col min="10" max="10" width="23.85546875" bestFit="1" customWidth="1"/>
    <col min="11" max="11" width="23.85546875" customWidth="1"/>
    <col min="12" max="12" width="40.85546875" customWidth="1"/>
  </cols>
  <sheetData>
    <row r="1" spans="1:12" x14ac:dyDescent="0.25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95</v>
      </c>
      <c r="K1" t="s">
        <v>96</v>
      </c>
      <c r="L1" t="s">
        <v>97</v>
      </c>
    </row>
    <row r="2" spans="1:12" x14ac:dyDescent="0.25">
      <c r="A2">
        <v>1</v>
      </c>
      <c r="B2" t="s">
        <v>19</v>
      </c>
      <c r="C2" t="s">
        <v>20</v>
      </c>
      <c r="D2">
        <v>1</v>
      </c>
      <c r="E2" t="s">
        <v>21</v>
      </c>
      <c r="G2">
        <v>2907289</v>
      </c>
      <c r="J2">
        <v>22</v>
      </c>
      <c r="K2">
        <f>J2*D2</f>
        <v>22</v>
      </c>
      <c r="L2" t="s">
        <v>94</v>
      </c>
    </row>
    <row r="3" spans="1:12" x14ac:dyDescent="0.25">
      <c r="A3">
        <v>1</v>
      </c>
      <c r="B3" t="s">
        <v>26</v>
      </c>
      <c r="C3" t="s">
        <v>27</v>
      </c>
      <c r="D3">
        <v>18</v>
      </c>
      <c r="E3" t="s">
        <v>28</v>
      </c>
      <c r="F3" t="s">
        <v>88</v>
      </c>
      <c r="J3">
        <v>0.03</v>
      </c>
      <c r="K3">
        <f t="shared" ref="K3:K43" si="0">J3*D3</f>
        <v>0.54</v>
      </c>
      <c r="L3">
        <f>SUM(K:K)</f>
        <v>63.039999999999992</v>
      </c>
    </row>
    <row r="4" spans="1:12" x14ac:dyDescent="0.25">
      <c r="A4">
        <v>1</v>
      </c>
      <c r="B4" t="s">
        <v>51</v>
      </c>
      <c r="C4" t="s">
        <v>27</v>
      </c>
      <c r="D4">
        <v>5</v>
      </c>
      <c r="E4" t="s">
        <v>52</v>
      </c>
      <c r="F4" t="s">
        <v>88</v>
      </c>
      <c r="J4">
        <v>0.03</v>
      </c>
      <c r="K4">
        <f t="shared" si="0"/>
        <v>0.15</v>
      </c>
    </row>
    <row r="5" spans="1:12" x14ac:dyDescent="0.25">
      <c r="A5">
        <v>1</v>
      </c>
      <c r="B5" t="s">
        <v>53</v>
      </c>
      <c r="C5" t="s">
        <v>27</v>
      </c>
      <c r="D5">
        <v>1</v>
      </c>
      <c r="E5" t="s">
        <v>54</v>
      </c>
      <c r="F5" t="s">
        <v>88</v>
      </c>
      <c r="J5">
        <v>0.03</v>
      </c>
      <c r="K5">
        <f t="shared" si="0"/>
        <v>0.03</v>
      </c>
      <c r="L5" s="1" t="s">
        <v>98</v>
      </c>
    </row>
    <row r="6" spans="1:12" x14ac:dyDescent="0.25">
      <c r="A6">
        <v>1</v>
      </c>
      <c r="B6" t="s">
        <v>13</v>
      </c>
      <c r="C6" t="s">
        <v>14</v>
      </c>
      <c r="D6">
        <v>2</v>
      </c>
      <c r="E6" t="s">
        <v>15</v>
      </c>
      <c r="F6" t="s">
        <v>88</v>
      </c>
      <c r="J6">
        <v>0.03</v>
      </c>
      <c r="K6">
        <f t="shared" si="0"/>
        <v>0.06</v>
      </c>
      <c r="L6">
        <f>L3*1.2</f>
        <v>75.647999999999982</v>
      </c>
    </row>
    <row r="7" spans="1:12" x14ac:dyDescent="0.25">
      <c r="A7">
        <v>1</v>
      </c>
      <c r="B7" t="s">
        <v>22</v>
      </c>
      <c r="C7" t="s">
        <v>14</v>
      </c>
      <c r="D7">
        <v>5</v>
      </c>
      <c r="E7" t="s">
        <v>23</v>
      </c>
      <c r="F7" t="s">
        <v>88</v>
      </c>
      <c r="J7">
        <v>0.03</v>
      </c>
      <c r="K7">
        <f t="shared" si="0"/>
        <v>0.15</v>
      </c>
    </row>
    <row r="8" spans="1:12" x14ac:dyDescent="0.25">
      <c r="A8">
        <v>1</v>
      </c>
      <c r="B8" t="s">
        <v>45</v>
      </c>
      <c r="C8" t="s">
        <v>46</v>
      </c>
      <c r="D8">
        <v>6</v>
      </c>
      <c r="E8" t="s">
        <v>47</v>
      </c>
      <c r="G8">
        <v>3550050</v>
      </c>
      <c r="J8">
        <v>0.04</v>
      </c>
      <c r="K8">
        <f t="shared" si="0"/>
        <v>0.24</v>
      </c>
    </row>
    <row r="9" spans="1:12" x14ac:dyDescent="0.25">
      <c r="A9">
        <v>1</v>
      </c>
      <c r="B9" t="s">
        <v>35</v>
      </c>
      <c r="C9" t="s">
        <v>14</v>
      </c>
      <c r="D9">
        <v>1</v>
      </c>
      <c r="E9" t="s">
        <v>36</v>
      </c>
      <c r="F9" t="s">
        <v>88</v>
      </c>
      <c r="J9">
        <v>0.03</v>
      </c>
      <c r="K9">
        <f t="shared" si="0"/>
        <v>0.03</v>
      </c>
    </row>
    <row r="10" spans="1:12" x14ac:dyDescent="0.25">
      <c r="A10">
        <v>1</v>
      </c>
      <c r="B10" t="s">
        <v>55</v>
      </c>
      <c r="C10" t="s">
        <v>56</v>
      </c>
      <c r="D10">
        <v>1</v>
      </c>
      <c r="E10" t="s">
        <v>57</v>
      </c>
      <c r="G10">
        <v>358827</v>
      </c>
      <c r="J10">
        <v>0.65</v>
      </c>
      <c r="K10">
        <f t="shared" si="0"/>
        <v>0.65</v>
      </c>
    </row>
    <row r="11" spans="1:12" x14ac:dyDescent="0.25">
      <c r="A11">
        <v>1</v>
      </c>
      <c r="B11" t="s">
        <v>40</v>
      </c>
      <c r="C11" t="s">
        <v>41</v>
      </c>
      <c r="D11">
        <v>1</v>
      </c>
      <c r="E11" t="s">
        <v>42</v>
      </c>
      <c r="F11" t="s">
        <v>88</v>
      </c>
      <c r="J11">
        <v>0.06</v>
      </c>
      <c r="K11">
        <f t="shared" si="0"/>
        <v>0.06</v>
      </c>
    </row>
    <row r="12" spans="1:12" x14ac:dyDescent="0.25">
      <c r="A12" t="s">
        <v>77</v>
      </c>
      <c r="K12">
        <f t="shared" si="0"/>
        <v>0</v>
      </c>
    </row>
    <row r="13" spans="1:12" x14ac:dyDescent="0.25">
      <c r="K13">
        <f t="shared" si="0"/>
        <v>0</v>
      </c>
    </row>
    <row r="14" spans="1:12" x14ac:dyDescent="0.25">
      <c r="A14">
        <v>2</v>
      </c>
      <c r="B14" t="s">
        <v>76</v>
      </c>
      <c r="C14" t="s">
        <v>24</v>
      </c>
      <c r="D14">
        <v>1</v>
      </c>
      <c r="E14" t="s">
        <v>25</v>
      </c>
      <c r="G14">
        <v>2508732</v>
      </c>
      <c r="J14">
        <v>3.1</v>
      </c>
      <c r="K14">
        <f t="shared" si="0"/>
        <v>3.1</v>
      </c>
    </row>
    <row r="15" spans="1:12" x14ac:dyDescent="0.25">
      <c r="A15">
        <v>2</v>
      </c>
      <c r="B15" t="s">
        <v>68</v>
      </c>
      <c r="C15" t="s">
        <v>69</v>
      </c>
      <c r="D15">
        <v>1</v>
      </c>
      <c r="E15" t="s">
        <v>70</v>
      </c>
      <c r="G15">
        <v>2847247</v>
      </c>
      <c r="J15">
        <v>0.81</v>
      </c>
      <c r="K15">
        <f t="shared" si="0"/>
        <v>0.81</v>
      </c>
    </row>
    <row r="16" spans="1:12" x14ac:dyDescent="0.25">
      <c r="A16">
        <v>2</v>
      </c>
      <c r="B16" t="s">
        <v>71</v>
      </c>
      <c r="C16" t="s">
        <v>72</v>
      </c>
      <c r="D16">
        <v>1</v>
      </c>
      <c r="E16" t="s">
        <v>73</v>
      </c>
      <c r="G16">
        <v>2847249</v>
      </c>
      <c r="J16">
        <v>1.35</v>
      </c>
      <c r="K16">
        <f t="shared" si="0"/>
        <v>1.35</v>
      </c>
    </row>
    <row r="17" spans="1:11" x14ac:dyDescent="0.25">
      <c r="A17">
        <v>2</v>
      </c>
      <c r="B17" t="s">
        <v>17</v>
      </c>
      <c r="C17" t="s">
        <v>18</v>
      </c>
      <c r="D17">
        <v>1</v>
      </c>
      <c r="E17" t="s">
        <v>18</v>
      </c>
      <c r="F17" t="s">
        <v>89</v>
      </c>
      <c r="J17">
        <v>8</v>
      </c>
      <c r="K17">
        <f t="shared" si="0"/>
        <v>8</v>
      </c>
    </row>
    <row r="18" spans="1:11" x14ac:dyDescent="0.25">
      <c r="A18">
        <v>2</v>
      </c>
      <c r="B18" t="s">
        <v>48</v>
      </c>
      <c r="C18" t="s">
        <v>49</v>
      </c>
      <c r="D18">
        <v>1</v>
      </c>
      <c r="E18" t="s">
        <v>50</v>
      </c>
      <c r="F18" t="s">
        <v>88</v>
      </c>
      <c r="J18">
        <v>0.08</v>
      </c>
      <c r="K18">
        <f t="shared" si="0"/>
        <v>0.08</v>
      </c>
    </row>
    <row r="19" spans="1:11" x14ac:dyDescent="0.25">
      <c r="A19" t="s">
        <v>78</v>
      </c>
      <c r="K19">
        <f t="shared" si="0"/>
        <v>0</v>
      </c>
    </row>
    <row r="20" spans="1:11" x14ac:dyDescent="0.25">
      <c r="K20">
        <f t="shared" si="0"/>
        <v>0</v>
      </c>
    </row>
    <row r="21" spans="1:11" x14ac:dyDescent="0.25">
      <c r="A21">
        <v>3</v>
      </c>
      <c r="B21" t="s">
        <v>61</v>
      </c>
      <c r="C21" t="s">
        <v>62</v>
      </c>
      <c r="D21">
        <v>4</v>
      </c>
      <c r="E21" t="s">
        <v>63</v>
      </c>
      <c r="G21">
        <v>3120942</v>
      </c>
      <c r="J21">
        <v>2.1</v>
      </c>
      <c r="K21">
        <f t="shared" si="0"/>
        <v>8.4</v>
      </c>
    </row>
    <row r="22" spans="1:11" x14ac:dyDescent="0.25">
      <c r="A22">
        <v>3</v>
      </c>
      <c r="B22" t="s">
        <v>64</v>
      </c>
      <c r="C22" t="s">
        <v>65</v>
      </c>
      <c r="D22">
        <v>2</v>
      </c>
      <c r="E22" t="s">
        <v>86</v>
      </c>
      <c r="G22">
        <v>2253829</v>
      </c>
      <c r="J22">
        <v>3.9</v>
      </c>
      <c r="K22">
        <f t="shared" si="0"/>
        <v>7.8</v>
      </c>
    </row>
    <row r="23" spans="1:11" x14ac:dyDescent="0.25">
      <c r="A23" t="s">
        <v>79</v>
      </c>
      <c r="K23">
        <f t="shared" si="0"/>
        <v>0</v>
      </c>
    </row>
    <row r="24" spans="1:11" x14ac:dyDescent="0.25">
      <c r="K24">
        <f t="shared" si="0"/>
        <v>0</v>
      </c>
    </row>
    <row r="25" spans="1:11" x14ac:dyDescent="0.25">
      <c r="A25" t="s">
        <v>80</v>
      </c>
      <c r="K25">
        <f t="shared" si="0"/>
        <v>0</v>
      </c>
    </row>
    <row r="26" spans="1:11" x14ac:dyDescent="0.25">
      <c r="A26">
        <v>4</v>
      </c>
      <c r="B26" t="s">
        <v>66</v>
      </c>
      <c r="C26" t="s">
        <v>67</v>
      </c>
      <c r="D26">
        <v>5</v>
      </c>
      <c r="E26" t="s">
        <v>87</v>
      </c>
      <c r="G26">
        <v>1581242</v>
      </c>
      <c r="J26">
        <v>0.12</v>
      </c>
      <c r="K26">
        <f t="shared" si="0"/>
        <v>0.6</v>
      </c>
    </row>
    <row r="27" spans="1:11" x14ac:dyDescent="0.25">
      <c r="A27">
        <v>4</v>
      </c>
      <c r="B27" t="s">
        <v>43</v>
      </c>
      <c r="C27" t="s">
        <v>14</v>
      </c>
      <c r="D27">
        <v>5</v>
      </c>
      <c r="E27" t="s">
        <v>44</v>
      </c>
      <c r="F27" t="s">
        <v>88</v>
      </c>
      <c r="J27">
        <v>0.03</v>
      </c>
      <c r="K27">
        <f t="shared" si="0"/>
        <v>0.15</v>
      </c>
    </row>
    <row r="28" spans="1:11" x14ac:dyDescent="0.25">
      <c r="K28">
        <f t="shared" si="0"/>
        <v>0</v>
      </c>
    </row>
    <row r="29" spans="1:11" x14ac:dyDescent="0.25">
      <c r="A29">
        <v>4</v>
      </c>
      <c r="B29" t="s">
        <v>10</v>
      </c>
      <c r="C29" t="s">
        <v>11</v>
      </c>
      <c r="D29">
        <v>1</v>
      </c>
      <c r="E29" t="s">
        <v>12</v>
      </c>
      <c r="G29">
        <v>1183031</v>
      </c>
      <c r="J29">
        <v>2.15</v>
      </c>
      <c r="K29">
        <f t="shared" si="0"/>
        <v>2.15</v>
      </c>
    </row>
    <row r="30" spans="1:11" x14ac:dyDescent="0.25">
      <c r="K30">
        <f t="shared" si="0"/>
        <v>0</v>
      </c>
    </row>
    <row r="31" spans="1:11" x14ac:dyDescent="0.25">
      <c r="A31" t="s">
        <v>84</v>
      </c>
      <c r="K31">
        <f t="shared" si="0"/>
        <v>0</v>
      </c>
    </row>
    <row r="32" spans="1:11" x14ac:dyDescent="0.25">
      <c r="A32" t="s">
        <v>90</v>
      </c>
      <c r="B32" t="s">
        <v>8</v>
      </c>
      <c r="C32" t="s">
        <v>9</v>
      </c>
      <c r="D32">
        <v>1</v>
      </c>
      <c r="E32" t="s">
        <v>85</v>
      </c>
      <c r="F32" t="s">
        <v>88</v>
      </c>
      <c r="J32">
        <v>0.02</v>
      </c>
      <c r="K32">
        <f t="shared" si="0"/>
        <v>0.02</v>
      </c>
    </row>
    <row r="33" spans="1:11" x14ac:dyDescent="0.25">
      <c r="A33" t="s">
        <v>90</v>
      </c>
      <c r="B33" t="s">
        <v>16</v>
      </c>
      <c r="C33" t="s">
        <v>9</v>
      </c>
      <c r="D33">
        <v>1</v>
      </c>
      <c r="E33" t="s">
        <v>85</v>
      </c>
      <c r="F33" t="s">
        <v>88</v>
      </c>
      <c r="J33">
        <v>0.02</v>
      </c>
      <c r="K33">
        <f t="shared" si="0"/>
        <v>0.02</v>
      </c>
    </row>
    <row r="34" spans="1:11" x14ac:dyDescent="0.25">
      <c r="A34" t="s">
        <v>90</v>
      </c>
      <c r="B34" t="s">
        <v>58</v>
      </c>
      <c r="C34" t="s">
        <v>59</v>
      </c>
      <c r="D34">
        <v>1</v>
      </c>
      <c r="E34" t="s">
        <v>60</v>
      </c>
      <c r="F34" t="s">
        <v>88</v>
      </c>
      <c r="J34">
        <v>0.04</v>
      </c>
      <c r="K34">
        <f t="shared" si="0"/>
        <v>0.04</v>
      </c>
    </row>
    <row r="35" spans="1:11" x14ac:dyDescent="0.25">
      <c r="A35" t="s">
        <v>90</v>
      </c>
      <c r="B35" t="s">
        <v>37</v>
      </c>
      <c r="C35" t="s">
        <v>38</v>
      </c>
      <c r="D35">
        <v>2</v>
      </c>
      <c r="E35" t="s">
        <v>39</v>
      </c>
      <c r="F35" t="s">
        <v>88</v>
      </c>
      <c r="J35">
        <v>0.06</v>
      </c>
      <c r="K35">
        <f t="shared" si="0"/>
        <v>0.12</v>
      </c>
    </row>
    <row r="36" spans="1:11" x14ac:dyDescent="0.25">
      <c r="A36" t="s">
        <v>83</v>
      </c>
      <c r="K36">
        <f t="shared" si="0"/>
        <v>0</v>
      </c>
    </row>
    <row r="37" spans="1:11" x14ac:dyDescent="0.25">
      <c r="A37" t="s">
        <v>91</v>
      </c>
      <c r="B37" t="s">
        <v>29</v>
      </c>
      <c r="C37" t="s">
        <v>30</v>
      </c>
      <c r="D37">
        <v>1</v>
      </c>
      <c r="E37" t="s">
        <v>31</v>
      </c>
      <c r="I37" t="s">
        <v>32</v>
      </c>
      <c r="J37">
        <v>3.3</v>
      </c>
      <c r="K37">
        <f t="shared" si="0"/>
        <v>3.3</v>
      </c>
    </row>
    <row r="38" spans="1:11" x14ac:dyDescent="0.25">
      <c r="K38">
        <f t="shared" si="0"/>
        <v>0</v>
      </c>
    </row>
    <row r="39" spans="1:11" x14ac:dyDescent="0.25">
      <c r="A39" t="s">
        <v>81</v>
      </c>
      <c r="K39">
        <f t="shared" si="0"/>
        <v>0</v>
      </c>
    </row>
    <row r="40" spans="1:11" x14ac:dyDescent="0.25">
      <c r="A40" t="s">
        <v>92</v>
      </c>
      <c r="B40" t="s">
        <v>33</v>
      </c>
      <c r="C40" t="s">
        <v>14</v>
      </c>
      <c r="D40">
        <v>3</v>
      </c>
      <c r="E40" t="s">
        <v>34</v>
      </c>
      <c r="F40" t="s">
        <v>88</v>
      </c>
      <c r="J40">
        <v>0.03</v>
      </c>
      <c r="K40">
        <f t="shared" si="0"/>
        <v>0.09</v>
      </c>
    </row>
    <row r="41" spans="1:11" x14ac:dyDescent="0.25">
      <c r="K41">
        <f t="shared" si="0"/>
        <v>0</v>
      </c>
    </row>
    <row r="42" spans="1:11" x14ac:dyDescent="0.25">
      <c r="A42" t="s">
        <v>82</v>
      </c>
      <c r="K42">
        <f t="shared" si="0"/>
        <v>0</v>
      </c>
    </row>
    <row r="43" spans="1:11" x14ac:dyDescent="0.25">
      <c r="A43" t="s">
        <v>93</v>
      </c>
      <c r="B43" t="s">
        <v>75</v>
      </c>
      <c r="C43" t="s">
        <v>24</v>
      </c>
      <c r="D43">
        <v>1</v>
      </c>
      <c r="E43" t="s">
        <v>25</v>
      </c>
      <c r="J43">
        <v>3.1</v>
      </c>
      <c r="K43">
        <f t="shared" si="0"/>
        <v>3.1</v>
      </c>
    </row>
  </sheetData>
  <autoFilter ref="A1:J1">
    <sortState xmlns:xlrd2="http://schemas.microsoft.com/office/spreadsheetml/2017/richdata2" ref="A2:J27">
      <sortCondition ref="C1"/>
    </sortState>
  </autoFilter>
  <pageMargins left="0.7" right="0.7" top="0.75" bottom="0.75" header="0.3" footer="0.3"/>
</worksheet>
</file>