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12" i="1"/>
  <c r="G2" i="1" l="1"/>
  <c r="G7" i="1"/>
  <c r="G1" i="1"/>
  <c r="G8" i="1" l="1"/>
  <c r="G3" i="1"/>
  <c r="G25" i="1" l="1"/>
  <c r="I14" i="1"/>
  <c r="I16" i="1"/>
  <c r="I18" i="1"/>
  <c r="I20" i="1"/>
  <c r="I22" i="1"/>
  <c r="I24" i="1"/>
  <c r="I13" i="1"/>
  <c r="I15" i="1"/>
  <c r="I17" i="1"/>
  <c r="I19" i="1"/>
  <c r="I21" i="1"/>
  <c r="I23" i="1"/>
  <c r="I12" i="1"/>
  <c r="G11" i="1"/>
  <c r="G10" i="1" s="1"/>
</calcChain>
</file>

<file path=xl/sharedStrings.xml><?xml version="1.0" encoding="utf-8"?>
<sst xmlns="http://schemas.openxmlformats.org/spreadsheetml/2006/main" count="31" uniqueCount="31">
  <si>
    <t>ilość klientów</t>
  </si>
  <si>
    <t>okres czasu przybycia klientów</t>
  </si>
  <si>
    <t>ilość kanałów obsługi</t>
  </si>
  <si>
    <t>odchylenie standardowe czasu przybycia klientów</t>
  </si>
  <si>
    <t>kasa 1</t>
  </si>
  <si>
    <t>kasa 2</t>
  </si>
  <si>
    <t>kasa 3</t>
  </si>
  <si>
    <t>kasa 4</t>
  </si>
  <si>
    <t>kasa 5</t>
  </si>
  <si>
    <t>kasa 6</t>
  </si>
  <si>
    <t>kasa 7</t>
  </si>
  <si>
    <t>kasa 8</t>
  </si>
  <si>
    <t>kasa 9</t>
  </si>
  <si>
    <t>kasa 10</t>
  </si>
  <si>
    <t>kasa 11</t>
  </si>
  <si>
    <t>kasa 12</t>
  </si>
  <si>
    <t>t</t>
  </si>
  <si>
    <t>sd</t>
  </si>
  <si>
    <t>Stopa przybyć</t>
  </si>
  <si>
    <t>Stopa obsługi</t>
  </si>
  <si>
    <t>mi</t>
  </si>
  <si>
    <t>stopa obsługi</t>
  </si>
  <si>
    <t xml:space="preserve"> </t>
  </si>
  <si>
    <t>Stopa_obsługi_mi</t>
  </si>
  <si>
    <t>Parametr intensywności ruchu</t>
  </si>
  <si>
    <t>P0</t>
  </si>
  <si>
    <t>Wartość oczekiwana</t>
  </si>
  <si>
    <t>Odchylenie standordowe</t>
  </si>
  <si>
    <t>i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</si>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</sst>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0" xfId="0" applyBorder="1"/>
    <xf numFmtId="0" fontId="0" fillId="0" borderId="16" xfId="0" applyBorder="1"/>
    <xf numFmtId="0" fontId="0" fillId="0" borderId="19" xfId="0" applyFill="1" applyBorder="1"/>
    <xf numFmtId="0" fontId="0" fillId="0" borderId="20" xfId="0" applyBorder="1"/>
    <xf numFmtId="0" fontId="0" fillId="0" borderId="17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8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11" sqref="C11"/>
    </sheetView>
  </sheetViews>
  <sheetFormatPr defaultRowHeight="15" x14ac:dyDescent="0.25"/>
  <cols>
    <col min="1" max="1" width="30.42578125" customWidth="1"/>
    <col min="6" max="6" width="22.140625" customWidth="1"/>
    <col min="9" max="9" width="6.7109375" customWidth="1"/>
  </cols>
  <sheetData>
    <row r="1" spans="1:9" x14ac:dyDescent="0.25">
      <c r="A1" s="1" t="s">
        <v>0</v>
      </c>
      <c r="B1" s="1">
        <v>5</v>
      </c>
      <c r="F1" t="s">
        <v>18</v>
      </c>
      <c r="G1">
        <f>B1/B2</f>
        <v>0.25</v>
      </c>
      <c r="I1" t="s">
        <v>26</v>
      </c>
    </row>
    <row r="2" spans="1:9" x14ac:dyDescent="0.25">
      <c r="A2" s="1" t="s">
        <v>1</v>
      </c>
      <c r="B2" s="1">
        <v>20</v>
      </c>
      <c r="F2" t="s">
        <v>19</v>
      </c>
      <c r="G2">
        <f>G7*B3</f>
        <v>1.3333333333333333</v>
      </c>
      <c r="I2" t="s">
        <v>27</v>
      </c>
    </row>
    <row r="3" spans="1:9" x14ac:dyDescent="0.25">
      <c r="A3" s="1" t="s">
        <v>2</v>
      </c>
      <c r="B3" s="1">
        <v>4</v>
      </c>
      <c r="F3" t="s">
        <v>24</v>
      </c>
      <c r="G3">
        <f>G1/G2</f>
        <v>0.1875</v>
      </c>
    </row>
    <row r="4" spans="1:9" x14ac:dyDescent="0.25">
      <c r="A4" t="s">
        <v>3</v>
      </c>
      <c r="B4" t="s">
        <v>22</v>
      </c>
    </row>
    <row r="5" spans="1:9" ht="15.75" thickBot="1" x14ac:dyDescent="0.3"/>
    <row r="6" spans="1:9" ht="15.75" thickBot="1" x14ac:dyDescent="0.3">
      <c r="A6" s="1"/>
      <c r="B6" s="7" t="s">
        <v>16</v>
      </c>
      <c r="C6" s="8" t="s">
        <v>17</v>
      </c>
      <c r="F6" s="6" t="s">
        <v>21</v>
      </c>
    </row>
    <row r="7" spans="1:9" x14ac:dyDescent="0.25">
      <c r="A7" s="1" t="s">
        <v>4</v>
      </c>
      <c r="B7" s="1">
        <v>3</v>
      </c>
      <c r="F7" s="5" t="s">
        <v>20</v>
      </c>
      <c r="G7" s="2">
        <f>1/B7</f>
        <v>0.33333333333333331</v>
      </c>
    </row>
    <row r="8" spans="1:9" ht="15.75" thickBot="1" x14ac:dyDescent="0.3">
      <c r="A8" t="s">
        <v>5</v>
      </c>
      <c r="F8" s="3" t="s">
        <v>23</v>
      </c>
      <c r="G8" s="4">
        <f>G2/B3</f>
        <v>0.33333333333333331</v>
      </c>
    </row>
    <row r="9" spans="1:9" ht="15.75" thickBot="1" x14ac:dyDescent="0.3">
      <c r="A9" t="s">
        <v>6</v>
      </c>
    </row>
    <row r="10" spans="1:9" x14ac:dyDescent="0.25">
      <c r="A10" t="s">
        <v>7</v>
      </c>
      <c r="F10" s="9" t="s">
        <v>25</v>
      </c>
      <c r="G10" s="29">
        <f>1/(G11+G25)</f>
        <v>0.47219069239500566</v>
      </c>
      <c r="H10" s="15"/>
      <c r="I10" s="16"/>
    </row>
    <row r="11" spans="1:9" ht="15.75" thickBot="1" x14ac:dyDescent="0.3">
      <c r="A11" t="s">
        <v>8</v>
      </c>
      <c r="F11" s="10" t="s">
        <v>29</v>
      </c>
      <c r="G11" s="30">
        <f>SUMIF(H12:H24,1,I12:I24)</f>
        <v>2.1015625</v>
      </c>
      <c r="H11" s="17"/>
      <c r="I11" s="18"/>
    </row>
    <row r="12" spans="1:9" ht="15.75" thickBot="1" x14ac:dyDescent="0.3">
      <c r="A12" t="s">
        <v>9</v>
      </c>
      <c r="F12" s="24" t="s">
        <v>28</v>
      </c>
      <c r="G12" s="1">
        <v>0</v>
      </c>
      <c r="H12" s="13">
        <f>IF(G12&lt;$B$3,1,0)</f>
        <v>1</v>
      </c>
      <c r="I12" s="14">
        <f>(1/FACT(G12))*($G$1/$G$8)^G12</f>
        <v>1</v>
      </c>
    </row>
    <row r="13" spans="1:9" x14ac:dyDescent="0.25">
      <c r="A13" t="s">
        <v>10</v>
      </c>
      <c r="F13" s="26"/>
      <c r="G13" s="23">
        <v>1</v>
      </c>
      <c r="H13" s="12">
        <f>IF(G13&lt;$B$3,1,0)</f>
        <v>1</v>
      </c>
      <c r="I13" s="11">
        <f t="shared" ref="I13:I24" si="0">(1/FACT(G13))*($G$1/$G$8)^G13</f>
        <v>0.75</v>
      </c>
    </row>
    <row r="14" spans="1:9" x14ac:dyDescent="0.25">
      <c r="A14" t="s">
        <v>11</v>
      </c>
      <c r="F14" s="27"/>
      <c r="G14" s="23">
        <v>2</v>
      </c>
      <c r="H14" s="12">
        <f>IF(G14&lt;$B$3,1,0)</f>
        <v>1</v>
      </c>
      <c r="I14" s="11">
        <f t="shared" si="0"/>
        <v>0.28125</v>
      </c>
    </row>
    <row r="15" spans="1:9" x14ac:dyDescent="0.25">
      <c r="A15" t="s">
        <v>12</v>
      </c>
      <c r="F15" s="27"/>
      <c r="G15" s="23">
        <v>3</v>
      </c>
      <c r="H15" s="12">
        <f>IF(G15&lt;$B$3,1,0)</f>
        <v>1</v>
      </c>
      <c r="I15" s="11">
        <f t="shared" si="0"/>
        <v>7.03125E-2</v>
      </c>
    </row>
    <row r="16" spans="1:9" x14ac:dyDescent="0.25">
      <c r="A16" t="s">
        <v>13</v>
      </c>
      <c r="F16" s="27"/>
      <c r="G16" s="23">
        <v>4</v>
      </c>
      <c r="H16" s="12">
        <f>IF(G16&lt;$B$3,1,0)</f>
        <v>0</v>
      </c>
      <c r="I16" s="11">
        <f t="shared" si="0"/>
        <v>1.318359375E-2</v>
      </c>
    </row>
    <row r="17" spans="1:9" x14ac:dyDescent="0.25">
      <c r="A17" t="s">
        <v>14</v>
      </c>
      <c r="F17" s="27"/>
      <c r="G17" s="23">
        <v>5</v>
      </c>
      <c r="H17" s="12">
        <f>IF(G17&lt;$B$3,1,0)</f>
        <v>0</v>
      </c>
      <c r="I17" s="11">
        <f t="shared" si="0"/>
        <v>1.9775390624999999E-3</v>
      </c>
    </row>
    <row r="18" spans="1:9" x14ac:dyDescent="0.25">
      <c r="A18" t="s">
        <v>15</v>
      </c>
      <c r="F18" s="27"/>
      <c r="G18" s="23">
        <v>6</v>
      </c>
      <c r="H18" s="12">
        <f>IF(G18&lt;$B$3,1,0)</f>
        <v>0</v>
      </c>
      <c r="I18" s="11">
        <f t="shared" si="0"/>
        <v>2.4719238281249999E-4</v>
      </c>
    </row>
    <row r="19" spans="1:9" x14ac:dyDescent="0.25">
      <c r="F19" s="27"/>
      <c r="G19" s="23">
        <v>7</v>
      </c>
      <c r="H19" s="12">
        <f>IF(G19&lt;$B$3,1,0)</f>
        <v>0</v>
      </c>
      <c r="I19" s="11">
        <f t="shared" si="0"/>
        <v>2.6484898158482144E-5</v>
      </c>
    </row>
    <row r="20" spans="1:9" x14ac:dyDescent="0.25">
      <c r="F20" s="27"/>
      <c r="G20" s="23">
        <v>8</v>
      </c>
      <c r="H20" s="12">
        <f>IF(G20&lt;$B$3,1,0)</f>
        <v>0</v>
      </c>
      <c r="I20" s="11">
        <f t="shared" si="0"/>
        <v>2.482959202357701E-6</v>
      </c>
    </row>
    <row r="21" spans="1:9" x14ac:dyDescent="0.25">
      <c r="F21" s="27"/>
      <c r="G21" s="23">
        <v>9</v>
      </c>
      <c r="H21" s="12">
        <f>IF(G21&lt;$B$3,1,0)</f>
        <v>0</v>
      </c>
      <c r="I21" s="11">
        <f t="shared" si="0"/>
        <v>2.0691326686314175E-7</v>
      </c>
    </row>
    <row r="22" spans="1:9" x14ac:dyDescent="0.25">
      <c r="F22" s="27"/>
      <c r="G22" s="23">
        <v>10</v>
      </c>
      <c r="H22" s="12">
        <f>IF(G22&lt;$B$3,1,0)</f>
        <v>0</v>
      </c>
      <c r="I22" s="11">
        <f t="shared" si="0"/>
        <v>1.551849501473563E-8</v>
      </c>
    </row>
    <row r="23" spans="1:9" x14ac:dyDescent="0.25">
      <c r="F23" s="27"/>
      <c r="G23" s="23">
        <v>11</v>
      </c>
      <c r="H23" s="12">
        <f>IF(G23&lt;$B$3,1,0)</f>
        <v>0</v>
      </c>
      <c r="I23" s="11">
        <f t="shared" si="0"/>
        <v>1.0580792055501566E-9</v>
      </c>
    </row>
    <row r="24" spans="1:9" ht="15.75" thickBot="1" x14ac:dyDescent="0.3">
      <c r="F24" s="28"/>
      <c r="G24" s="23">
        <v>12</v>
      </c>
      <c r="H24" s="19">
        <f>IF(G24&lt;$B$3,1,0)</f>
        <v>0</v>
      </c>
      <c r="I24" s="20">
        <f t="shared" si="0"/>
        <v>6.6129950346884787E-11</v>
      </c>
    </row>
    <row r="25" spans="1:9" ht="15.75" thickBot="1" x14ac:dyDescent="0.3">
      <c r="F25" s="25" t="s">
        <v>30</v>
      </c>
      <c r="G25" s="31">
        <f>((G1/G8)^B3)/(FACT(B3-1)*(B3-G1/G8))</f>
        <v>1.622596153846154E-2</v>
      </c>
      <c r="H25" s="21"/>
      <c r="I2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2017-04-18T19:08:18Z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7f1bed86-39e7-4f74-bcfa-67d0b856b80d</vt:lpwstr>
  </property>
</Properties>
</file>