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éveloppement Matériel\Arduino\WirelessPalaSensor\schematic\"/>
    </mc:Choice>
  </mc:AlternateContent>
  <bookViews>
    <workbookView xWindow="0" yWindow="0" windowWidth="14370" windowHeight="8970"/>
  </bookViews>
  <sheets>
    <sheet name="Composants" sheetId="2" r:id="rId1"/>
    <sheet name="Matérie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9" i="2"/>
  <c r="B18" i="2"/>
  <c r="B17" i="2"/>
  <c r="B16" i="2"/>
  <c r="B15" i="2"/>
  <c r="B13" i="2"/>
  <c r="B14" i="2"/>
  <c r="B11" i="2"/>
  <c r="B8" i="2"/>
  <c r="B7" i="2"/>
  <c r="E19" i="2" l="1"/>
  <c r="G19" i="2" s="1"/>
  <c r="E18" i="2"/>
  <c r="G18" i="2" s="1"/>
  <c r="E17" i="2"/>
  <c r="G17" i="2" s="1"/>
  <c r="E13" i="2"/>
  <c r="G13" i="2" s="1"/>
  <c r="E11" i="2"/>
  <c r="G11" i="2" s="1"/>
  <c r="E9" i="2"/>
  <c r="G9" i="2" s="1"/>
  <c r="B12" i="2"/>
  <c r="E12" i="2" s="1"/>
  <c r="G12" i="2" s="1"/>
  <c r="B3" i="2"/>
  <c r="E16" i="2"/>
  <c r="G16" i="2" s="1"/>
  <c r="B2" i="2"/>
  <c r="B5" i="2" l="1"/>
  <c r="E14" i="2" l="1"/>
  <c r="G14" i="2" s="1"/>
  <c r="B21" i="2"/>
  <c r="E21" i="2" s="1"/>
  <c r="B20" i="2"/>
  <c r="E20" i="2" s="1"/>
  <c r="E15" i="2"/>
  <c r="E7" i="2"/>
  <c r="B4" i="2"/>
  <c r="E4" i="2" s="1"/>
  <c r="E3" i="2"/>
  <c r="B6" i="2"/>
  <c r="E6" i="2" s="1"/>
  <c r="E5" i="2"/>
  <c r="E2" i="2"/>
  <c r="E8" i="2"/>
  <c r="G8" i="2" s="1"/>
  <c r="G2" i="3" l="1"/>
  <c r="G21" i="2"/>
  <c r="G20" i="2"/>
  <c r="G15" i="2"/>
  <c r="G7" i="2"/>
  <c r="G2" i="2"/>
  <c r="G5" i="2"/>
  <c r="G6" i="2"/>
  <c r="G22" i="2" l="1"/>
  <c r="G27" i="2" l="1"/>
</calcChain>
</file>

<file path=xl/sharedStrings.xml><?xml version="1.0" encoding="utf-8"?>
<sst xmlns="http://schemas.openxmlformats.org/spreadsheetml/2006/main" count="57" uniqueCount="50">
  <si>
    <t>ref</t>
  </si>
  <si>
    <t>needed</t>
  </si>
  <si>
    <t>qty</t>
  </si>
  <si>
    <t>price</t>
  </si>
  <si>
    <t>nbToOrder</t>
  </si>
  <si>
    <t>total</t>
  </si>
  <si>
    <t>Link</t>
  </si>
  <si>
    <t>delay (jours)</t>
  </si>
  <si>
    <t>ESP-12F</t>
  </si>
  <si>
    <t>FDP</t>
  </si>
  <si>
    <t>Bombe acrylique tropicalisation</t>
  </si>
  <si>
    <t>Pate d'étain</t>
  </si>
  <si>
    <t>quantity to produce</t>
  </si>
  <si>
    <t>Ordered</t>
  </si>
  <si>
    <t>In Stock</t>
  </si>
  <si>
    <t>Price/Unit</t>
  </si>
  <si>
    <t>Carte Elec 2face</t>
  </si>
  <si>
    <t>MicroUSB Port</t>
  </si>
  <si>
    <t>C 100uF SMD type B</t>
  </si>
  <si>
    <t>C 10uF SMD Type A</t>
  </si>
  <si>
    <t>LM1117 3,3V</t>
  </si>
  <si>
    <t xml:space="preserve">Bornier 2 </t>
  </si>
  <si>
    <t>R 4,7K SMD 0805</t>
  </si>
  <si>
    <t>R 10K SMD 0805</t>
  </si>
  <si>
    <t>breakaway Male header</t>
  </si>
  <si>
    <t>Micro Switch 6*6*5mm</t>
  </si>
  <si>
    <t>Adapter esp12 2,54mm</t>
  </si>
  <si>
    <t>support DIL8</t>
  </si>
  <si>
    <t>MCP4151-502 5k</t>
  </si>
  <si>
    <t>MCP4151-503 50k</t>
  </si>
  <si>
    <t>DS18B20</t>
  </si>
  <si>
    <t>C 10uF 0805</t>
  </si>
  <si>
    <t>Diode RGB SK6812</t>
  </si>
  <si>
    <t>http://www.ebay.fr/itm/20PCS-3528-16V-100UF-107C-B-Type-SMD-tantalum-capacitor-/292160018271?hash=item440618175f:g:9zAAAOSwiQ9ZVnWG</t>
  </si>
  <si>
    <t>http://www.ebay.fr/itm/12Pcs-1206-Smd-Tantalum-Condensateur-16V-10Uf-106-10-3216-A-Type-New-Ic-C-/222479190803?hash=item33cccb0b13:g:a4gAAOSwJ4hY9Zd4</t>
  </si>
  <si>
    <t>https://fr.aliexpress.com/item/Free-Shipping-50-pcs-AMS1117-3-3V-LM1117-1117-3-3V-1A-Voltage-Regulator/692933164.html?spm=a2g0w.search0104.3.16.WGajv0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,searchweb201603_30,ppcSwitch_5&amp;btsid=c4745ea4-a305-4f04-9fe5-c17b54ed260f&amp;algo_expid=f2d9235e-7614-421b-9ca6-52585f157806-2&amp;algo_pvid=f2d9235e-7614-421b-9ca6-52585f157806</t>
  </si>
  <si>
    <t>https://fr.aliexpress.com/item/10Pcs-lot-High-Quality-KF301-2P-5-08mm-Terminals-Blue-Screw-Terminal-Connector-2P-Electrical-Supplies/32812384081.html?spm=a2g0w.search0104.3.2.AwttAJ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5550015-10050,searchweb201603_30,ppcSwitch_5&amp;btsid=4301e88b-4700-4960-8ab7-8312aa7e4e08&amp;algo_expid=8a08a69d-0e0b-41ad-8517-cce114591a68-0&amp;algo_pvid=8a08a69d-0e0b-41ad-8517-cce114591a68</t>
  </si>
  <si>
    <t>https://fr.aliexpress.com/item/100PCS-0805-10K-10K-OHM-5-Chip-smd-resistor/1859929289.html?spm=a2g0w.search0104.3.10.EgPcLe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,searchweb201603_30,ppcSwitch_5&amp;btsid=e3d0a369-b0c4-4ec7-a598-e47b6f6bd39f&amp;algo_expid=23a53584-5449-4151-b28f-3226f606e501-1&amp;algo_pvid=23a53584-5449-4151-b28f-3226f606e501</t>
  </si>
  <si>
    <t>https://fr.aliexpress.com/item/100PCS-0805-10K-10K-OHM-5-Chip-smd-resistor/1859929289.html?spm=a2g0w.search0104.3.2.vXUKdu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10073-10052,searchweb201603_30,ppcSwitch_5&amp;btsid=1ca8bae4-2443-430e-9b10-12355a7557c9&amp;algo_expid=49033c15-d454-4934-a983-1fc301424ea6-0&amp;algo_pvid=49033c15-d454-4934-a983-1fc301424ea6</t>
  </si>
  <si>
    <t>https://fr.aliexpress.com/item/10pc-Yellow-40pin-2-54mm-Single-Row-Breakaway-Male-Pin-Header-for-Arduino-uno-R3/32771263240.html?spm=a2g0w.search0104.3.38.3YSeNU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,searchweb201603_30,ppcSwitch_5&amp;btsid=466e028c-5e07-4d7a-9689-c45baf8c1d70&amp;algo_expid=cd0723c0-eeb6-4a86-8ce2-499351297cdd-5&amp;algo_pvid=cd0723c0-eeb6-4a86-8ce2-499351297cdd</t>
  </si>
  <si>
    <t>https://fr.aliexpress.com/item/20Pcs-Tactile-Push-Button-Switch-Momentary-Tact-6x6x5mm-6-6-5mmDIP-Through-Hole-4pin/32530498011.html?spm=a2g0w.search0104.3.18.UZtjhw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,searchweb201603_30,ppcSwitch_5&amp;btsid=50b7c88c-5387-494b-9717-b7cafcf4b2c1&amp;algo_expid=a599de3a-e13d-4368-938b-2373af1cca4b-2&amp;algo_pvid=a599de3a-e13d-4368-938b-2373af1cca4b</t>
  </si>
  <si>
    <t>https://fr.aliexpress.com/item/10PCS-Esp8266-WiFi-series-of-model-ESP-12-ESP-12F-esp12F-esp12-authenticity-guaranteed/32642750506.html?spm=a2g0w.search0104.3.296.dEjVOO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10073-10050,searchweb201603_30,ppcSwitch_5&amp;btsid=3c4af671-3eb8-4fe4-bd7a-4ef364f20674&amp;algo_expid=11595032-b68a-463d-8892-747d5de63aa4-38&amp;algo_pvid=11595032-b68a-463d-8892-747d5de63aa4</t>
  </si>
  <si>
    <t>https://fr.aliexpress.com/item/FREE-SHIPPING-Mcp4151-503e-SN-8-SOIC-MCP4151-503E-4151-MCP4151-10pcs/32803659633.html?spm=a2g0w.search0104.3.9.5EDjwq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10073-10152,searchweb201603_30,ppcSwitch_5&amp;btsid=e94b8eb4-f399-4baf-894b-eac93adca50e&amp;algo_expid=d1de703a-1313-415c-a3a2-42d271608b5c-1&amp;algo_pvid=d1de703a-1313-415c-a3a2-42d271608b5c</t>
  </si>
  <si>
    <t>https://fr.aliexpress.com/item/100-new-origina-MCP4151-502E-P-digital-potentiometer-4151-8-PDIP-MCP4151-Free-shipping-best-match/32713156958.html?spm=a2g0w.search0104.3.17.5EDjwq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10073-10050,searchweb201603_30,ppcSwitch_5&amp;btsid=e94b8eb4-f399-4baf-894b-eac93adca50e&amp;algo_expid=d1de703a-1313-415c-a3a2-42d271608b5c-2&amp;algo_pvid=d1de703a-1313-415c-a3a2-42d271608b5c</t>
  </si>
  <si>
    <t>https://fr.aliexpress.com/item/20PCS-8pin-DIP-IC-sockets-Adaptor-Solder-Type-8-pin/32265587932.html?spm=a2g0w.search0104.3.17.sKkxSA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5550015-10050,searchweb201603_30,ppcSwitch_5&amp;btsid=fade28cd-ed4e-4bd6-a92e-e88c081fc19a&amp;algo_expid=3b943e06-0d22-4ba8-8d8c-09e616b79d2f-2&amp;algo_pvid=3b943e06-0d22-4ba8-8d8c-09e616b79d2f</t>
  </si>
  <si>
    <t>https://fr.aliexpress.com/item/DS18B20-DS18B20-18B20-TO92-Quantity-temperature-sensor/1966010965.html?spm=a2g0w.search0104.3.17.NHmgDN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,searchweb201603_30,ppcSwitch_5&amp;btsid=cd3c4156-f08a-4a78-b69b-4236ba702f7d&amp;algo_expid=ff53c7f1-a680-4e13-8c1d-35bb4d57d2be-2&amp;algo_pvid=ff53c7f1-a680-4e13-8c1d-35bb4d57d2be</t>
  </si>
  <si>
    <t>https://fr.aliexpress.com/item/0805-10UF-106M-Y5V-10V-SMD-Capacitance-0805-Multilayer-Chip-Ceramic-Capacitor-500pcs-lot/32460863416.html?spm=a2g0w.search0104.3.2.angazo&amp;ws_ab_test=searchweb0_0,searchweb201602_4_10152_10065_10151_10068_10344_10342_10343_10340_10341_5470011_5560011_10305_10304_5550020_10307_10306_10137_10060_10302_10155_10154_10056_10055_10054_10059_100031_10099_5460020_10338_10339_10103_10102_440_10052_10053_10107_10050_10142_10051_5380020_10326_10084_10083_10080_10082_10081_10177_10110_10111_10112_10113_10114_143_5570011_10312_10313_10314_10184_10078_10079_10073-10050_10152_10151_10111,searchweb201603_30,ppcSwitch_5&amp;btsid=cf98b747-a6cf-4a76-ba3d-038cfd9f3a4c&amp;algo_expid=1c37cfce-af97-49e0-b573-c47d13cfaad2-0&amp;algo_pvid=1c37cfce-af97-49e0-b573-c47d13cfaad2</t>
  </si>
  <si>
    <t>https://fr.aliexpress.com/item/10-1000pcs-SK6812-4pins-5050-SMD-similar-with-WS2812B-Individually-Addressable-Digital-RGB-Full-Color-LED/32537557906.html?spm=a2g0w.search0104.3.25.IivBok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,searchweb201603_30,ppcSwitch_5&amp;btsid=22a576a7-5f8c-45bb-a47a-78ff53eeed75&amp;algo_expid=05eeac9d-5ff0-4f2f-b3ad-7dd375b324dd-6&amp;algo_pvid=05eeac9d-5ff0-4f2f-b3ad-7dd375b324dd</t>
  </si>
  <si>
    <t>https://fr.aliexpress.com/item/serial-port-WIFI-adapter-plate-ESP8266-module-ESP07-ESP12-ESP12E-excluding-module-2PCS/32820700335.html?spm=a2g0w.search0104.3.9.aw2KL8&amp;ws_ab_test=searchweb0_0,searchweb201602_4_5460015_10152_10065_10151_10068_10344_5560015_10342_10343_10340_10341_5470015_10305_10304_10307_10306_10137_10060_10302_10155_10154_10056_10055_10054_10059_100031_10099_10338_10339_5380015_10103_10102_440_10052_10053_10107_10050_10142_10051_10326_10084_10083_10080_10082_10081_10177_10110_10111_10112_10113_10114_143_10312_10313_10314_10184_5570015_10078_10079_10073_5550015,searchweb201603_30,ppcSwitch_5&amp;btsid=ddbf9c96-1dc8-4d4b-90ac-38553b1d65e2&amp;algo_expid=0d6aa661-fdab-4406-b9c7-eb7a76e012af-1&amp;algo_pvid=0d6aa661-fdab-4406-b9c7-eb7a76e012af</t>
  </si>
  <si>
    <t>breakaway female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</si>
</sst>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8" fontId="0" fillId="0" borderId="0" xfId="0" applyNumberFormat="1" applyFill="1"/>
    <xf numFmtId="1" fontId="0" fillId="0" borderId="0" xfId="0" applyNumberFormat="1" applyFill="1"/>
    <xf numFmtId="0" fontId="0" fillId="3" borderId="0" xfId="0" applyFill="1"/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activeCell="G22" sqref="G22"/>
    </sheetView>
  </sheetViews>
  <sheetFormatPr baseColWidth="10" defaultColWidth="11.42578125" defaultRowHeight="15" x14ac:dyDescent="0.25"/>
  <cols>
    <col min="1" max="1" width="33.85546875" customWidth="1"/>
    <col min="2" max="2" width="1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s="5" customFormat="1" x14ac:dyDescent="0.25">
      <c r="A2" s="5" t="s">
        <v>17</v>
      </c>
      <c r="B2" s="5">
        <f>1*D27</f>
        <v>10</v>
      </c>
      <c r="C2" s="5">
        <v>10</v>
      </c>
      <c r="D2" s="6">
        <v>1.1200000000000001</v>
      </c>
      <c r="E2" s="5">
        <f>ROUNDUP(B2/C2,0)</f>
        <v>1</v>
      </c>
      <c r="G2" s="6">
        <f>D2*E2</f>
        <v>1.1200000000000001</v>
      </c>
      <c r="H2" s="7"/>
    </row>
    <row r="3" spans="1:9" s="5" customFormat="1" x14ac:dyDescent="0.25">
      <c r="A3" s="5" t="s">
        <v>18</v>
      </c>
      <c r="B3" s="5">
        <f>D27</f>
        <v>10</v>
      </c>
      <c r="C3" s="5">
        <v>20</v>
      </c>
      <c r="D3" s="6">
        <v>1.84</v>
      </c>
      <c r="E3" s="5">
        <f>ROUNDUP(B3/C3,0)</f>
        <v>1</v>
      </c>
      <c r="G3" s="6"/>
      <c r="H3" s="7" t="s">
        <v>33</v>
      </c>
      <c r="I3" s="5">
        <v>40</v>
      </c>
    </row>
    <row r="4" spans="1:9" s="5" customFormat="1" x14ac:dyDescent="0.25">
      <c r="A4" s="5" t="s">
        <v>19</v>
      </c>
      <c r="B4" s="5">
        <f>D27</f>
        <v>10</v>
      </c>
      <c r="C4" s="5">
        <v>12</v>
      </c>
      <c r="D4" s="6">
        <v>1</v>
      </c>
      <c r="E4" s="5">
        <f>ROUNDUP(B4/C4,0)</f>
        <v>1</v>
      </c>
      <c r="G4" s="6"/>
      <c r="H4" s="7" t="s">
        <v>34</v>
      </c>
      <c r="I4" s="5">
        <v>60</v>
      </c>
    </row>
    <row r="5" spans="1:9" s="5" customFormat="1" x14ac:dyDescent="0.25">
      <c r="A5" s="5" t="s">
        <v>20</v>
      </c>
      <c r="B5" s="5">
        <f>D27</f>
        <v>10</v>
      </c>
      <c r="C5" s="5">
        <v>50</v>
      </c>
      <c r="D5" s="6">
        <v>1.19</v>
      </c>
      <c r="E5" s="5">
        <f>ROUNDUP(B5/C5,0)</f>
        <v>1</v>
      </c>
      <c r="G5" s="6">
        <f>D5*E5</f>
        <v>1.19</v>
      </c>
      <c r="H5" s="7" t="s">
        <v>35</v>
      </c>
      <c r="I5" s="5">
        <v>60</v>
      </c>
    </row>
    <row r="6" spans="1:9" s="5" customFormat="1" x14ac:dyDescent="0.25">
      <c r="A6" s="5" t="s">
        <v>21</v>
      </c>
      <c r="B6" s="5">
        <f>D27</f>
        <v>10</v>
      </c>
      <c r="C6" s="5">
        <v>10</v>
      </c>
      <c r="D6" s="6">
        <v>0.57999999999999996</v>
      </c>
      <c r="E6" s="5">
        <f t="shared" ref="E6:E21" si="0">ROUNDUP(B6/C6,0)</f>
        <v>1</v>
      </c>
      <c r="G6" s="6">
        <f t="shared" ref="G6:G21" si="1">D6*E6</f>
        <v>0.57999999999999996</v>
      </c>
      <c r="H6" s="7" t="s">
        <v>36</v>
      </c>
      <c r="I6" s="5">
        <v>42</v>
      </c>
    </row>
    <row r="7" spans="1:9" s="5" customFormat="1" x14ac:dyDescent="0.25">
      <c r="A7" s="5" t="s">
        <v>22</v>
      </c>
      <c r="B7" s="5">
        <f>2*D27</f>
        <v>20</v>
      </c>
      <c r="C7" s="5">
        <v>100</v>
      </c>
      <c r="D7" s="6">
        <v>0.49</v>
      </c>
      <c r="E7" s="5">
        <f t="shared" ref="E7:E15" si="2">ROUNDUP(B7/C7,0)</f>
        <v>1</v>
      </c>
      <c r="F7" s="8"/>
      <c r="G7" s="6">
        <f t="shared" ref="G7:G15" si="3">D7*E7</f>
        <v>0.49</v>
      </c>
      <c r="H7" s="7" t="s">
        <v>37</v>
      </c>
      <c r="I7" s="5">
        <v>60</v>
      </c>
    </row>
    <row r="8" spans="1:9" s="5" customFormat="1" x14ac:dyDescent="0.25">
      <c r="A8" s="5" t="s">
        <v>23</v>
      </c>
      <c r="B8" s="5">
        <f>2*D27</f>
        <v>20</v>
      </c>
      <c r="C8" s="5">
        <v>100</v>
      </c>
      <c r="D8" s="6">
        <v>0.49</v>
      </c>
      <c r="E8" s="5">
        <f t="shared" si="2"/>
        <v>1</v>
      </c>
      <c r="F8" s="8"/>
      <c r="G8" s="6">
        <f t="shared" si="3"/>
        <v>0.49</v>
      </c>
      <c r="H8" s="7" t="s">
        <v>38</v>
      </c>
      <c r="I8" s="5">
        <v>60</v>
      </c>
    </row>
    <row r="9" spans="1:9" s="5" customFormat="1" x14ac:dyDescent="0.25">
      <c r="A9" s="5" t="s">
        <v>24</v>
      </c>
      <c r="B9" s="5">
        <f>2*D27</f>
        <v>20</v>
      </c>
      <c r="C9" s="5">
        <v>400</v>
      </c>
      <c r="D9" s="6">
        <v>1.44</v>
      </c>
      <c r="E9" s="5">
        <f t="shared" si="2"/>
        <v>1</v>
      </c>
      <c r="F9" s="8"/>
      <c r="G9" s="6">
        <f t="shared" si="3"/>
        <v>1.44</v>
      </c>
      <c r="H9" s="7" t="s">
        <v>39</v>
      </c>
      <c r="I9" s="5">
        <v>40</v>
      </c>
    </row>
    <row r="10" spans="1:9" s="5" customFormat="1" x14ac:dyDescent="0.25">
      <c r="A10" s="5" t="s">
        <v>49</v>
      </c>
      <c r="D10" s="6"/>
      <c r="F10" s="8"/>
      <c r="G10" s="6"/>
      <c r="H10" s="7"/>
    </row>
    <row r="11" spans="1:9" s="5" customFormat="1" x14ac:dyDescent="0.25">
      <c r="A11" s="5" t="s">
        <v>25</v>
      </c>
      <c r="B11" s="5">
        <f>2*D27</f>
        <v>20</v>
      </c>
      <c r="C11" s="5">
        <v>20</v>
      </c>
      <c r="D11" s="6">
        <v>0.51</v>
      </c>
      <c r="E11" s="5">
        <f t="shared" si="2"/>
        <v>1</v>
      </c>
      <c r="F11" s="8"/>
      <c r="G11" s="6">
        <f t="shared" si="3"/>
        <v>0.51</v>
      </c>
      <c r="H11" s="7" t="s">
        <v>40</v>
      </c>
    </row>
    <row r="12" spans="1:9" s="5" customFormat="1" x14ac:dyDescent="0.25">
      <c r="A12" s="5" t="s">
        <v>8</v>
      </c>
      <c r="B12" s="5">
        <f>D27</f>
        <v>10</v>
      </c>
      <c r="C12" s="5">
        <v>10</v>
      </c>
      <c r="D12" s="6">
        <v>17.39</v>
      </c>
      <c r="E12" s="5">
        <f t="shared" si="2"/>
        <v>1</v>
      </c>
      <c r="F12" s="8"/>
      <c r="G12" s="6">
        <f t="shared" si="3"/>
        <v>17.39</v>
      </c>
      <c r="H12" s="7" t="s">
        <v>41</v>
      </c>
    </row>
    <row r="13" spans="1:9" s="5" customFormat="1" x14ac:dyDescent="0.25">
      <c r="A13" s="5" t="s">
        <v>26</v>
      </c>
      <c r="B13" s="5">
        <f>D27</f>
        <v>10</v>
      </c>
      <c r="C13" s="5">
        <v>2</v>
      </c>
      <c r="D13" s="6">
        <v>1.3</v>
      </c>
      <c r="E13" s="5">
        <f t="shared" si="2"/>
        <v>5</v>
      </c>
      <c r="F13" s="8"/>
      <c r="G13" s="6">
        <f t="shared" si="3"/>
        <v>6.5</v>
      </c>
      <c r="H13" s="7" t="s">
        <v>48</v>
      </c>
    </row>
    <row r="14" spans="1:9" s="5" customFormat="1" x14ac:dyDescent="0.25">
      <c r="A14" s="5" t="s">
        <v>27</v>
      </c>
      <c r="B14" s="5">
        <f>2*D27</f>
        <v>20</v>
      </c>
      <c r="C14" s="5">
        <v>20</v>
      </c>
      <c r="D14" s="6">
        <v>0.85</v>
      </c>
      <c r="E14" s="5">
        <f t="shared" si="2"/>
        <v>1</v>
      </c>
      <c r="F14" s="8"/>
      <c r="G14" s="6">
        <f t="shared" si="3"/>
        <v>0.85</v>
      </c>
      <c r="H14" s="7" t="s">
        <v>44</v>
      </c>
      <c r="I14" s="5">
        <v>60</v>
      </c>
    </row>
    <row r="15" spans="1:9" s="5" customFormat="1" x14ac:dyDescent="0.25">
      <c r="A15" s="5" t="s">
        <v>28</v>
      </c>
      <c r="B15" s="9">
        <f>D27</f>
        <v>10</v>
      </c>
      <c r="C15" s="5">
        <v>5</v>
      </c>
      <c r="D15" s="6">
        <v>10.32</v>
      </c>
      <c r="E15" s="5">
        <f t="shared" si="2"/>
        <v>2</v>
      </c>
      <c r="F15" s="8"/>
      <c r="G15" s="6">
        <f t="shared" si="3"/>
        <v>20.64</v>
      </c>
      <c r="H15" s="7" t="s">
        <v>43</v>
      </c>
      <c r="I15" s="5">
        <v>60</v>
      </c>
    </row>
    <row r="16" spans="1:9" s="5" customFormat="1" x14ac:dyDescent="0.25">
      <c r="A16" s="5" t="s">
        <v>29</v>
      </c>
      <c r="B16" s="5">
        <f>D27</f>
        <v>10</v>
      </c>
      <c r="C16" s="5">
        <v>10</v>
      </c>
      <c r="D16" s="6">
        <v>9.64</v>
      </c>
      <c r="E16" s="5">
        <f t="shared" ref="E16:E19" si="4">ROUNDUP(B16/C16,0)</f>
        <v>1</v>
      </c>
      <c r="G16" s="6">
        <f t="shared" ref="G16:G19" si="5">D16*E16</f>
        <v>9.64</v>
      </c>
      <c r="H16" s="7" t="s">
        <v>42</v>
      </c>
      <c r="I16" s="5">
        <v>60</v>
      </c>
    </row>
    <row r="17" spans="1:9" s="5" customFormat="1" x14ac:dyDescent="0.25">
      <c r="A17" s="5" t="s">
        <v>30</v>
      </c>
      <c r="B17" s="5">
        <f>D27</f>
        <v>10</v>
      </c>
      <c r="C17" s="5">
        <v>10</v>
      </c>
      <c r="D17" s="6">
        <v>3.86</v>
      </c>
      <c r="E17" s="5">
        <f t="shared" si="4"/>
        <v>1</v>
      </c>
      <c r="G17" s="6">
        <f t="shared" si="5"/>
        <v>3.86</v>
      </c>
      <c r="H17" s="7" t="s">
        <v>45</v>
      </c>
      <c r="I17" s="5">
        <v>40</v>
      </c>
    </row>
    <row r="18" spans="1:9" s="5" customFormat="1" x14ac:dyDescent="0.25">
      <c r="A18" s="5" t="s">
        <v>31</v>
      </c>
      <c r="B18" s="5">
        <f>D27</f>
        <v>10</v>
      </c>
      <c r="C18" s="5">
        <v>100</v>
      </c>
      <c r="D18" s="6">
        <v>0.67</v>
      </c>
      <c r="E18" s="5">
        <f t="shared" si="4"/>
        <v>1</v>
      </c>
      <c r="G18" s="6">
        <f t="shared" si="5"/>
        <v>0.67</v>
      </c>
      <c r="H18" s="7" t="s">
        <v>46</v>
      </c>
      <c r="I18" s="5">
        <v>40</v>
      </c>
    </row>
    <row r="19" spans="1:9" s="5" customFormat="1" x14ac:dyDescent="0.25">
      <c r="A19" s="5" t="s">
        <v>32</v>
      </c>
      <c r="B19" s="5">
        <f>D27</f>
        <v>10</v>
      </c>
      <c r="C19" s="5">
        <v>10</v>
      </c>
      <c r="D19" s="6">
        <v>2.15</v>
      </c>
      <c r="E19" s="5">
        <f t="shared" si="4"/>
        <v>1</v>
      </c>
      <c r="G19" s="6">
        <f t="shared" si="5"/>
        <v>2.15</v>
      </c>
      <c r="H19" s="7" t="s">
        <v>47</v>
      </c>
      <c r="I19" s="5">
        <v>50</v>
      </c>
    </row>
    <row r="20" spans="1:9" s="5" customFormat="1" x14ac:dyDescent="0.25">
      <c r="A20" s="5" t="s">
        <v>16</v>
      </c>
      <c r="B20" s="5">
        <f>D27</f>
        <v>10</v>
      </c>
      <c r="C20" s="5">
        <v>10</v>
      </c>
      <c r="D20" s="6">
        <v>4.5</v>
      </c>
      <c r="E20" s="5">
        <f t="shared" si="0"/>
        <v>1</v>
      </c>
      <c r="G20" s="6">
        <f t="shared" si="1"/>
        <v>4.5</v>
      </c>
    </row>
    <row r="21" spans="1:9" s="5" customFormat="1" x14ac:dyDescent="0.25">
      <c r="A21" s="5" t="s">
        <v>9</v>
      </c>
      <c r="B21" s="5">
        <f>D27/10</f>
        <v>1</v>
      </c>
      <c r="C21" s="5">
        <v>1</v>
      </c>
      <c r="D21" s="6">
        <v>9</v>
      </c>
      <c r="E21" s="5">
        <f t="shared" si="0"/>
        <v>1</v>
      </c>
      <c r="G21" s="6">
        <f t="shared" si="1"/>
        <v>9</v>
      </c>
    </row>
    <row r="22" spans="1:9" x14ac:dyDescent="0.25">
      <c r="G22" s="2">
        <f>SUM(G6:G21)</f>
        <v>78.710000000000008</v>
      </c>
    </row>
    <row r="23" spans="1:9" x14ac:dyDescent="0.25">
      <c r="H23" s="3"/>
    </row>
    <row r="24" spans="1:9" x14ac:dyDescent="0.25">
      <c r="A24" s="10" t="s">
        <v>13</v>
      </c>
      <c r="H24" s="3"/>
    </row>
    <row r="25" spans="1:9" x14ac:dyDescent="0.25">
      <c r="A25" s="1" t="s">
        <v>14</v>
      </c>
      <c r="H25" s="3"/>
    </row>
    <row r="26" spans="1:9" x14ac:dyDescent="0.25">
      <c r="D26" t="s">
        <v>12</v>
      </c>
      <c r="G26" t="s">
        <v>15</v>
      </c>
      <c r="H26" s="3"/>
    </row>
    <row r="27" spans="1:9" x14ac:dyDescent="0.25">
      <c r="D27">
        <v>10</v>
      </c>
      <c r="F27" s="2"/>
      <c r="G27" s="2">
        <f>G22/D27</f>
        <v>7.8710000000000004</v>
      </c>
      <c r="H2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9.28515625" customWidth="1"/>
    <col min="4" max="4" width="9.140625" style="4"/>
    <col min="7" max="7" width="9.140625" style="4"/>
  </cols>
  <sheetData>
    <row r="1" spans="1:9" x14ac:dyDescent="0.25">
      <c r="A1" t="s">
        <v>0</v>
      </c>
      <c r="B1" t="s">
        <v>1</v>
      </c>
      <c r="D1" t="s">
        <v>3</v>
      </c>
      <c r="E1" t="s">
        <v>2</v>
      </c>
      <c r="G1" t="s">
        <v>5</v>
      </c>
      <c r="H1" t="s">
        <v>6</v>
      </c>
      <c r="I1" t="s">
        <v>7</v>
      </c>
    </row>
    <row r="2" spans="1:9" x14ac:dyDescent="0.25">
      <c r="A2" t="s">
        <v>10</v>
      </c>
      <c r="B2">
        <v>1</v>
      </c>
      <c r="C2">
        <v>1</v>
      </c>
      <c r="D2" s="4">
        <v>20</v>
      </c>
      <c r="E2">
        <v>1</v>
      </c>
      <c r="G2" s="4">
        <f>E2*D2</f>
        <v>20</v>
      </c>
    </row>
    <row r="3" spans="1:9" x14ac:dyDescent="0.25">
      <c r="A3" t="s">
        <v>11</v>
      </c>
      <c r="B3" s="3"/>
      <c r="D3" s="4">
        <v>20</v>
      </c>
      <c r="E3">
        <v>1</v>
      </c>
    </row>
    <row r="4" spans="1:9" x14ac:dyDescent="0.25"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Composants</vt:lpstr>
      <vt:lpstr>Matériel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J6B</dc:creator>
  <cp:lastModifiedBy>J6B</cp:lastModifiedBy>
  <dcterms:created xsi:type="dcterms:W3CDTF">2017-08-30T10:08:33Z</dcterms:created>
  <dcterms:modified xsi:type="dcterms:W3CDTF">2017-09-19T19:32:03Z</dcterms:modified>
</cp:coreProperties>
</file>