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raktikum\1-excel\"/>
    </mc:Choice>
  </mc:AlternateContent>
  <bookViews>
    <workbookView xWindow="0" yWindow="0" windowWidth="28800" windowHeight="12300" activeTab="6"/>
  </bookViews>
  <sheets>
    <sheet name="Skladišče" sheetId="1" r:id="rId1"/>
    <sheet name="Obresti" sheetId="2" r:id="rId2"/>
    <sheet name="Barva" sheetId="3" r:id="rId3"/>
    <sheet name="Padavine" sheetId="4" r:id="rId4"/>
    <sheet name="Množenje" sheetId="5" r:id="rId5"/>
    <sheet name="Kovine" sheetId="6" r:id="rId6"/>
    <sheet name="Prebivalci" sheetId="7" r:id="rId7"/>
    <sheet name="Ptic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7" l="1"/>
  <c r="E5" i="7"/>
  <c r="F5" i="7"/>
  <c r="G5" i="7"/>
  <c r="H5" i="7"/>
  <c r="I5" i="7"/>
  <c r="J5" i="7"/>
  <c r="K5" i="7"/>
  <c r="L5" i="7"/>
  <c r="D5" i="7"/>
  <c r="D3" i="5"/>
  <c r="E3" i="5"/>
  <c r="F3" i="5"/>
  <c r="G3" i="5"/>
  <c r="H3" i="5"/>
  <c r="I3" i="5"/>
  <c r="J3" i="5"/>
  <c r="K3" i="5"/>
  <c r="L3" i="5"/>
  <c r="D4" i="5"/>
  <c r="E4" i="5"/>
  <c r="F4" i="5"/>
  <c r="G4" i="5"/>
  <c r="H4" i="5"/>
  <c r="I4" i="5"/>
  <c r="J4" i="5"/>
  <c r="K4" i="5"/>
  <c r="L4" i="5"/>
  <c r="D5" i="5"/>
  <c r="E5" i="5"/>
  <c r="F5" i="5"/>
  <c r="G5" i="5"/>
  <c r="H5" i="5"/>
  <c r="I5" i="5"/>
  <c r="J5" i="5"/>
  <c r="K5" i="5"/>
  <c r="L5" i="5"/>
  <c r="D6" i="5"/>
  <c r="E6" i="5"/>
  <c r="F6" i="5"/>
  <c r="G6" i="5"/>
  <c r="H6" i="5"/>
  <c r="I6" i="5"/>
  <c r="J6" i="5"/>
  <c r="K6" i="5"/>
  <c r="L6" i="5"/>
  <c r="D7" i="5"/>
  <c r="E7" i="5"/>
  <c r="F7" i="5"/>
  <c r="G7" i="5"/>
  <c r="H7" i="5"/>
  <c r="I7" i="5"/>
  <c r="J7" i="5"/>
  <c r="K7" i="5"/>
  <c r="L7" i="5"/>
  <c r="D8" i="5"/>
  <c r="E8" i="5"/>
  <c r="F8" i="5"/>
  <c r="G8" i="5"/>
  <c r="H8" i="5"/>
  <c r="I8" i="5"/>
  <c r="J8" i="5"/>
  <c r="K8" i="5"/>
  <c r="L8" i="5"/>
  <c r="D9" i="5"/>
  <c r="E9" i="5"/>
  <c r="F9" i="5"/>
  <c r="G9" i="5"/>
  <c r="H9" i="5"/>
  <c r="I9" i="5"/>
  <c r="J9" i="5"/>
  <c r="K9" i="5"/>
  <c r="L9" i="5"/>
  <c r="D10" i="5"/>
  <c r="E10" i="5"/>
  <c r="F10" i="5"/>
  <c r="G10" i="5"/>
  <c r="H10" i="5"/>
  <c r="I10" i="5"/>
  <c r="J10" i="5"/>
  <c r="K10" i="5"/>
  <c r="L10" i="5"/>
  <c r="D11" i="5"/>
  <c r="E11" i="5"/>
  <c r="F11" i="5"/>
  <c r="G11" i="5"/>
  <c r="H11" i="5"/>
  <c r="I11" i="5"/>
  <c r="J11" i="5"/>
  <c r="K11" i="5"/>
  <c r="L11" i="5"/>
  <c r="D12" i="5"/>
  <c r="E12" i="5"/>
  <c r="F12" i="5"/>
  <c r="G12" i="5"/>
  <c r="H12" i="5"/>
  <c r="I12" i="5"/>
  <c r="J12" i="5"/>
  <c r="K12" i="5"/>
  <c r="L12" i="5"/>
  <c r="C4" i="5"/>
  <c r="C5" i="5"/>
  <c r="C6" i="5"/>
  <c r="C7" i="5"/>
  <c r="C8" i="5"/>
  <c r="C9" i="5"/>
  <c r="C10" i="5"/>
  <c r="C11" i="5"/>
  <c r="C12" i="5"/>
  <c r="C3" i="5"/>
  <c r="E2" i="5"/>
  <c r="F2" i="5"/>
  <c r="G2" i="5"/>
  <c r="H2" i="5"/>
  <c r="I2" i="5"/>
  <c r="J2" i="5" s="1"/>
  <c r="K2" i="5" s="1"/>
  <c r="L2" i="5" s="1"/>
  <c r="D2" i="5"/>
  <c r="B5" i="5"/>
  <c r="B6" i="5"/>
  <c r="B7" i="5"/>
  <c r="B8" i="5"/>
  <c r="B9" i="5"/>
  <c r="B10" i="5" s="1"/>
  <c r="B11" i="5" s="1"/>
  <c r="B12" i="5" s="1"/>
  <c r="B4" i="5"/>
  <c r="C9" i="3"/>
  <c r="C8" i="3"/>
  <c r="C5" i="2"/>
  <c r="C6" i="2"/>
  <c r="C7" i="2"/>
  <c r="C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" i="2"/>
  <c r="B39" i="2"/>
  <c r="B40" i="2"/>
  <c r="B41" i="2"/>
  <c r="B42" i="2"/>
  <c r="B43" i="2"/>
  <c r="B5" i="2"/>
  <c r="B6" i="2"/>
  <c r="B7" i="2"/>
  <c r="B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4" i="2"/>
  <c r="D3" i="1"/>
  <c r="E6" i="1"/>
  <c r="E7" i="1"/>
  <c r="E8" i="1"/>
  <c r="E9" i="1"/>
  <c r="E10" i="1"/>
  <c r="E5" i="1"/>
  <c r="E11" i="1" l="1"/>
</calcChain>
</file>

<file path=xl/sharedStrings.xml><?xml version="1.0" encoding="utf-8"?>
<sst xmlns="http://schemas.openxmlformats.org/spreadsheetml/2006/main" count="44" uniqueCount="41">
  <si>
    <t>Datum</t>
  </si>
  <si>
    <t>Proizvod</t>
  </si>
  <si>
    <t>Količina</t>
  </si>
  <si>
    <t>Cena</t>
  </si>
  <si>
    <t>Vrednost</t>
  </si>
  <si>
    <t>Stol</t>
  </si>
  <si>
    <t>Miza</t>
  </si>
  <si>
    <t>Omara A</t>
  </si>
  <si>
    <t>Omara C</t>
  </si>
  <si>
    <t>Preproga</t>
  </si>
  <si>
    <t>Omara B</t>
  </si>
  <si>
    <t>Skupna vrednost zalog:</t>
  </si>
  <si>
    <t>Stanje v skladišču</t>
  </si>
  <si>
    <t>Leto</t>
  </si>
  <si>
    <t>Stanje</t>
  </si>
  <si>
    <t>Barvanje sobe</t>
  </si>
  <si>
    <t>Površina</t>
  </si>
  <si>
    <t>Cena barve</t>
  </si>
  <si>
    <t>Širina sobe</t>
  </si>
  <si>
    <t>Dolžina sobe</t>
  </si>
  <si>
    <t>Višina sobe</t>
  </si>
  <si>
    <t>Cena barve za kg</t>
  </si>
  <si>
    <t>Količina brave za m²</t>
  </si>
  <si>
    <t>Mesec</t>
  </si>
  <si>
    <t>Padavine</t>
  </si>
  <si>
    <t>*</t>
  </si>
  <si>
    <t>Delež</t>
  </si>
  <si>
    <t>Starost</t>
  </si>
  <si>
    <t>Moški</t>
  </si>
  <si>
    <t>Ženske</t>
  </si>
  <si>
    <t>0-5</t>
  </si>
  <si>
    <t>Število preb.</t>
  </si>
  <si>
    <t>nad 70</t>
  </si>
  <si>
    <t>6-10</t>
  </si>
  <si>
    <t>11-15</t>
  </si>
  <si>
    <t>16-20</t>
  </si>
  <si>
    <t>21-30</t>
  </si>
  <si>
    <t>31-40</t>
  </si>
  <si>
    <t>41-50</t>
  </si>
  <si>
    <t>51-60</t>
  </si>
  <si>
    <t>61-70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</si>
</sst>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\ &quot;m&quot;"/>
    <numFmt numFmtId="165" formatCode="0.0\ &quot;kg&quot;"/>
    <numFmt numFmtId="166" formatCode="0.00\ &quot;€&quot;"/>
    <numFmt numFmtId="167" formatCode="0.00\ &quot;m²&quot;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10" xfId="0" applyBorder="1"/>
    <xf numFmtId="0" fontId="3" fillId="0" borderId="5" xfId="0" applyFont="1" applyBorder="1"/>
    <xf numFmtId="0" fontId="3" fillId="0" borderId="0" xfId="0" applyFont="1" applyBorder="1"/>
    <xf numFmtId="14" fontId="3" fillId="0" borderId="0" xfId="0" applyNumberFormat="1" applyFont="1" applyBorder="1"/>
    <xf numFmtId="0" fontId="3" fillId="0" borderId="6" xfId="0" applyFont="1" applyBorder="1"/>
    <xf numFmtId="0" fontId="3" fillId="0" borderId="15" xfId="0" applyFont="1" applyBorder="1"/>
    <xf numFmtId="0" fontId="3" fillId="0" borderId="16" xfId="0" applyFont="1" applyBorder="1" applyAlignment="1">
      <alignment horizontal="center"/>
    </xf>
    <xf numFmtId="2" fontId="3" fillId="0" borderId="16" xfId="0" applyNumberFormat="1" applyFont="1" applyBorder="1" applyAlignment="1">
      <alignment horizontal="right" indent="1"/>
    </xf>
    <xf numFmtId="2" fontId="3" fillId="0" borderId="17" xfId="0" applyNumberFormat="1" applyFont="1" applyBorder="1" applyAlignment="1">
      <alignment horizontal="right" indent="1"/>
    </xf>
    <xf numFmtId="0" fontId="3" fillId="0" borderId="18" xfId="0" applyFont="1" applyBorder="1"/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right" indent="1"/>
    </xf>
    <xf numFmtId="2" fontId="3" fillId="0" borderId="19" xfId="0" applyNumberFormat="1" applyFont="1" applyBorder="1" applyAlignment="1">
      <alignment horizontal="right" indent="1"/>
    </xf>
    <xf numFmtId="0" fontId="3" fillId="0" borderId="10" xfId="0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right" indent="1"/>
    </xf>
    <xf numFmtId="0" fontId="3" fillId="0" borderId="20" xfId="0" applyFont="1" applyBorder="1"/>
    <xf numFmtId="0" fontId="3" fillId="0" borderId="21" xfId="0" applyFont="1" applyFill="1" applyBorder="1" applyAlignment="1">
      <alignment horizontal="center"/>
    </xf>
    <xf numFmtId="2" fontId="3" fillId="0" borderId="21" xfId="0" applyNumberFormat="1" applyFont="1" applyFill="1" applyBorder="1" applyAlignment="1">
      <alignment horizontal="right" indent="1"/>
    </xf>
    <xf numFmtId="2" fontId="3" fillId="0" borderId="22" xfId="0" applyNumberFormat="1" applyFont="1" applyBorder="1" applyAlignment="1">
      <alignment horizontal="right" indent="1"/>
    </xf>
    <xf numFmtId="2" fontId="3" fillId="3" borderId="9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1" fillId="3" borderId="24" xfId="0" applyFont="1" applyFill="1" applyBorder="1" applyAlignment="1">
      <alignment horizontal="left" indent="1"/>
    </xf>
    <xf numFmtId="0" fontId="1" fillId="3" borderId="7" xfId="0" applyFont="1" applyFill="1" applyBorder="1" applyAlignment="1">
      <alignment horizontal="left" indent="1"/>
    </xf>
    <xf numFmtId="164" fontId="0" fillId="0" borderId="4" xfId="0" applyNumberFormat="1" applyBorder="1" applyAlignment="1">
      <alignment horizontal="right" indent="1"/>
    </xf>
    <xf numFmtId="164" fontId="0" fillId="0" borderId="6" xfId="0" applyNumberFormat="1" applyBorder="1" applyAlignment="1">
      <alignment horizontal="right" indent="1"/>
    </xf>
    <xf numFmtId="165" fontId="0" fillId="0" borderId="6" xfId="0" applyNumberFormat="1" applyBorder="1" applyAlignment="1">
      <alignment horizontal="right" indent="1"/>
    </xf>
    <xf numFmtId="166" fontId="0" fillId="0" borderId="9" xfId="0" applyNumberFormat="1" applyBorder="1" applyAlignment="1">
      <alignment horizontal="right" indent="1"/>
    </xf>
    <xf numFmtId="167" fontId="0" fillId="3" borderId="25" xfId="0" applyNumberFormat="1" applyFill="1" applyBorder="1" applyAlignment="1">
      <alignment horizontal="right" indent="1"/>
    </xf>
    <xf numFmtId="166" fontId="0" fillId="3" borderId="9" xfId="0" applyNumberFormat="1" applyFill="1" applyBorder="1" applyAlignment="1">
      <alignment horizontal="right" indent="1"/>
    </xf>
    <xf numFmtId="0" fontId="0" fillId="3" borderId="1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 applyAlignment="1">
      <alignment horizontal="center"/>
    </xf>
    <xf numFmtId="49" fontId="1" fillId="0" borderId="37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0" xfId="0" applyFont="1" applyBorder="1" applyAlignment="1">
      <alignment horizontal="center" vertical="distributed" textRotation="90"/>
    </xf>
    <xf numFmtId="0" fontId="0" fillId="0" borderId="20" xfId="0" applyFont="1" applyBorder="1" applyAlignment="1">
      <alignment horizontal="center" vertical="distributed" textRotation="90"/>
    </xf>
    <xf numFmtId="0" fontId="1" fillId="0" borderId="36" xfId="0" applyFont="1" applyBorder="1" applyAlignment="1">
      <alignment horizontal="left"/>
    </xf>
    <xf numFmtId="0" fontId="1" fillId="0" borderId="3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/>
              <a:t>Prebivalci</a:t>
            </a:r>
            <a:endParaRPr lang="en-US" sz="2400"/>
          </a:p>
        </c:rich>
      </c:tx>
      <c:layout>
        <c:manualLayout>
          <c:xMode val="edge"/>
          <c:yMode val="edge"/>
          <c:x val="0.40778955171072334"/>
          <c:y val="3.1111121998642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967526697515"/>
          <c:y val="0.19111117799166333"/>
          <c:w val="0.8128805518482819"/>
          <c:h val="0.4436295515763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21-30</c:v>
                </c:pt>
                <c:pt idx="5">
                  <c:v>31-40</c:v>
                </c:pt>
                <c:pt idx="6">
                  <c:v>41-50</c:v>
                </c:pt>
                <c:pt idx="7">
                  <c:v>51-60</c:v>
                </c:pt>
                <c:pt idx="8">
                  <c:v>61-70</c:v>
                </c:pt>
                <c:pt idx="9">
                  <c:v>nad 70</c:v>
                </c:pt>
              </c:strCache>
            </c:strRef>
          </c:cat>
          <c:val>
            <c:numRef>
              <c:f>Prebivalci!$D$3:$M$3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140</c:v>
                </c:pt>
                <c:pt idx="3">
                  <c:v>160</c:v>
                </c:pt>
                <c:pt idx="4">
                  <c:v>140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80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5-468D-93A6-672DBF2BD6B6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21-30</c:v>
                </c:pt>
                <c:pt idx="5">
                  <c:v>31-40</c:v>
                </c:pt>
                <c:pt idx="6">
                  <c:v>41-50</c:v>
                </c:pt>
                <c:pt idx="7">
                  <c:v>51-60</c:v>
                </c:pt>
                <c:pt idx="8">
                  <c:v>61-70</c:v>
                </c:pt>
                <c:pt idx="9">
                  <c:v>nad 70</c:v>
                </c:pt>
              </c:strCache>
            </c:strRef>
          </c:cat>
          <c:val>
            <c:numRef>
              <c:f>Prebivalci!$D$4:$M$4</c:f>
              <c:numCache>
                <c:formatCode>General</c:formatCode>
                <c:ptCount val="10"/>
                <c:pt idx="0">
                  <c:v>130</c:v>
                </c:pt>
                <c:pt idx="1">
                  <c:v>200</c:v>
                </c:pt>
                <c:pt idx="2">
                  <c:v>180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100</c:v>
                </c:pt>
                <c:pt idx="7">
                  <c:v>90</c:v>
                </c:pt>
                <c:pt idx="8">
                  <c:v>60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5-468D-93A6-672DBF2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67167112"/>
        <c:axId val="867164488"/>
      </c:barChart>
      <c:catAx>
        <c:axId val="86716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4488"/>
        <c:crosses val="autoZero"/>
        <c:auto val="1"/>
        <c:lblAlgn val="ctr"/>
        <c:lblOffset val="100"/>
        <c:noMultiLvlLbl val="0"/>
      </c:catAx>
      <c:valAx>
        <c:axId val="8671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81716056762068"/>
          <c:y val="0.7316660478271384"/>
          <c:w val="8.5129145773032613E-2"/>
          <c:h val="0.15000110236259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552449</xdr:colOff>
      <xdr:row>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K11" sqref="K11"/>
    </sheetView>
  </sheetViews>
  <sheetFormatPr defaultRowHeight="15" x14ac:dyDescent="0.25"/>
  <cols>
    <col min="2" max="5" width="11" customWidth="1"/>
  </cols>
  <sheetData>
    <row r="1" spans="2:5" ht="15.75" thickBot="1" x14ac:dyDescent="0.3"/>
    <row r="2" spans="2:5" ht="21" x14ac:dyDescent="0.35">
      <c r="B2" s="66" t="s">
        <v>12</v>
      </c>
      <c r="C2" s="67"/>
      <c r="D2" s="67"/>
      <c r="E2" s="68"/>
    </row>
    <row r="3" spans="2:5" ht="15.75" thickBot="1" x14ac:dyDescent="0.3">
      <c r="B3" s="7"/>
      <c r="C3" s="8" t="s">
        <v>0</v>
      </c>
      <c r="D3" s="9">
        <f ca="1">TODAY()</f>
        <v>43788</v>
      </c>
      <c r="E3" s="10"/>
    </row>
    <row r="4" spans="2:5" ht="15.75" thickBot="1" x14ac:dyDescent="0.3">
      <c r="B4" s="3" t="s">
        <v>1</v>
      </c>
      <c r="C4" s="4" t="s">
        <v>2</v>
      </c>
      <c r="D4" s="4" t="s">
        <v>3</v>
      </c>
      <c r="E4" s="5" t="s">
        <v>4</v>
      </c>
    </row>
    <row r="5" spans="2:5" x14ac:dyDescent="0.25">
      <c r="B5" s="11" t="s">
        <v>5</v>
      </c>
      <c r="C5" s="12">
        <v>15</v>
      </c>
      <c r="D5" s="13">
        <v>14.85</v>
      </c>
      <c r="E5" s="14">
        <f>PRODUCT(C5:D5)</f>
        <v>222.75</v>
      </c>
    </row>
    <row r="6" spans="2:5" x14ac:dyDescent="0.25">
      <c r="B6" s="15" t="s">
        <v>6</v>
      </c>
      <c r="C6" s="16">
        <v>4</v>
      </c>
      <c r="D6" s="17">
        <v>47.3</v>
      </c>
      <c r="E6" s="18">
        <f t="shared" ref="E6:E10" si="0">PRODUCT(C6:D6)</f>
        <v>189.2</v>
      </c>
    </row>
    <row r="7" spans="2:5" x14ac:dyDescent="0.25">
      <c r="B7" s="15" t="s">
        <v>7</v>
      </c>
      <c r="C7" s="16">
        <v>2</v>
      </c>
      <c r="D7" s="17">
        <v>52.55</v>
      </c>
      <c r="E7" s="18">
        <f t="shared" si="0"/>
        <v>105.1</v>
      </c>
    </row>
    <row r="8" spans="2:5" x14ac:dyDescent="0.25">
      <c r="B8" s="15" t="s">
        <v>10</v>
      </c>
      <c r="C8" s="19">
        <v>6</v>
      </c>
      <c r="D8" s="20">
        <v>27.15</v>
      </c>
      <c r="E8" s="18">
        <f t="shared" si="0"/>
        <v>162.89999999999998</v>
      </c>
    </row>
    <row r="9" spans="2:5" x14ac:dyDescent="0.25">
      <c r="B9" s="15" t="s">
        <v>8</v>
      </c>
      <c r="C9" s="19">
        <v>3</v>
      </c>
      <c r="D9" s="20">
        <v>89.9</v>
      </c>
      <c r="E9" s="18">
        <f t="shared" si="0"/>
        <v>269.70000000000005</v>
      </c>
    </row>
    <row r="10" spans="2:5" ht="15.75" thickBot="1" x14ac:dyDescent="0.3">
      <c r="B10" s="21" t="s">
        <v>9</v>
      </c>
      <c r="C10" s="22">
        <v>12</v>
      </c>
      <c r="D10" s="23">
        <v>60</v>
      </c>
      <c r="E10" s="24">
        <f t="shared" si="0"/>
        <v>720</v>
      </c>
    </row>
    <row r="11" spans="2:5" ht="15.75" thickBot="1" x14ac:dyDescent="0.3">
      <c r="B11" s="69" t="s">
        <v>11</v>
      </c>
      <c r="C11" s="70"/>
      <c r="D11" s="70"/>
      <c r="E11" s="25">
        <f>SUM(E5:E10)</f>
        <v>1669.65</v>
      </c>
    </row>
  </sheetData>
  <mergeCells count="2">
    <mergeCell ref="B2:E2"/>
    <mergeCell ref="B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3"/>
  <sheetViews>
    <sheetView workbookViewId="0">
      <selection activeCell="I32" sqref="I32"/>
    </sheetView>
  </sheetViews>
  <sheetFormatPr defaultRowHeight="15" x14ac:dyDescent="0.25"/>
  <sheetData>
    <row r="2" spans="2:3" x14ac:dyDescent="0.25">
      <c r="B2" s="27" t="s">
        <v>13</v>
      </c>
      <c r="C2" s="27" t="s">
        <v>14</v>
      </c>
    </row>
    <row r="3" spans="2:3" x14ac:dyDescent="0.25">
      <c r="B3" s="26">
        <v>1972</v>
      </c>
      <c r="C3" s="26">
        <v>123.43</v>
      </c>
    </row>
    <row r="4" spans="2:3" x14ac:dyDescent="0.25">
      <c r="B4" s="26">
        <f>SUM(B3+1)</f>
        <v>1973</v>
      </c>
      <c r="C4" s="26">
        <f>ROUND(C3*1.0475,2)</f>
        <v>129.29</v>
      </c>
    </row>
    <row r="5" spans="2:3" x14ac:dyDescent="0.25">
      <c r="B5" s="26">
        <f t="shared" ref="B5:B43" si="0">SUM(B4+1)</f>
        <v>1974</v>
      </c>
      <c r="C5" s="26">
        <f t="shared" ref="C5:C43" si="1">ROUND(C4*1.0475,2)</f>
        <v>135.43</v>
      </c>
    </row>
    <row r="6" spans="2:3" x14ac:dyDescent="0.25">
      <c r="B6" s="26">
        <f t="shared" si="0"/>
        <v>1975</v>
      </c>
      <c r="C6" s="26">
        <f t="shared" si="1"/>
        <v>141.86000000000001</v>
      </c>
    </row>
    <row r="7" spans="2:3" x14ac:dyDescent="0.25">
      <c r="B7" s="26">
        <f t="shared" si="0"/>
        <v>1976</v>
      </c>
      <c r="C7" s="26">
        <f t="shared" si="1"/>
        <v>148.6</v>
      </c>
    </row>
    <row r="8" spans="2:3" x14ac:dyDescent="0.25">
      <c r="B8" s="26">
        <f t="shared" si="0"/>
        <v>1977</v>
      </c>
      <c r="C8" s="26">
        <f t="shared" si="1"/>
        <v>155.66</v>
      </c>
    </row>
    <row r="9" spans="2:3" x14ac:dyDescent="0.25">
      <c r="B9" s="26">
        <f t="shared" si="0"/>
        <v>1978</v>
      </c>
      <c r="C9" s="26">
        <f t="shared" si="1"/>
        <v>163.05000000000001</v>
      </c>
    </row>
    <row r="10" spans="2:3" x14ac:dyDescent="0.25">
      <c r="B10" s="26">
        <f t="shared" si="0"/>
        <v>1979</v>
      </c>
      <c r="C10" s="26">
        <f t="shared" si="1"/>
        <v>170.79</v>
      </c>
    </row>
    <row r="11" spans="2:3" x14ac:dyDescent="0.25">
      <c r="B11" s="26">
        <f t="shared" si="0"/>
        <v>1980</v>
      </c>
      <c r="C11" s="26">
        <f t="shared" si="1"/>
        <v>178.9</v>
      </c>
    </row>
    <row r="12" spans="2:3" x14ac:dyDescent="0.25">
      <c r="B12" s="26">
        <f t="shared" si="0"/>
        <v>1981</v>
      </c>
      <c r="C12" s="26">
        <f t="shared" si="1"/>
        <v>187.4</v>
      </c>
    </row>
    <row r="13" spans="2:3" x14ac:dyDescent="0.25">
      <c r="B13" s="26">
        <f t="shared" si="0"/>
        <v>1982</v>
      </c>
      <c r="C13" s="26">
        <f t="shared" si="1"/>
        <v>196.3</v>
      </c>
    </row>
    <row r="14" spans="2:3" x14ac:dyDescent="0.25">
      <c r="B14" s="26">
        <f t="shared" si="0"/>
        <v>1983</v>
      </c>
      <c r="C14" s="26">
        <f t="shared" si="1"/>
        <v>205.62</v>
      </c>
    </row>
    <row r="15" spans="2:3" x14ac:dyDescent="0.25">
      <c r="B15" s="26">
        <f t="shared" si="0"/>
        <v>1984</v>
      </c>
      <c r="C15" s="26">
        <f t="shared" si="1"/>
        <v>215.39</v>
      </c>
    </row>
    <row r="16" spans="2:3" x14ac:dyDescent="0.25">
      <c r="B16" s="26">
        <f t="shared" si="0"/>
        <v>1985</v>
      </c>
      <c r="C16" s="26">
        <f t="shared" si="1"/>
        <v>225.62</v>
      </c>
    </row>
    <row r="17" spans="2:3" x14ac:dyDescent="0.25">
      <c r="B17" s="26">
        <f t="shared" si="0"/>
        <v>1986</v>
      </c>
      <c r="C17" s="26">
        <f t="shared" si="1"/>
        <v>236.34</v>
      </c>
    </row>
    <row r="18" spans="2:3" x14ac:dyDescent="0.25">
      <c r="B18" s="26">
        <f t="shared" si="0"/>
        <v>1987</v>
      </c>
      <c r="C18" s="26">
        <f t="shared" si="1"/>
        <v>247.57</v>
      </c>
    </row>
    <row r="19" spans="2:3" x14ac:dyDescent="0.25">
      <c r="B19" s="26">
        <f t="shared" si="0"/>
        <v>1988</v>
      </c>
      <c r="C19" s="26">
        <f t="shared" si="1"/>
        <v>259.33</v>
      </c>
    </row>
    <row r="20" spans="2:3" x14ac:dyDescent="0.25">
      <c r="B20" s="26">
        <f t="shared" si="0"/>
        <v>1989</v>
      </c>
      <c r="C20" s="26">
        <f t="shared" si="1"/>
        <v>271.64999999999998</v>
      </c>
    </row>
    <row r="21" spans="2:3" x14ac:dyDescent="0.25">
      <c r="B21" s="26">
        <f t="shared" si="0"/>
        <v>1990</v>
      </c>
      <c r="C21" s="26">
        <f t="shared" si="1"/>
        <v>284.55</v>
      </c>
    </row>
    <row r="22" spans="2:3" x14ac:dyDescent="0.25">
      <c r="B22" s="26">
        <f t="shared" si="0"/>
        <v>1991</v>
      </c>
      <c r="C22" s="26">
        <f t="shared" si="1"/>
        <v>298.07</v>
      </c>
    </row>
    <row r="23" spans="2:3" x14ac:dyDescent="0.25">
      <c r="B23" s="26">
        <f t="shared" si="0"/>
        <v>1992</v>
      </c>
      <c r="C23" s="26">
        <f t="shared" si="1"/>
        <v>312.23</v>
      </c>
    </row>
    <row r="24" spans="2:3" x14ac:dyDescent="0.25">
      <c r="B24" s="26">
        <f t="shared" si="0"/>
        <v>1993</v>
      </c>
      <c r="C24" s="26">
        <f t="shared" si="1"/>
        <v>327.06</v>
      </c>
    </row>
    <row r="25" spans="2:3" x14ac:dyDescent="0.25">
      <c r="B25" s="26">
        <f t="shared" si="0"/>
        <v>1994</v>
      </c>
      <c r="C25" s="26">
        <f t="shared" si="1"/>
        <v>342.6</v>
      </c>
    </row>
    <row r="26" spans="2:3" x14ac:dyDescent="0.25">
      <c r="B26" s="26">
        <f t="shared" si="0"/>
        <v>1995</v>
      </c>
      <c r="C26" s="26">
        <f t="shared" si="1"/>
        <v>358.87</v>
      </c>
    </row>
    <row r="27" spans="2:3" x14ac:dyDescent="0.25">
      <c r="B27" s="26">
        <f t="shared" si="0"/>
        <v>1996</v>
      </c>
      <c r="C27" s="26">
        <f t="shared" si="1"/>
        <v>375.92</v>
      </c>
    </row>
    <row r="28" spans="2:3" x14ac:dyDescent="0.25">
      <c r="B28" s="26">
        <f t="shared" si="0"/>
        <v>1997</v>
      </c>
      <c r="C28" s="26">
        <f t="shared" si="1"/>
        <v>393.78</v>
      </c>
    </row>
    <row r="29" spans="2:3" x14ac:dyDescent="0.25">
      <c r="B29" s="26">
        <f t="shared" si="0"/>
        <v>1998</v>
      </c>
      <c r="C29" s="26">
        <f t="shared" si="1"/>
        <v>412.48</v>
      </c>
    </row>
    <row r="30" spans="2:3" x14ac:dyDescent="0.25">
      <c r="B30" s="26">
        <f t="shared" si="0"/>
        <v>1999</v>
      </c>
      <c r="C30" s="26">
        <f t="shared" si="1"/>
        <v>432.07</v>
      </c>
    </row>
    <row r="31" spans="2:3" x14ac:dyDescent="0.25">
      <c r="B31" s="26">
        <f t="shared" si="0"/>
        <v>2000</v>
      </c>
      <c r="C31" s="26">
        <f t="shared" si="1"/>
        <v>452.59</v>
      </c>
    </row>
    <row r="32" spans="2:3" x14ac:dyDescent="0.25">
      <c r="B32" s="26">
        <f t="shared" si="0"/>
        <v>2001</v>
      </c>
      <c r="C32" s="26">
        <f t="shared" si="1"/>
        <v>474.09</v>
      </c>
    </row>
    <row r="33" spans="2:3" x14ac:dyDescent="0.25">
      <c r="B33" s="26">
        <f t="shared" si="0"/>
        <v>2002</v>
      </c>
      <c r="C33" s="26">
        <f t="shared" si="1"/>
        <v>496.61</v>
      </c>
    </row>
    <row r="34" spans="2:3" x14ac:dyDescent="0.25">
      <c r="B34" s="26">
        <f t="shared" si="0"/>
        <v>2003</v>
      </c>
      <c r="C34" s="26">
        <f t="shared" si="1"/>
        <v>520.20000000000005</v>
      </c>
    </row>
    <row r="35" spans="2:3" x14ac:dyDescent="0.25">
      <c r="B35" s="26">
        <f t="shared" si="0"/>
        <v>2004</v>
      </c>
      <c r="C35" s="26">
        <f t="shared" si="1"/>
        <v>544.91</v>
      </c>
    </row>
    <row r="36" spans="2:3" x14ac:dyDescent="0.25">
      <c r="B36" s="26">
        <f t="shared" si="0"/>
        <v>2005</v>
      </c>
      <c r="C36" s="26">
        <f t="shared" si="1"/>
        <v>570.79</v>
      </c>
    </row>
    <row r="37" spans="2:3" x14ac:dyDescent="0.25">
      <c r="B37" s="26">
        <f t="shared" si="0"/>
        <v>2006</v>
      </c>
      <c r="C37" s="26">
        <f t="shared" si="1"/>
        <v>597.9</v>
      </c>
    </row>
    <row r="38" spans="2:3" x14ac:dyDescent="0.25">
      <c r="B38" s="26">
        <f t="shared" si="0"/>
        <v>2007</v>
      </c>
      <c r="C38" s="26">
        <f t="shared" si="1"/>
        <v>626.29999999999995</v>
      </c>
    </row>
    <row r="39" spans="2:3" x14ac:dyDescent="0.25">
      <c r="B39" s="26">
        <f t="shared" si="0"/>
        <v>2008</v>
      </c>
      <c r="C39" s="26">
        <f t="shared" si="1"/>
        <v>656.05</v>
      </c>
    </row>
    <row r="40" spans="2:3" x14ac:dyDescent="0.25">
      <c r="B40" s="26">
        <f t="shared" si="0"/>
        <v>2009</v>
      </c>
      <c r="C40" s="26">
        <f t="shared" si="1"/>
        <v>687.21</v>
      </c>
    </row>
    <row r="41" spans="2:3" x14ac:dyDescent="0.25">
      <c r="B41" s="26">
        <f t="shared" si="0"/>
        <v>2010</v>
      </c>
      <c r="C41" s="26">
        <f t="shared" si="1"/>
        <v>719.85</v>
      </c>
    </row>
    <row r="42" spans="2:3" x14ac:dyDescent="0.25">
      <c r="B42" s="26">
        <f t="shared" si="0"/>
        <v>2011</v>
      </c>
      <c r="C42" s="26">
        <f t="shared" si="1"/>
        <v>754.04</v>
      </c>
    </row>
    <row r="43" spans="2:3" x14ac:dyDescent="0.25">
      <c r="B43" s="26">
        <f t="shared" si="0"/>
        <v>2012</v>
      </c>
      <c r="C43" s="26">
        <f t="shared" si="1"/>
        <v>789.86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10" sqref="C10"/>
    </sheetView>
  </sheetViews>
  <sheetFormatPr defaultRowHeight="15" x14ac:dyDescent="0.25"/>
  <cols>
    <col min="2" max="2" width="21.28515625" customWidth="1"/>
    <col min="3" max="3" width="10.42578125" customWidth="1"/>
  </cols>
  <sheetData>
    <row r="1" spans="2:3" ht="15.75" thickBot="1" x14ac:dyDescent="0.3"/>
    <row r="2" spans="2:3" ht="21.75" thickBot="1" x14ac:dyDescent="0.4">
      <c r="B2" s="71" t="s">
        <v>15</v>
      </c>
      <c r="C2" s="72"/>
    </row>
    <row r="3" spans="2:3" x14ac:dyDescent="0.25">
      <c r="B3" s="28" t="s">
        <v>18</v>
      </c>
      <c r="C3" s="33">
        <v>4.1500000000000004</v>
      </c>
    </row>
    <row r="4" spans="2:3" x14ac:dyDescent="0.25">
      <c r="B4" s="29" t="s">
        <v>19</v>
      </c>
      <c r="C4" s="34">
        <v>3.3</v>
      </c>
    </row>
    <row r="5" spans="2:3" x14ac:dyDescent="0.25">
      <c r="B5" s="29" t="s">
        <v>20</v>
      </c>
      <c r="C5" s="34">
        <v>2.65</v>
      </c>
    </row>
    <row r="6" spans="2:3" x14ac:dyDescent="0.25">
      <c r="B6" s="29" t="s">
        <v>22</v>
      </c>
      <c r="C6" s="35">
        <v>0.5</v>
      </c>
    </row>
    <row r="7" spans="2:3" ht="15.75" thickBot="1" x14ac:dyDescent="0.3">
      <c r="B7" s="30" t="s">
        <v>21</v>
      </c>
      <c r="C7" s="36">
        <v>1.1000000000000001</v>
      </c>
    </row>
    <row r="8" spans="2:3" x14ac:dyDescent="0.25">
      <c r="B8" s="31" t="s">
        <v>16</v>
      </c>
      <c r="C8" s="37">
        <f>((C3+C4)*2*C5)+(C3*C4)</f>
        <v>53.18</v>
      </c>
    </row>
    <row r="9" spans="2:3" ht="15.75" thickBot="1" x14ac:dyDescent="0.3">
      <c r="B9" s="32" t="s">
        <v>17</v>
      </c>
      <c r="C9" s="38">
        <f>0.5*C8*1.1</f>
        <v>29.249000000000002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B10" sqref="B10:D10"/>
    </sheetView>
  </sheetViews>
  <sheetFormatPr defaultRowHeight="15" x14ac:dyDescent="0.25"/>
  <sheetData>
    <row r="2" spans="2:8" x14ac:dyDescent="0.25">
      <c r="B2" s="6" t="s">
        <v>23</v>
      </c>
      <c r="C2" s="6"/>
      <c r="D2" s="6"/>
      <c r="E2" s="6"/>
      <c r="F2" s="6"/>
      <c r="G2" s="6"/>
      <c r="H2" s="6"/>
    </row>
    <row r="3" spans="2:8" x14ac:dyDescent="0.25">
      <c r="B3" s="6" t="s">
        <v>24</v>
      </c>
      <c r="C3" s="6"/>
      <c r="D3" s="6"/>
      <c r="E3" s="6"/>
      <c r="F3" s="6"/>
      <c r="G3" s="6"/>
      <c r="H3" s="6"/>
    </row>
    <row r="4" spans="2:8" x14ac:dyDescent="0.25">
      <c r="B4" s="6" t="s">
        <v>26</v>
      </c>
      <c r="C4" s="6"/>
      <c r="D4" s="6"/>
      <c r="E4" s="6"/>
      <c r="F4" s="6"/>
      <c r="G4" s="6"/>
      <c r="H4" s="6"/>
    </row>
    <row r="6" spans="2:8" x14ac:dyDescent="0.25">
      <c r="B6" s="6" t="s">
        <v>23</v>
      </c>
      <c r="C6" s="6"/>
      <c r="D6" s="6"/>
      <c r="E6" s="6"/>
      <c r="F6" s="6"/>
      <c r="G6" s="6"/>
      <c r="H6" s="6"/>
    </row>
    <row r="7" spans="2:8" x14ac:dyDescent="0.25">
      <c r="B7" s="6" t="s">
        <v>24</v>
      </c>
      <c r="C7" s="6"/>
      <c r="D7" s="6"/>
      <c r="E7" s="6"/>
      <c r="F7" s="6"/>
      <c r="G7" s="6"/>
      <c r="H7" s="6"/>
    </row>
    <row r="8" spans="2:8" x14ac:dyDescent="0.25">
      <c r="B8" s="6" t="s">
        <v>26</v>
      </c>
      <c r="C8" s="6"/>
      <c r="D8" s="6"/>
      <c r="E8" s="6"/>
      <c r="F8" s="6"/>
      <c r="G8" s="6"/>
      <c r="H8" s="6"/>
    </row>
    <row r="10" spans="2:8" x14ac:dyDescent="0.25">
      <c r="B10" s="73"/>
      <c r="C10" s="73"/>
      <c r="D10" s="73"/>
      <c r="E10" s="6">
        <v>1240</v>
      </c>
    </row>
    <row r="11" spans="2:8" x14ac:dyDescent="0.25">
      <c r="B11" s="73"/>
      <c r="C11" s="73"/>
      <c r="D11" s="73"/>
      <c r="E11" s="6">
        <v>210</v>
      </c>
    </row>
    <row r="12" spans="2:8" x14ac:dyDescent="0.25">
      <c r="B12" s="73"/>
      <c r="C12" s="73"/>
      <c r="D12" s="73"/>
      <c r="E12" s="6">
        <v>20</v>
      </c>
    </row>
    <row r="13" spans="2:8" x14ac:dyDescent="0.25">
      <c r="B13" s="73"/>
      <c r="C13" s="73"/>
      <c r="D13" s="73"/>
      <c r="E13" s="6">
        <v>103</v>
      </c>
    </row>
  </sheetData>
  <mergeCells count="4">
    <mergeCell ref="B12:D12"/>
    <mergeCell ref="B10:D10"/>
    <mergeCell ref="B11:D11"/>
    <mergeCell ref="B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P6" sqref="P6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39" t="s">
        <v>25</v>
      </c>
      <c r="C2" s="43">
        <v>1</v>
      </c>
      <c r="D2" s="44">
        <f>SUM(C2+1)</f>
        <v>2</v>
      </c>
      <c r="E2" s="44">
        <f t="shared" ref="E2:L2" si="0">SUM(D2+1)</f>
        <v>3</v>
      </c>
      <c r="F2" s="44">
        <f t="shared" si="0"/>
        <v>4</v>
      </c>
      <c r="G2" s="44">
        <f t="shared" si="0"/>
        <v>5</v>
      </c>
      <c r="H2" s="44">
        <f t="shared" si="0"/>
        <v>6</v>
      </c>
      <c r="I2" s="44">
        <f t="shared" si="0"/>
        <v>7</v>
      </c>
      <c r="J2" s="44">
        <f t="shared" si="0"/>
        <v>8</v>
      </c>
      <c r="K2" s="44">
        <f t="shared" si="0"/>
        <v>9</v>
      </c>
      <c r="L2" s="44">
        <f t="shared" si="0"/>
        <v>10</v>
      </c>
    </row>
    <row r="3" spans="2:12" x14ac:dyDescent="0.25">
      <c r="B3" s="40">
        <v>1</v>
      </c>
      <c r="C3" s="46">
        <f>C$2*$B3</f>
        <v>1</v>
      </c>
      <c r="D3" s="47">
        <f t="shared" ref="D3:L3" si="1">D$2*$B3</f>
        <v>2</v>
      </c>
      <c r="E3" s="47">
        <f t="shared" si="1"/>
        <v>3</v>
      </c>
      <c r="F3" s="47">
        <f t="shared" si="1"/>
        <v>4</v>
      </c>
      <c r="G3" s="47">
        <f t="shared" si="1"/>
        <v>5</v>
      </c>
      <c r="H3" s="47">
        <f t="shared" si="1"/>
        <v>6</v>
      </c>
      <c r="I3" s="47">
        <f t="shared" si="1"/>
        <v>7</v>
      </c>
      <c r="J3" s="47">
        <f t="shared" si="1"/>
        <v>8</v>
      </c>
      <c r="K3" s="47">
        <f t="shared" si="1"/>
        <v>9</v>
      </c>
      <c r="L3" s="48">
        <f t="shared" si="1"/>
        <v>10</v>
      </c>
    </row>
    <row r="4" spans="2:12" x14ac:dyDescent="0.25">
      <c r="B4" s="41">
        <f>SUM(B3+1)</f>
        <v>2</v>
      </c>
      <c r="C4" s="49">
        <f t="shared" ref="C4:L12" si="2">C$2*$B4</f>
        <v>2</v>
      </c>
      <c r="D4" s="45">
        <f t="shared" si="2"/>
        <v>4</v>
      </c>
      <c r="E4" s="45">
        <f t="shared" si="2"/>
        <v>6</v>
      </c>
      <c r="F4" s="45">
        <f t="shared" si="2"/>
        <v>8</v>
      </c>
      <c r="G4" s="45">
        <f t="shared" si="2"/>
        <v>10</v>
      </c>
      <c r="H4" s="45">
        <f t="shared" si="2"/>
        <v>12</v>
      </c>
      <c r="I4" s="45">
        <f t="shared" si="2"/>
        <v>14</v>
      </c>
      <c r="J4" s="45">
        <f t="shared" si="2"/>
        <v>16</v>
      </c>
      <c r="K4" s="45">
        <f t="shared" si="2"/>
        <v>18</v>
      </c>
      <c r="L4" s="50">
        <f t="shared" si="2"/>
        <v>20</v>
      </c>
    </row>
    <row r="5" spans="2:12" x14ac:dyDescent="0.25">
      <c r="B5" s="41">
        <f t="shared" ref="B5:B12" si="3">SUM(B4+1)</f>
        <v>3</v>
      </c>
      <c r="C5" s="49">
        <f t="shared" si="2"/>
        <v>3</v>
      </c>
      <c r="D5" s="45">
        <f t="shared" si="2"/>
        <v>6</v>
      </c>
      <c r="E5" s="45">
        <f t="shared" si="2"/>
        <v>9</v>
      </c>
      <c r="F5" s="45">
        <f t="shared" si="2"/>
        <v>12</v>
      </c>
      <c r="G5" s="45">
        <f t="shared" si="2"/>
        <v>15</v>
      </c>
      <c r="H5" s="45">
        <f t="shared" si="2"/>
        <v>18</v>
      </c>
      <c r="I5" s="45">
        <f t="shared" si="2"/>
        <v>21</v>
      </c>
      <c r="J5" s="45">
        <f t="shared" si="2"/>
        <v>24</v>
      </c>
      <c r="K5" s="45">
        <f t="shared" si="2"/>
        <v>27</v>
      </c>
      <c r="L5" s="50">
        <f t="shared" si="2"/>
        <v>30</v>
      </c>
    </row>
    <row r="6" spans="2:12" x14ac:dyDescent="0.25">
      <c r="B6" s="41">
        <f t="shared" si="3"/>
        <v>4</v>
      </c>
      <c r="C6" s="49">
        <f t="shared" si="2"/>
        <v>4</v>
      </c>
      <c r="D6" s="45">
        <f t="shared" si="2"/>
        <v>8</v>
      </c>
      <c r="E6" s="45">
        <f t="shared" si="2"/>
        <v>12</v>
      </c>
      <c r="F6" s="45">
        <f t="shared" si="2"/>
        <v>16</v>
      </c>
      <c r="G6" s="45">
        <f t="shared" si="2"/>
        <v>20</v>
      </c>
      <c r="H6" s="45">
        <f t="shared" si="2"/>
        <v>24</v>
      </c>
      <c r="I6" s="45">
        <f t="shared" si="2"/>
        <v>28</v>
      </c>
      <c r="J6" s="45">
        <f t="shared" si="2"/>
        <v>32</v>
      </c>
      <c r="K6" s="45">
        <f t="shared" si="2"/>
        <v>36</v>
      </c>
      <c r="L6" s="50">
        <f t="shared" si="2"/>
        <v>40</v>
      </c>
    </row>
    <row r="7" spans="2:12" x14ac:dyDescent="0.25">
      <c r="B7" s="41">
        <f t="shared" si="3"/>
        <v>5</v>
      </c>
      <c r="C7" s="49">
        <f t="shared" si="2"/>
        <v>5</v>
      </c>
      <c r="D7" s="45">
        <f t="shared" si="2"/>
        <v>10</v>
      </c>
      <c r="E7" s="45">
        <f t="shared" si="2"/>
        <v>15</v>
      </c>
      <c r="F7" s="45">
        <f t="shared" si="2"/>
        <v>20</v>
      </c>
      <c r="G7" s="45">
        <f t="shared" si="2"/>
        <v>25</v>
      </c>
      <c r="H7" s="45">
        <f t="shared" si="2"/>
        <v>30</v>
      </c>
      <c r="I7" s="45">
        <f t="shared" si="2"/>
        <v>35</v>
      </c>
      <c r="J7" s="45">
        <f t="shared" si="2"/>
        <v>40</v>
      </c>
      <c r="K7" s="45">
        <f t="shared" si="2"/>
        <v>45</v>
      </c>
      <c r="L7" s="50">
        <f t="shared" si="2"/>
        <v>50</v>
      </c>
    </row>
    <row r="8" spans="2:12" x14ac:dyDescent="0.25">
      <c r="B8" s="41">
        <f t="shared" si="3"/>
        <v>6</v>
      </c>
      <c r="C8" s="49">
        <f t="shared" si="2"/>
        <v>6</v>
      </c>
      <c r="D8" s="45">
        <f t="shared" si="2"/>
        <v>12</v>
      </c>
      <c r="E8" s="45">
        <f t="shared" si="2"/>
        <v>18</v>
      </c>
      <c r="F8" s="45">
        <f t="shared" si="2"/>
        <v>24</v>
      </c>
      <c r="G8" s="45">
        <f t="shared" si="2"/>
        <v>30</v>
      </c>
      <c r="H8" s="45">
        <f t="shared" si="2"/>
        <v>36</v>
      </c>
      <c r="I8" s="45">
        <f t="shared" si="2"/>
        <v>42</v>
      </c>
      <c r="J8" s="45">
        <f t="shared" si="2"/>
        <v>48</v>
      </c>
      <c r="K8" s="45">
        <f t="shared" si="2"/>
        <v>54</v>
      </c>
      <c r="L8" s="50">
        <f t="shared" si="2"/>
        <v>60</v>
      </c>
    </row>
    <row r="9" spans="2:12" x14ac:dyDescent="0.25">
      <c r="B9" s="41">
        <f t="shared" si="3"/>
        <v>7</v>
      </c>
      <c r="C9" s="49">
        <f t="shared" si="2"/>
        <v>7</v>
      </c>
      <c r="D9" s="45">
        <f t="shared" si="2"/>
        <v>14</v>
      </c>
      <c r="E9" s="45">
        <f t="shared" si="2"/>
        <v>21</v>
      </c>
      <c r="F9" s="45">
        <f t="shared" si="2"/>
        <v>28</v>
      </c>
      <c r="G9" s="45">
        <f t="shared" si="2"/>
        <v>35</v>
      </c>
      <c r="H9" s="45">
        <f t="shared" si="2"/>
        <v>42</v>
      </c>
      <c r="I9" s="45">
        <f t="shared" si="2"/>
        <v>49</v>
      </c>
      <c r="J9" s="45">
        <f t="shared" si="2"/>
        <v>56</v>
      </c>
      <c r="K9" s="45">
        <f t="shared" si="2"/>
        <v>63</v>
      </c>
      <c r="L9" s="50">
        <f t="shared" si="2"/>
        <v>70</v>
      </c>
    </row>
    <row r="10" spans="2:12" x14ac:dyDescent="0.25">
      <c r="B10" s="41">
        <f t="shared" si="3"/>
        <v>8</v>
      </c>
      <c r="C10" s="49">
        <f t="shared" si="2"/>
        <v>8</v>
      </c>
      <c r="D10" s="45">
        <f t="shared" si="2"/>
        <v>16</v>
      </c>
      <c r="E10" s="45">
        <f t="shared" si="2"/>
        <v>24</v>
      </c>
      <c r="F10" s="45">
        <f t="shared" si="2"/>
        <v>32</v>
      </c>
      <c r="G10" s="45">
        <f t="shared" si="2"/>
        <v>40</v>
      </c>
      <c r="H10" s="45">
        <f t="shared" si="2"/>
        <v>48</v>
      </c>
      <c r="I10" s="45">
        <f t="shared" si="2"/>
        <v>56</v>
      </c>
      <c r="J10" s="45">
        <f t="shared" si="2"/>
        <v>64</v>
      </c>
      <c r="K10" s="45">
        <f t="shared" si="2"/>
        <v>72</v>
      </c>
      <c r="L10" s="50">
        <f t="shared" si="2"/>
        <v>80</v>
      </c>
    </row>
    <row r="11" spans="2:12" x14ac:dyDescent="0.25">
      <c r="B11" s="41">
        <f t="shared" si="3"/>
        <v>9</v>
      </c>
      <c r="C11" s="49">
        <f t="shared" si="2"/>
        <v>9</v>
      </c>
      <c r="D11" s="45">
        <f t="shared" si="2"/>
        <v>18</v>
      </c>
      <c r="E11" s="45">
        <f t="shared" si="2"/>
        <v>27</v>
      </c>
      <c r="F11" s="45">
        <f t="shared" si="2"/>
        <v>36</v>
      </c>
      <c r="G11" s="45">
        <f t="shared" si="2"/>
        <v>45</v>
      </c>
      <c r="H11" s="45">
        <f t="shared" si="2"/>
        <v>54</v>
      </c>
      <c r="I11" s="45">
        <f t="shared" si="2"/>
        <v>63</v>
      </c>
      <c r="J11" s="45">
        <f t="shared" si="2"/>
        <v>72</v>
      </c>
      <c r="K11" s="45">
        <f t="shared" si="2"/>
        <v>81</v>
      </c>
      <c r="L11" s="50">
        <f t="shared" si="2"/>
        <v>90</v>
      </c>
    </row>
    <row r="12" spans="2:12" ht="15.75" thickBot="1" x14ac:dyDescent="0.3">
      <c r="B12" s="42">
        <f t="shared" si="3"/>
        <v>10</v>
      </c>
      <c r="C12" s="51">
        <f t="shared" si="2"/>
        <v>10</v>
      </c>
      <c r="D12" s="52">
        <f t="shared" si="2"/>
        <v>20</v>
      </c>
      <c r="E12" s="52">
        <f t="shared" si="2"/>
        <v>30</v>
      </c>
      <c r="F12" s="52">
        <f t="shared" si="2"/>
        <v>40</v>
      </c>
      <c r="G12" s="52">
        <f t="shared" si="2"/>
        <v>50</v>
      </c>
      <c r="H12" s="52">
        <f t="shared" si="2"/>
        <v>60</v>
      </c>
      <c r="I12" s="52">
        <f t="shared" si="2"/>
        <v>70</v>
      </c>
      <c r="J12" s="52">
        <f t="shared" si="2"/>
        <v>80</v>
      </c>
      <c r="K12" s="52">
        <f t="shared" si="2"/>
        <v>90</v>
      </c>
      <c r="L12" s="53">
        <f t="shared" si="2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tabSelected="1" workbookViewId="0">
      <selection activeCell="P18" sqref="P18"/>
    </sheetView>
  </sheetViews>
  <sheetFormatPr defaultRowHeight="15" x14ac:dyDescent="0.25"/>
  <cols>
    <col min="3" max="4" width="7.5703125" customWidth="1"/>
    <col min="5" max="5" width="8" customWidth="1"/>
    <col min="6" max="6" width="7.85546875" customWidth="1"/>
    <col min="7" max="7" width="7.7109375" customWidth="1"/>
    <col min="8" max="8" width="7.28515625" customWidth="1"/>
    <col min="9" max="9" width="8.140625" customWidth="1"/>
    <col min="10" max="10" width="7.28515625" customWidth="1"/>
    <col min="11" max="12" width="7.85546875" customWidth="1"/>
    <col min="13" max="13" width="8.28515625" customWidth="1"/>
  </cols>
  <sheetData>
    <row r="1" spans="2:13" ht="15.75" thickBot="1" x14ac:dyDescent="0.3"/>
    <row r="2" spans="2:13" ht="15.75" thickBot="1" x14ac:dyDescent="0.3">
      <c r="B2" s="76" t="s">
        <v>27</v>
      </c>
      <c r="C2" s="77"/>
      <c r="D2" s="57" t="s">
        <v>30</v>
      </c>
      <c r="E2" s="58" t="s">
        <v>33</v>
      </c>
      <c r="F2" s="58" t="s">
        <v>34</v>
      </c>
      <c r="G2" s="58" t="s">
        <v>35</v>
      </c>
      <c r="H2" s="58" t="s">
        <v>36</v>
      </c>
      <c r="I2" s="58" t="s">
        <v>37</v>
      </c>
      <c r="J2" s="58" t="s">
        <v>38</v>
      </c>
      <c r="K2" s="58" t="s">
        <v>39</v>
      </c>
      <c r="L2" s="58" t="s">
        <v>40</v>
      </c>
      <c r="M2" s="59" t="s">
        <v>32</v>
      </c>
    </row>
    <row r="3" spans="2:13" ht="19.5" customHeight="1" thickTop="1" x14ac:dyDescent="0.25">
      <c r="B3" s="74" t="s">
        <v>31</v>
      </c>
      <c r="C3" s="55" t="s">
        <v>28</v>
      </c>
      <c r="D3" s="60">
        <v>100</v>
      </c>
      <c r="E3" s="61">
        <v>150</v>
      </c>
      <c r="F3" s="61">
        <v>140</v>
      </c>
      <c r="G3" s="61">
        <v>160</v>
      </c>
      <c r="H3" s="61">
        <v>140</v>
      </c>
      <c r="I3" s="61">
        <v>100</v>
      </c>
      <c r="J3" s="61">
        <v>80</v>
      </c>
      <c r="K3" s="61">
        <v>60</v>
      </c>
      <c r="L3" s="61">
        <v>80</v>
      </c>
      <c r="M3" s="62">
        <v>30</v>
      </c>
    </row>
    <row r="4" spans="2:13" ht="20.25" customHeight="1" thickBot="1" x14ac:dyDescent="0.3">
      <c r="B4" s="75"/>
      <c r="C4" s="56" t="s">
        <v>29</v>
      </c>
      <c r="D4" s="63">
        <v>130</v>
      </c>
      <c r="E4" s="64">
        <v>200</v>
      </c>
      <c r="F4" s="64">
        <v>180</v>
      </c>
      <c r="G4" s="64">
        <v>120</v>
      </c>
      <c r="H4" s="64">
        <v>100</v>
      </c>
      <c r="I4" s="64">
        <v>80</v>
      </c>
      <c r="J4" s="64">
        <v>100</v>
      </c>
      <c r="K4" s="64">
        <v>90</v>
      </c>
      <c r="L4" s="64">
        <v>60</v>
      </c>
      <c r="M4" s="65">
        <v>20</v>
      </c>
    </row>
    <row r="5" spans="2:13" ht="15.75" thickBot="1" x14ac:dyDescent="0.3">
      <c r="D5" s="1" t="str">
        <f>IF(D4&gt;D3, "Ž", "M")</f>
        <v>Ž</v>
      </c>
      <c r="E5" s="2" t="str">
        <f t="shared" ref="E5:L5" si="0">IF(E4&gt;E3, "Ž", "M")</f>
        <v>Ž</v>
      </c>
      <c r="F5" s="2" t="str">
        <f t="shared" si="0"/>
        <v>Ž</v>
      </c>
      <c r="G5" s="2" t="str">
        <f t="shared" si="0"/>
        <v>M</v>
      </c>
      <c r="H5" s="2" t="str">
        <f t="shared" si="0"/>
        <v>M</v>
      </c>
      <c r="I5" s="2" t="str">
        <f t="shared" si="0"/>
        <v>M</v>
      </c>
      <c r="J5" s="2" t="str">
        <f t="shared" si="0"/>
        <v>Ž</v>
      </c>
      <c r="K5" s="2" t="str">
        <f t="shared" si="0"/>
        <v>Ž</v>
      </c>
      <c r="L5" s="2" t="str">
        <f t="shared" si="0"/>
        <v>M</v>
      </c>
      <c r="M5" s="54" t="str">
        <f>IF(M4&gt;M3, "Ž", "M")</f>
        <v>M</v>
      </c>
    </row>
  </sheetData>
  <mergeCells count="2">
    <mergeCell ref="B3:B4"/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E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W J z T 6 H t j / y o A A A A + A A A A B I A H A B D b 2 5 m a W c v U G F j a 2 F n Z S 5 4 b W w g o h g A K K A U A A A A A A A A A A A A A A A A A A A A A A A A A A A A h Y / N C o J A G E V f R W b v / F V S 8 T k u W g U J g R B t B 5 1 0 S M d w x s Z 3 a 9 E j 9 Q o J Z b V r e S / n w r m P 2 x 2 S o a m D q + q s b k 2 M G K Y o U C Z v C 2 3 K G P X u F C 5 R I m A v 8 7 M s V T D C x q 4 H q 2 N U O X d Z E + K 9 x 3 6 G 2 6 4 k n F J G j u k u y y v V y F A b 6 6 T J F f q s i v 8 r J O D w k h E c R w w v 2 I r j e c S A T D W k 2 n w R P h p j C u S n h E 1 f u 7 5 T Q p k w 2 w K Z I p D 3 C / E E U E s D B B Q A A g A I A M V i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Y n N P K I p H u A 4 A A A A R A A A A E w A c A E Z v c m 1 1 b G F z L 1 N l Y 3 R p b 2 4 x L m 0 g o h g A K K A U A A A A A A A A A A A A A A A A A A A A A A A A A A A A K 0 5 N L s n M z 1 M I h t C G 1 g B Q S w E C L Q A U A A I A C A D F Y n N P o e 2 P / K g A A A D 4 A A A A E g A A A A A A A A A A A A A A A A A A A A A A Q 2 9 u Z m l n L 1 B h Y 2 t h Z 2 U u e G 1 s U E s B A i 0 A F A A C A A g A x W J z T w / K 6 a u k A A A A 6 Q A A A B M A A A A A A A A A A A A A A A A A 9 A A A A F t D b 2 5 0 Z W 5 0 X 1 R 5 c G V z X S 5 4 b W x Q S w E C L Q A U A A I A C A D F Y n N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L 7 y h q B J g U 6 Z S K L W d I 0 Q B A A A A A A C A A A A A A A D Z g A A w A A A A B A A A A A r q o B s s G M y h W U g L Z w q 3 i k h A A A A A A S A A A C g A A A A E A A A A O 0 + o H z v 7 K E 4 6 A b 6 / M s C 9 e B Q A A A A e s m A 3 g 2 / D e r 4 0 q p W e K T 1 c F 3 A n 5 v H t g i / 6 X l a 0 A F a D U 5 b 1 F + W t S 5 z E O I N M h 8 g L + X Z W 6 i s n K l y N B W i s 0 7 w I V A i I c b g J C c 9 X r Z 7 p 8 l l h e S 3 S n k U A A A A 8 Z l y f j T p g 5 8 h 2 C C N Z s a I 3 o 6 u 6 3 A = < / D a t a M a s h u p > 
</file>

<file path=customXml/itemProps1.xml><?xml version="1.0" encoding="utf-8"?>
<ds:datastoreItem xmlns:ds="http://schemas.openxmlformats.org/officeDocument/2006/customXml" ds:itemID="{A1893F92-DCA1-4CE9-B9CA-2B68EF43B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Skladišče</vt:lpstr>
      <vt:lpstr>Obresti</vt:lpstr>
      <vt:lpstr>Barva</vt:lpstr>
      <vt:lpstr>Padavine</vt:lpstr>
      <vt:lpstr>Množenje</vt:lpstr>
      <vt:lpstr>Kovine</vt:lpstr>
      <vt:lpstr>Prebivalci</vt:lpstr>
      <vt:lpstr>Ptice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 Humar</dc:creator>
  <cp:lastModifiedBy>Domen Humar</cp:lastModifiedBy>
  <dcterms:created xsi:type="dcterms:W3CDTF">2019-11-19T11:16:39Z</dcterms:created>
  <dcterms:modified xsi:type="dcterms:W3CDTF">2019-11-19T13:02:09Z</dcterms:modified>
</cp:coreProperties>
</file>