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RE">'RELEVANCIA-PUNTAJE'!$A$4</definedName>
    <definedName name="MR">'RELEVANCIA-PUNTAJE'!$A$3</definedName>
    <definedName name="ML">'RELEVANCIA-PUNTAJE'!$D$2</definedName>
    <definedName name="MR_L">'RELEVANCIA-PUNTAJE'!$C$3</definedName>
    <definedName name="PR_NL">'RELEVANCIA-PUNTAJE'!$E$5</definedName>
    <definedName name="PR_TL">'RELEVANCIA-PUNTAJE'!$B$5</definedName>
    <definedName name="MR_ML">'RELEVANCIA-PUNTAJE'!$D$3</definedName>
    <definedName name="RE_TL">'RELEVANCIA-PUNTAJE'!$B$4</definedName>
    <definedName name="MR_CL">'RELEVANCIA-PUNTAJE'!$B$3</definedName>
    <definedName name="NL">'RELEVANCIA-PUNTAJE'!$E$2</definedName>
    <definedName name="MR_TL">'RELEVANCIA-PUNTAJE'!$B$3</definedName>
    <definedName name="TL">'RELEVANCIA-PUNTAJE'!$B$2</definedName>
    <definedName name="PR">'RELEVANCIA-PUNTAJE'!$A$5</definedName>
    <definedName name="MR_NL">'RELEVANCIA-PUNTAJE'!$E$3</definedName>
    <definedName name="CL">'RELEVANCIA-PUNTAJE'!$B$2</definedName>
    <definedName name="PR_ML">'RELEVANCIA-PUNTAJE'!$D$5</definedName>
    <definedName name="RE_NL">'RELEVANCIA-PUNTAJE'!$E$4</definedName>
    <definedName name="L">'RELEVANCIA-PUNTAJE'!$C$2</definedName>
    <definedName name="RE_ML">'RELEVANCIA-PUNTAJE'!$D$4</definedName>
  </definedNames>
  <calcPr/>
</workbook>
</file>

<file path=xl/sharedStrings.xml><?xml version="1.0" encoding="utf-8"?>
<sst xmlns="http://schemas.openxmlformats.org/spreadsheetml/2006/main" count="84" uniqueCount="66">
  <si>
    <t>INTEGRANTES</t>
  </si>
  <si>
    <t>GRUPAL</t>
  </si>
  <si>
    <t>Alejandro Perez</t>
  </si>
  <si>
    <t>Arturo Albornoz</t>
  </si>
  <si>
    <t>Claudio Carreño</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</si>
  <si>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</si>
  <si>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</si>
  <si>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</si>
  <si>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</si>
  <si>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</si>
  <si>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</si>
  <si>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</si>
  <si>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</si>
  <si>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</si>
  <si>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</si>
  <si>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</si>
  <si>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</si>
  <si>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</si>
  <si>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</si>
  <si>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</si>
  <si>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</si>
  <si>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</si>
  <si>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</si>
  <si>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</si>
  <si>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</si>
  <si>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</si>
  <si>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</si>
  <si>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</si>
  <si>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</si>
  <si>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</si>
  <si>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</si>
  <si>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</si>
  <si>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de acuerdo a los estándares definidos por la disciplina.</t>
  </si>
  <si>
    <t>Presenta evidencias de avance que cumplen los estándares de la disciplina.</t>
  </si>
  <si>
    <t xml:space="preserve">Presenta evidencias de avance que requieren ajustes menores de acuerdo a los estándares de la disciplina. </t>
  </si>
  <si>
    <t>Presenta evidencias de avance que requieren ajustes mayores de acuerdo a los estándares de la disciplina.</t>
  </si>
  <si>
    <t>Presenta evidencias de avance que no cumplen los estándares de la disciplina.</t>
  </si>
  <si>
    <t>4. Utiliza de manera precisa el lenguaje técnico de acuerdo con lo requerido por la disciplina.</t>
  </si>
  <si>
    <t xml:space="preserve">Utiliza lenguaje técnico de su disciplina siempre de manera precisa. </t>
  </si>
  <si>
    <t>Utiliza lenguaje técnico de su disciplina la mayoría de las veces de manera precisa.</t>
  </si>
  <si>
    <t xml:space="preserve">Utiliza lenguaje técnico de su disciplina pocas veces o casi nunca de manera precisa. </t>
  </si>
  <si>
    <t xml:space="preserve">No utiliza de manera precisa el lenguaje técnico de su disciplina.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</si>
  <si>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</si>
  <si>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</si>
  <si>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</si>
  <si>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</si>
  <si>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</si>
  <si>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Cumple con el formato del informe de avance establecido por la disciplina.</t>
  </si>
  <si>
    <t>El informe de avance cumple con todos los aspectos del formato establecido por la disciplina.</t>
  </si>
  <si>
    <t>El informe de avance cumple con más de la mitad de los aspectos del formato establecido por la disciplina.</t>
  </si>
  <si>
    <t>El informe de avance cumple con la mitad de los aspectos del formato establecido por la disciplina.</t>
  </si>
  <si>
    <t>El informe de avance cumple con menos de la mitad de los aspectos del formato establecido por la disciplina.</t>
  </si>
  <si>
    <t>7. Cumple con los indicadores de calidad requeridos en la presentación del informe de avance y final de acuerdo a estándares definidos por la disciplina.</t>
  </si>
  <si>
    <t>El informe cumple con el 100% de los indicadores de calidad disciplinarios requeridos en el desarrollo del Proyecto APT.</t>
  </si>
  <si>
    <t>El informe cumple con el 60% de los indicadores de calidad disciplinarios requeridos en el desarrollo del Proyecto APT.</t>
  </si>
  <si>
    <t>El informe cumple solo con el 30% de los indicadores de calidad disciplinarios requeridos en el desarrollo del Proyecto APT.</t>
  </si>
  <si>
    <t>El informe no cumple con los indicadores de calidad disciplinarios requeridos en el desarrollo del Proyecto APT.</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</si>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</sst>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12.0"/>
      <color rgb="FF000000"/>
      <name val="Arial"/>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3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left style="medium">
        <color rgb="FF7F7F7F"/>
      </left>
      <right style="medium">
        <color rgb="FF7F7F7F"/>
      </right>
      <top style="medium">
        <color rgb="FF7F7F7F"/>
      </top>
      <bottom style="thin">
        <color rgb="FF000000"/>
      </bottom>
    </border>
    <border>
      <right style="medium">
        <color rgb="FF7F7F7F"/>
      </right>
      <top style="medium">
        <color rgb="FF7F7F7F"/>
      </top>
      <bottom style="thin">
        <color rgb="FF000000"/>
      </bottom>
    </border>
    <border>
      <right style="medium">
        <color rgb="FF7F7F7F"/>
      </right>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0" fillId="0" fontId="3" numFmtId="0" xfId="0" applyFont="1"/>
    <xf borderId="1" fillId="2" fontId="1" numFmtId="164" xfId="0" applyAlignment="1" applyBorder="1" applyFont="1" applyNumberFormat="1">
      <alignment horizontal="center"/>
    </xf>
    <xf borderId="0" fillId="0" fontId="1" numFmtId="164" xfId="0" applyFont="1" applyNumberFormat="1"/>
    <xf borderId="2"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2" fillId="4" fontId="6" numFmtId="0" xfId="0" applyAlignment="1" applyBorder="1" applyFont="1">
      <alignment horizontal="center" vertical="center"/>
    </xf>
    <xf borderId="3"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2" fillId="0" fontId="10" numFmtId="0" xfId="0" applyBorder="1" applyFont="1"/>
    <xf borderId="1" fillId="5" fontId="1" numFmtId="0" xfId="0" applyBorder="1" applyFill="1" applyFont="1"/>
    <xf borderId="3"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6" fillId="6" fontId="12" numFmtId="9" xfId="0" applyAlignment="1" applyBorder="1" applyFont="1" applyNumberFormat="1">
      <alignment horizontal="center" shrinkToFit="0" vertical="center" wrapText="1"/>
    </xf>
    <xf borderId="15" fillId="0" fontId="9" numFmtId="0" xfId="0" applyAlignment="1" applyBorder="1" applyFont="1">
      <alignment horizontal="left" shrinkToFit="0" vertical="center" wrapText="1"/>
    </xf>
    <xf borderId="17"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9" numFmtId="0" xfId="0" applyAlignment="1" applyBorder="1" applyFont="1">
      <alignment horizontal="left" shrinkToFit="0" vertical="center" wrapText="1"/>
    </xf>
    <xf borderId="19" fillId="0" fontId="9" numFmtId="0" xfId="0" applyAlignment="1" applyBorder="1" applyFont="1">
      <alignment horizontal="left" shrinkToFit="0" vertical="center" wrapText="1"/>
    </xf>
    <xf borderId="18" fillId="0" fontId="14" numFmtId="0" xfId="0" applyAlignment="1" applyBorder="1" applyFont="1">
      <alignment horizontal="center" shrinkToFit="0" vertical="center" wrapText="1"/>
    </xf>
    <xf borderId="13" fillId="0" fontId="9"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19" fillId="0" fontId="6" numFmtId="0" xfId="0" applyAlignment="1" applyBorder="1" applyFont="1">
      <alignment horizontal="center" shrinkToFit="0" vertical="center" wrapText="1"/>
    </xf>
    <xf borderId="21" fillId="4" fontId="2" numFmtId="0" xfId="0" applyAlignment="1" applyBorder="1" applyFont="1">
      <alignment horizontal="left" shrinkToFit="0" vertical="center" wrapText="1"/>
    </xf>
    <xf borderId="22" fillId="4" fontId="2" numFmtId="0" xfId="0" applyAlignment="1" applyBorder="1" applyFont="1">
      <alignment shrinkToFit="0" vertical="center" wrapText="1"/>
    </xf>
    <xf borderId="23" fillId="4" fontId="2" numFmtId="0" xfId="0" applyAlignment="1" applyBorder="1" applyFont="1">
      <alignment shrinkToFit="0" vertical="center" wrapText="1"/>
    </xf>
    <xf borderId="24" fillId="4" fontId="2" numFmtId="0" xfId="0" applyAlignment="1" applyBorder="1" applyFont="1">
      <alignment shrinkToFit="0" vertical="center" wrapText="1"/>
    </xf>
    <xf borderId="25" fillId="0" fontId="7" numFmtId="0" xfId="0" applyBorder="1" applyFont="1"/>
    <xf borderId="26" fillId="4" fontId="2" numFmtId="0" xfId="0" applyAlignment="1" applyBorder="1" applyFont="1">
      <alignment shrinkToFit="0" vertical="center" wrapText="1"/>
    </xf>
    <xf borderId="27" fillId="4" fontId="2" numFmtId="0" xfId="0" applyAlignment="1" applyBorder="1" applyFont="1">
      <alignment shrinkToFit="0" vertical="center" wrapText="1"/>
    </xf>
    <xf borderId="28" fillId="4" fontId="2" numFmtId="0" xfId="0" applyAlignment="1" applyBorder="1" applyFont="1">
      <alignment shrinkToFit="0" vertical="center" wrapText="1"/>
    </xf>
    <xf borderId="25" fillId="0" fontId="2" numFmtId="0" xfId="0" applyAlignment="1" applyBorder="1" applyFont="1">
      <alignment horizontal="left" shrinkToFit="0" vertical="center" wrapText="1"/>
    </xf>
    <xf borderId="29"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EVALUACION1!$C$22</f>
        <v>3.8</v>
      </c>
      <c r="G4" s="7"/>
    </row>
    <row r="5">
      <c r="A5" s="4">
        <v>2.0</v>
      </c>
      <c r="B5" s="5" t="s">
        <v>3</v>
      </c>
      <c r="C5" s="6">
        <f>EVALUACION1!$C$22</f>
        <v>3.8</v>
      </c>
      <c r="G5" s="7"/>
    </row>
    <row r="6">
      <c r="A6" s="4">
        <v>3.0</v>
      </c>
      <c r="B6" s="5" t="s">
        <v>4</v>
      </c>
      <c r="C6" s="6">
        <f>EVALUACION1!$C$22</f>
        <v>3.8</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9</v>
      </c>
      <c r="D13" s="19" t="str">
        <f>IF($C13=CL,"X","")</f>
        <v/>
      </c>
      <c r="E13" s="19" t="str">
        <f>IF(D13="X",100*0.15,"")</f>
        <v/>
      </c>
      <c r="F13" s="19" t="str">
        <f>IF($C13=L,"X","")</f>
        <v>X</v>
      </c>
      <c r="G13" s="19">
        <f>IF(F13="X",60*0.15,"")</f>
        <v>9</v>
      </c>
      <c r="H13" s="19" t="str">
        <f>IF($C13=ML,"X","")</f>
        <v/>
      </c>
      <c r="I13" s="19" t="str">
        <f>IF(H13="X",30*0.15,"")</f>
        <v/>
      </c>
      <c r="J13" s="19" t="str">
        <f>IF($C13=NL,"X","")</f>
        <v/>
      </c>
      <c r="K13" s="19" t="str">
        <f t="shared" ref="K13:K20" si="1">IF($J13="X",0,"")</f>
        <v/>
      </c>
    </row>
    <row r="14" ht="26.25" customHeight="1" outlineLevel="1">
      <c r="A14" s="14"/>
      <c r="B14" s="17" t="str">
        <f>RUBRICA!A5</f>
        <v>2. Aplica una metodología que permite el logro de los objetivos propuestos, de acuerdo a los estándares de la disciplina.</v>
      </c>
      <c r="C14" s="18" t="s">
        <v>9</v>
      </c>
      <c r="D14" s="19" t="str">
        <f>IF($C14=CL,"X","")</f>
        <v/>
      </c>
      <c r="E14" s="19" t="str">
        <f>IF(D14="X",100*0.1,"")</f>
        <v/>
      </c>
      <c r="F14" s="19" t="str">
        <f>IF($C14=L,"X","")</f>
        <v>X</v>
      </c>
      <c r="G14" s="19">
        <f>IF(F14="X",60*0.1,"")</f>
        <v>6</v>
      </c>
      <c r="H14" s="19" t="str">
        <f>IF($C14=ML,"X","")</f>
        <v/>
      </c>
      <c r="I14" s="19" t="str">
        <f>IF(H14="X",30*0.1,"")</f>
        <v/>
      </c>
      <c r="J14" s="19" t="str">
        <f>IF($C14=NL,"X","")</f>
        <v/>
      </c>
      <c r="K14" s="19" t="str">
        <f t="shared" si="1"/>
        <v/>
      </c>
    </row>
    <row r="15" outlineLevel="1">
      <c r="A15" s="14"/>
      <c r="B15" s="17" t="str">
        <f>RUBRICA!A6</f>
        <v>3. Genera evidencias que dan cuenta del avance del Proyecto APT, de acuerdo a los estándares definidos por la disciplina.</v>
      </c>
      <c r="C15" s="18" t="s">
        <v>12</v>
      </c>
      <c r="D15" s="19" t="str">
        <f>IF($C15=CL,"X","")</f>
        <v/>
      </c>
      <c r="E15" s="19" t="str">
        <f>IF(D15="X",100*0.4,"")</f>
        <v/>
      </c>
      <c r="F15" s="19" t="str">
        <f>IF($C15=L,"X","")</f>
        <v/>
      </c>
      <c r="G15" s="19" t="str">
        <f>IF(F15="X",60*0.4,"")</f>
        <v/>
      </c>
      <c r="H15" s="19" t="str">
        <f>IF($C15=ML,"X","")</f>
        <v>X</v>
      </c>
      <c r="I15" s="19">
        <f>IF(H15="X",30*0.4,"")</f>
        <v>12</v>
      </c>
      <c r="J15" s="19" t="str">
        <f>IF($C15=NL,"X","")</f>
        <v/>
      </c>
      <c r="K15" s="19" t="str">
        <f t="shared" si="1"/>
        <v/>
      </c>
    </row>
    <row r="16" outlineLevel="1">
      <c r="A16" s="14"/>
      <c r="B16" s="17" t="str">
        <f>RUBRICA!A7</f>
        <v>4. Utiliza de manera precisa el lenguaje técnico de acuerdo con lo requerido por la disciplina.</v>
      </c>
      <c r="C16" s="18" t="s">
        <v>9</v>
      </c>
      <c r="D16" s="19" t="str">
        <f>IF($C16=CL,"X","")</f>
        <v/>
      </c>
      <c r="E16" s="19" t="str">
        <f t="shared" ref="E16:E18" si="2">IF(D16="X",100*0.05,"")</f>
        <v/>
      </c>
      <c r="F16" s="19" t="str">
        <f>IF($C16=L,"X","")</f>
        <v>X</v>
      </c>
      <c r="G16" s="19">
        <f t="shared" ref="G16:G18" si="3">IF(F16="X",60*0.05,"")</f>
        <v>3</v>
      </c>
      <c r="H16" s="19" t="str">
        <f>IF($C16=ML,"X","")</f>
        <v/>
      </c>
      <c r="I16" s="19" t="str">
        <f t="shared" ref="I16:I18" si="4">IF(H16="X",30*0.05,"")</f>
        <v/>
      </c>
      <c r="J16" s="19" t="str">
        <f>IF($C16=NL,"X","")</f>
        <v/>
      </c>
      <c r="K16" s="19" t="str">
        <f t="shared" si="1"/>
        <v/>
      </c>
    </row>
    <row r="17" outlineLevel="1">
      <c r="A17" s="14"/>
      <c r="B17" s="17" t="str">
        <f>RUBRICA!A8</f>
        <v>5. Utiliza reglas de redacción, ortografía (literal, puntual, acentual) y las normas para citas y referencias. </v>
      </c>
      <c r="C17" s="18" t="s">
        <v>8</v>
      </c>
      <c r="D17" s="19" t="str">
        <f>IF($C17=CL,"X","")</f>
        <v>X</v>
      </c>
      <c r="E17" s="19">
        <f t="shared" si="2"/>
        <v>5</v>
      </c>
      <c r="F17" s="19" t="str">
        <f>IF($C17=L,"X","")</f>
        <v/>
      </c>
      <c r="G17" s="19" t="str">
        <f t="shared" si="3"/>
        <v/>
      </c>
      <c r="H17" s="19" t="str">
        <f>IF($C17=ML,"X","")</f>
        <v/>
      </c>
      <c r="I17" s="19" t="str">
        <f t="shared" si="4"/>
        <v/>
      </c>
      <c r="J17" s="19" t="str">
        <f>IF($C17=NL,"X","")</f>
        <v/>
      </c>
      <c r="K17" s="19" t="str">
        <f t="shared" si="1"/>
        <v/>
      </c>
    </row>
    <row r="18" outlineLevel="1">
      <c r="A18" s="14"/>
      <c r="B18" s="17" t="str">
        <f>RUBRICA!A9</f>
        <v>6. Cumple con el formato del informe de avance establecido por la disciplina.</v>
      </c>
      <c r="C18" s="18" t="s">
        <v>8</v>
      </c>
      <c r="D18" s="19" t="str">
        <f>IF($C18=CL,"X","")</f>
        <v>X</v>
      </c>
      <c r="E18" s="19">
        <f t="shared" si="2"/>
        <v>5</v>
      </c>
      <c r="F18" s="19" t="str">
        <f>IF($C18=L,"X","")</f>
        <v/>
      </c>
      <c r="G18" s="19" t="str">
        <f t="shared" si="3"/>
        <v/>
      </c>
      <c r="H18" s="19" t="str">
        <f>IF($C18=ML,"X","")</f>
        <v/>
      </c>
      <c r="I18" s="19" t="str">
        <f t="shared" si="4"/>
        <v/>
      </c>
      <c r="J18" s="19" t="str">
        <f>IF($C18=NL,"X","")</f>
        <v/>
      </c>
      <c r="K18" s="19" t="str">
        <f t="shared" si="1"/>
        <v/>
      </c>
    </row>
    <row r="19" outlineLevel="1">
      <c r="A19" s="14"/>
      <c r="B19" s="17" t="str">
        <f>RUBRICA!A10</f>
        <v>7. Cumple con los indicadores de calidad requeridos en la presentación del informe de avance y final de acuerdo a estándares definidos por la disciplina.</v>
      </c>
      <c r="C19" s="18" t="s">
        <v>8</v>
      </c>
      <c r="D19" s="19" t="str">
        <f>IF($C19=CL,"X","")</f>
        <v>X</v>
      </c>
      <c r="E19" s="19">
        <f t="shared" ref="E19:E20" si="5">IF(D19="X",100*0.1,"")</f>
        <v>10</v>
      </c>
      <c r="F19" s="19" t="str">
        <f>IF($C19=L,"X","")</f>
        <v/>
      </c>
      <c r="G19" s="19" t="str">
        <f t="shared" ref="G19:G20" si="6">IF(F19="X",60*0.1,"")</f>
        <v/>
      </c>
      <c r="H19" s="19" t="str">
        <f>IF($C19=ML,"X","")</f>
        <v/>
      </c>
      <c r="I19" s="19" t="str">
        <f t="shared" ref="I19:I20" si="7">IF(H19="X",30*0.1,"")</f>
        <v/>
      </c>
      <c r="J19" s="19" t="str">
        <f>IF($C19=NL,"X","")</f>
        <v/>
      </c>
      <c r="K19" s="19" t="str">
        <f t="shared" si="1"/>
        <v/>
      </c>
    </row>
    <row r="20" outlineLevel="1">
      <c r="A20" s="14"/>
      <c r="B20" s="17" t="str">
        <f>RUBRICA!A11</f>
        <v>8. Demuestra un trabajo en equipo en donde todos los miembros del equipo expresan con fluidez el conocimiento del tema expuesto y  participan de las actividades planificadas en el proyecto</v>
      </c>
      <c r="C20" s="18" t="s">
        <v>9</v>
      </c>
      <c r="D20" s="19" t="str">
        <f>IF($C20=CL,"X","")</f>
        <v/>
      </c>
      <c r="E20" s="19" t="str">
        <f t="shared" si="5"/>
        <v/>
      </c>
      <c r="F20" s="19" t="str">
        <f>IF($C20=L,"X","")</f>
        <v>X</v>
      </c>
      <c r="G20" s="19">
        <f t="shared" si="6"/>
        <v>6</v>
      </c>
      <c r="H20" s="19" t="str">
        <f>IF($C20=ML,"X","")</f>
        <v/>
      </c>
      <c r="I20" s="19" t="str">
        <f t="shared" si="7"/>
        <v/>
      </c>
      <c r="J20" s="19" t="str">
        <f>IF($C20=NL,"X","")</f>
        <v/>
      </c>
      <c r="K20" s="19" t="str">
        <f t="shared" si="1"/>
        <v/>
      </c>
    </row>
    <row r="21" ht="15.75" customHeight="1" outlineLevel="1">
      <c r="A21" s="14"/>
      <c r="B21" s="20" t="s">
        <v>13</v>
      </c>
      <c r="C21" s="21">
        <f>E21+G21+I21+K21</f>
        <v>56</v>
      </c>
      <c r="D21" s="22"/>
      <c r="E21" s="22">
        <f>SUM(E13:E20)</f>
        <v>20</v>
      </c>
      <c r="F21" s="22"/>
      <c r="G21" s="22">
        <f>SUM(G13:G20)</f>
        <v>24</v>
      </c>
      <c r="H21" s="22"/>
      <c r="I21" s="22">
        <f>SUM(I13:I20)</f>
        <v>12</v>
      </c>
      <c r="J21" s="22"/>
      <c r="K21" s="22">
        <f>SUM(K13:K20)</f>
        <v>0</v>
      </c>
    </row>
    <row r="22" ht="15.75" customHeight="1" outlineLevel="1">
      <c r="A22" s="16"/>
      <c r="B22" s="23" t="s">
        <v>14</v>
      </c>
      <c r="C22" s="24">
        <f>VLOOKUP(C21,ESCALA_IEP!A2:B202,2,FALSE)</f>
        <v>3.8</v>
      </c>
    </row>
    <row r="23" ht="15.75" customHeight="1">
      <c r="D23" s="25" t="s">
        <v>15</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86"/>
    <col customWidth="1" min="7" max="26" width="10.71"/>
  </cols>
  <sheetData>
    <row r="1">
      <c r="A1" s="30" t="s">
        <v>16</v>
      </c>
      <c r="B1" s="31" t="s">
        <v>17</v>
      </c>
      <c r="C1" s="32"/>
      <c r="D1" s="32"/>
      <c r="E1" s="33"/>
      <c r="F1" s="30" t="s">
        <v>18</v>
      </c>
    </row>
    <row r="2">
      <c r="A2" s="34"/>
      <c r="B2" s="35" t="s">
        <v>19</v>
      </c>
      <c r="C2" s="35" t="s">
        <v>20</v>
      </c>
      <c r="D2" s="36" t="s">
        <v>21</v>
      </c>
      <c r="E2" s="37" t="s">
        <v>11</v>
      </c>
      <c r="F2" s="34"/>
    </row>
    <row r="3">
      <c r="A3" s="38"/>
      <c r="B3" s="38"/>
      <c r="C3" s="38"/>
      <c r="D3" s="39">
        <v>-0.3</v>
      </c>
      <c r="E3" s="39">
        <v>0.0</v>
      </c>
      <c r="F3" s="38"/>
    </row>
    <row r="4">
      <c r="A4" s="40" t="s">
        <v>22</v>
      </c>
      <c r="B4" s="41" t="s">
        <v>23</v>
      </c>
      <c r="C4" s="41" t="s">
        <v>24</v>
      </c>
      <c r="D4" s="41" t="s">
        <v>25</v>
      </c>
      <c r="E4" s="41" t="s">
        <v>26</v>
      </c>
      <c r="F4" s="42">
        <v>15.0</v>
      </c>
    </row>
    <row r="5">
      <c r="A5" s="40" t="s">
        <v>27</v>
      </c>
      <c r="B5" s="41" t="s">
        <v>28</v>
      </c>
      <c r="C5" s="41" t="s">
        <v>29</v>
      </c>
      <c r="D5" s="41" t="s">
        <v>30</v>
      </c>
      <c r="E5" s="41" t="s">
        <v>31</v>
      </c>
      <c r="F5" s="42">
        <v>10.0</v>
      </c>
    </row>
    <row r="6">
      <c r="A6" s="40" t="s">
        <v>32</v>
      </c>
      <c r="B6" s="41" t="s">
        <v>33</v>
      </c>
      <c r="C6" s="41" t="s">
        <v>34</v>
      </c>
      <c r="D6" s="41" t="s">
        <v>35</v>
      </c>
      <c r="E6" s="41" t="s">
        <v>36</v>
      </c>
      <c r="F6" s="42">
        <v>40.0</v>
      </c>
    </row>
    <row r="7">
      <c r="A7" s="40" t="s">
        <v>37</v>
      </c>
      <c r="B7" s="41" t="s">
        <v>38</v>
      </c>
      <c r="C7" s="41" t="s">
        <v>39</v>
      </c>
      <c r="D7" s="41" t="s">
        <v>40</v>
      </c>
      <c r="E7" s="41" t="s">
        <v>41</v>
      </c>
      <c r="F7" s="42">
        <v>5.0</v>
      </c>
    </row>
    <row r="8">
      <c r="A8" s="43" t="s">
        <v>42</v>
      </c>
      <c r="B8" s="44" t="s">
        <v>43</v>
      </c>
      <c r="C8" s="43" t="s">
        <v>44</v>
      </c>
      <c r="D8" s="43" t="s">
        <v>45</v>
      </c>
      <c r="E8" s="43" t="s">
        <v>46</v>
      </c>
      <c r="F8" s="45">
        <v>5.0</v>
      </c>
    </row>
    <row r="9">
      <c r="A9" s="40" t="s">
        <v>47</v>
      </c>
      <c r="B9" s="41" t="s">
        <v>48</v>
      </c>
      <c r="C9" s="41" t="s">
        <v>49</v>
      </c>
      <c r="D9" s="41" t="s">
        <v>50</v>
      </c>
      <c r="E9" s="41" t="s">
        <v>51</v>
      </c>
      <c r="F9" s="42">
        <v>5.0</v>
      </c>
    </row>
    <row r="10">
      <c r="A10" s="46" t="s">
        <v>52</v>
      </c>
      <c r="B10" s="47" t="s">
        <v>53</v>
      </c>
      <c r="C10" s="47" t="s">
        <v>54</v>
      </c>
      <c r="D10" s="47" t="s">
        <v>55</v>
      </c>
      <c r="E10" s="47" t="s">
        <v>56</v>
      </c>
      <c r="F10" s="48">
        <v>10.0</v>
      </c>
    </row>
    <row r="11" ht="81.0" customHeight="1">
      <c r="A11" s="49" t="s">
        <v>57</v>
      </c>
      <c r="B11" s="17" t="s">
        <v>58</v>
      </c>
      <c r="C11" s="17" t="s">
        <v>59</v>
      </c>
      <c r="D11" s="17" t="s">
        <v>60</v>
      </c>
      <c r="E11" s="49" t="s">
        <v>61</v>
      </c>
      <c r="F11" s="50">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13</v>
      </c>
      <c r="B1" s="25" t="s">
        <v>14</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62</v>
      </c>
      <c r="B1" s="25" t="s">
        <v>63</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13</v>
      </c>
      <c r="B1" s="25" t="s">
        <v>14</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51" t="s">
        <v>64</v>
      </c>
      <c r="B1" s="52" t="s">
        <v>13</v>
      </c>
      <c r="C1" s="53"/>
      <c r="D1" s="53"/>
      <c r="E1" s="54"/>
    </row>
    <row r="2">
      <c r="A2" s="55"/>
      <c r="B2" s="56" t="s">
        <v>8</v>
      </c>
      <c r="C2" s="57" t="s">
        <v>9</v>
      </c>
      <c r="D2" s="57" t="s">
        <v>12</v>
      </c>
      <c r="E2" s="58" t="s">
        <v>11</v>
      </c>
    </row>
    <row r="3">
      <c r="A3" s="59" t="s">
        <v>65</v>
      </c>
      <c r="B3" s="60">
        <v>4.0</v>
      </c>
      <c r="C3" s="60">
        <v>3.0</v>
      </c>
      <c r="D3" s="60">
        <v>2.0</v>
      </c>
      <c r="E3" s="60">
        <v>0.0</v>
      </c>
    </row>
    <row r="4">
      <c r="A4" s="59"/>
      <c r="B4" s="60"/>
      <c r="C4" s="60"/>
      <c r="D4" s="60"/>
      <c r="E4" s="60"/>
    </row>
    <row r="5">
      <c r="A5" s="59"/>
      <c r="B5" s="60"/>
      <c r="C5" s="60"/>
      <c r="D5" s="60"/>
      <c r="E5" s="6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