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.Programs\99.In-House Tester\SD4000(220328)\"/>
    </mc:Choice>
  </mc:AlternateContent>
  <bookViews>
    <workbookView xWindow="0" yWindow="0" windowWidth="21570" windowHeight="81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" i="2" l="1"/>
  <c r="K43" i="2"/>
  <c r="K42" i="2"/>
  <c r="K41" i="2"/>
  <c r="K40" i="2"/>
  <c r="K39" i="2"/>
  <c r="K38" i="2"/>
  <c r="K37" i="2"/>
  <c r="K36" i="2"/>
  <c r="K35" i="2"/>
  <c r="K34" i="2"/>
  <c r="K33" i="2"/>
  <c r="G44" i="2"/>
  <c r="G43" i="2"/>
  <c r="G42" i="2"/>
  <c r="G41" i="2"/>
  <c r="G40" i="2"/>
  <c r="G39" i="2"/>
  <c r="G38" i="2"/>
  <c r="G37" i="2"/>
  <c r="G36" i="2"/>
  <c r="G35" i="2"/>
  <c r="G34" i="2"/>
  <c r="G33" i="2"/>
  <c r="I44" i="2"/>
  <c r="I43" i="2"/>
  <c r="I41" i="2"/>
  <c r="I40" i="2"/>
  <c r="I39" i="2"/>
  <c r="I38" i="2"/>
  <c r="I37" i="2"/>
  <c r="I36" i="2"/>
  <c r="I35" i="2"/>
  <c r="I34" i="2"/>
  <c r="I33" i="2"/>
  <c r="I42" i="2"/>
  <c r="J43" i="2"/>
  <c r="J42" i="2"/>
  <c r="J41" i="2" s="1"/>
  <c r="J40" i="2" s="1"/>
  <c r="J39" i="2" s="1"/>
  <c r="J38" i="2" s="1"/>
  <c r="J37" i="2" s="1"/>
  <c r="J36" i="2" s="1"/>
  <c r="J35" i="2" s="1"/>
  <c r="J34" i="2" s="1"/>
  <c r="J33" i="2" s="1"/>
  <c r="J44" i="2"/>
  <c r="H43" i="2"/>
  <c r="H42" i="2" s="1"/>
  <c r="H41" i="2" s="1"/>
  <c r="H40" i="2" s="1"/>
  <c r="H39" i="2" s="1"/>
  <c r="H38" i="2" s="1"/>
  <c r="H37" i="2" s="1"/>
  <c r="H36" i="2" s="1"/>
  <c r="H35" i="2" s="1"/>
  <c r="H34" i="2" s="1"/>
  <c r="H33" i="2" s="1"/>
  <c r="H44" i="2"/>
  <c r="F42" i="2"/>
  <c r="F41" i="2" s="1"/>
  <c r="F40" i="2" s="1"/>
  <c r="F39" i="2" s="1"/>
  <c r="F38" i="2" s="1"/>
  <c r="F37" i="2" s="1"/>
  <c r="F36" i="2" s="1"/>
  <c r="F35" i="2" s="1"/>
  <c r="F34" i="2" s="1"/>
  <c r="F33" i="2" s="1"/>
  <c r="F43" i="2"/>
  <c r="H6" i="2"/>
  <c r="H4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H5" i="2" s="1"/>
  <c r="D4" i="2"/>
</calcChain>
</file>

<file path=xl/sharedStrings.xml><?xml version="1.0" encoding="utf-8"?>
<sst xmlns="http://schemas.openxmlformats.org/spreadsheetml/2006/main" count="110" uniqueCount="99">
  <si>
    <t>처음 켤때</t>
    <phoneticPr fontId="1" type="noConversion"/>
  </si>
  <si>
    <t>SCI+SCE 로 변경시</t>
    <phoneticPr fontId="1" type="noConversion"/>
  </si>
  <si>
    <t>SCI 로 변경기</t>
    <phoneticPr fontId="1" type="noConversion"/>
  </si>
  <si>
    <t xml:space="preserve">       </t>
    <phoneticPr fontId="1" type="noConversion"/>
  </si>
  <si>
    <t>COM PORT</t>
    <phoneticPr fontId="1" type="noConversion"/>
  </si>
  <si>
    <t>COM4</t>
    <phoneticPr fontId="1" type="noConversion"/>
  </si>
  <si>
    <t>Baudrate</t>
    <phoneticPr fontId="1" type="noConversion"/>
  </si>
  <si>
    <t>Data bit</t>
    <phoneticPr fontId="1" type="noConversion"/>
  </si>
  <si>
    <t>Stop bit</t>
    <phoneticPr fontId="1" type="noConversion"/>
  </si>
  <si>
    <t>Parity</t>
    <phoneticPr fontId="1" type="noConversion"/>
  </si>
  <si>
    <t>none</t>
    <phoneticPr fontId="1" type="noConversion"/>
  </si>
  <si>
    <t>_x0011_`</t>
  </si>
  <si>
    <t>_x0011_</t>
  </si>
  <si>
    <t>측정 @SCI</t>
    <phoneticPr fontId="1" type="noConversion"/>
  </si>
  <si>
    <t xml:space="preserve">@RIS
@WPM,1,1,1,3,2,100.0
@RII
@RPI
@WPM,1,1,1,3,2,100.0
@RSP,1
@RSP,3
@RSP,4
@RIS
</t>
    <phoneticPr fontId="1" type="noConversion"/>
  </si>
  <si>
    <t>@RIS,0,0,0,0,0,1
`ACK
 @RII,SD7000              ,02.02.00
 @RPI,34670     ,2021 `1108,20211108,000000337
 `ACK
 @RSP,1,1
 `@RSP,3,SD6-47889 
 `@RSP,4,20211027
 `@RIS,0,0,0,0,0,1</t>
    <phoneticPr fontId="1" type="noConversion"/>
  </si>
  <si>
    <t>@WPM,1,1,1,2,2,100.0
@RII
@RPI
@WPM,1,1,1,2,2,100.0
@RSP,1
@RSP,3
@RSP,4</t>
    <phoneticPr fontId="1" type="noConversion"/>
  </si>
  <si>
    <t xml:space="preserve"> ` ` ` ` ` ` ` `ACK
 ` ` ` ` ` `@RII,SD7000              ,02.02.00
 `@RPI,34670     ,2 `0211108,20211108,000000332
 `ACK
 `@RSP,1,1
 `@RSP,3,SD6-47889 
 `@RSP,4,20211027</t>
    <phoneticPr fontId="1" type="noConversion"/>
  </si>
  <si>
    <t>SCE 로 변경시</t>
    <phoneticPr fontId="1" type="noConversion"/>
  </si>
  <si>
    <t xml:space="preserve"> ` ` ` ` ` ` ` ` ` ` ` ` ` ` ` ` ` ` ` ` ` ` ` ` ` ` ` ` ` ` ` ` ` `ACK
'@RII,SD7000              ,02.02.00
'@RPI,34670      `,20211108,20211108,000000337
'ACK
`@RSP,1,1
`@RSP,3,SD6-47889 
`@RSP,4,20211027
`@RIS,0,0,0,0,0,1</t>
    <phoneticPr fontId="1" type="noConversion"/>
  </si>
  <si>
    <t>@WPM,1,1,1,1,2,100.0
@RII
@RPI
@WPM,1,1,1,1,2,100.0
@RSP,1
@RSP,3
@RSP,4
@RIS</t>
    <phoneticPr fontId="1" type="noConversion"/>
  </si>
  <si>
    <t>측정 @SCI+SCE</t>
    <phoneticPr fontId="1" type="noConversion"/>
  </si>
  <si>
    <t>@RIS
@RIS
@FZ</t>
    <phoneticPr fontId="1" type="noConversion"/>
  </si>
  <si>
    <t>@RIS
@RIS
@FS</t>
    <phoneticPr fontId="1" type="noConversion"/>
  </si>
  <si>
    <t>@RIS,1,1,0,0,0,1
@RIS,1,1,1,0,0,1
'@FZ,00</t>
    <phoneticPr fontId="1" type="noConversion"/>
  </si>
  <si>
    <t>@RIS,1,1,0,0,0,1
@RIS,1,1,0,1,0,1
'@FS,00</t>
    <phoneticPr fontId="1" type="noConversion"/>
  </si>
  <si>
    <t>영점교정
( 영점 조절대)</t>
    <phoneticPr fontId="1" type="noConversion"/>
  </si>
  <si>
    <t>화이트 교정
(교정 조절대)</t>
    <phoneticPr fontId="1" type="noConversion"/>
  </si>
  <si>
    <t>켜자마자</t>
    <phoneticPr fontId="1" type="noConversion"/>
  </si>
  <si>
    <t>시작은   RII</t>
    <phoneticPr fontId="1" type="noConversion"/>
  </si>
  <si>
    <t>@RII,SD7000              ,02.02.00
@RPI,34670     ,20211108,2021 `1108,000000335   ACK
@RSP1, `1
@RSP,3,SD6-47889 
@RSP,4 `,20211027
@RIS,1,1,0,0,0,1
@RIS,1,1,0,0,0,1</t>
    <phoneticPr fontId="1" type="noConversion"/>
  </si>
  <si>
    <t>@RII
@RPI
@WPM,1,1,1,2,2,100.0
@RSP,1
@RSP,3
@RSP,4
@RIS
@RIS</t>
    <phoneticPr fontId="1" type="noConversion"/>
  </si>
  <si>
    <t>영점교정
(영점조절 cal. 버튼 클릭)</t>
    <phoneticPr fontId="1" type="noConversion"/>
  </si>
  <si>
    <t>@RIS,1,1,0,0,0,1
@RIS,1,1,0,0,0,1
'@FZ,00</t>
    <phoneticPr fontId="1" type="noConversion"/>
  </si>
  <si>
    <t>화이트 교정
(cal. 버튼 클릭)</t>
    <phoneticPr fontId="1" type="noConversion"/>
  </si>
  <si>
    <t>영점교정
(화이트 시료대 얹고, 영점교정)</t>
    <phoneticPr fontId="1" type="noConversion"/>
  </si>
  <si>
    <t>MSGBOX("샘플감도 OVER")</t>
    <phoneticPr fontId="1" type="noConversion"/>
  </si>
  <si>
    <r>
      <t xml:space="preserve">@RIS,1,1,0,0,0,1
@RIS,1,1,0,0,0,1
</t>
    </r>
    <r>
      <rPr>
        <sz val="11"/>
        <color rgb="FFFF0000"/>
        <rFont val="맑은 고딕"/>
        <family val="3"/>
        <charset val="129"/>
        <scheme val="minor"/>
      </rPr>
      <t>'@FZ,07</t>
    </r>
    <phoneticPr fontId="1" type="noConversion"/>
  </si>
  <si>
    <t>화이트 교정
(블랙시료대 얹고, 영점교정)</t>
    <phoneticPr fontId="1" type="noConversion"/>
  </si>
  <si>
    <t>MSGBOX("샘플감도 부족합니다.")</t>
    <phoneticPr fontId="1" type="noConversion"/>
  </si>
  <si>
    <r>
      <t xml:space="preserve">@RIS,1,1,0,0,0,1
@RIS,1,1,0,1,0,1
</t>
    </r>
    <r>
      <rPr>
        <sz val="11"/>
        <color rgb="FFFF0000"/>
        <rFont val="맑은 고딕"/>
        <family val="3"/>
        <charset val="129"/>
        <scheme val="minor"/>
      </rPr>
      <t>'@FS,08</t>
    </r>
    <phoneticPr fontId="1" type="noConversion"/>
  </si>
  <si>
    <t>`@RIS,1,1,0,0,0,1
@RIS,1,1,0,0,0,1
@FM,H=380,780,5,000.000,000.000,000.000,000.000,045.910,04 `6.078,046.246,046.414,046.582,046.750,046.658,046.540,046.39 `8,046.302,046.277,046.205,045.936,045.972,045.884,045.772,04 `5.607,045.507,045.463,045.326,045.175,045.114,045.016,044.87 `7,044.786,044.699,044.552,044.446,044.361,044.213,044.186,04 `4.048,043.952,043.869,043.771,043.691,043.600,043.550,043.419 `,043.318,043.141,043.084,042.995,042.901,042.939,042.882,04 `2.782,042.757,042.767,042.602,042.502,042.425,042.413,042.266 `,042.161,042.070,042.101,042.066,041.981,041.863,041.723,041 `.700,041.641,041.650,041.678,041.869,042.110,042.387,042.678 `,043.154,043.678,044.221,044.699,045.050,045.642,045.986,046 `.223,1,2,2,S=00
RIS,1,1,0,0,0,1</t>
    <phoneticPr fontId="1" type="noConversion"/>
  </si>
  <si>
    <t>@RIS
@RIS
@FM
@RIS</t>
    <phoneticPr fontId="1" type="noConversion"/>
  </si>
  <si>
    <t>@RIS
@FM
@RIS
@RIS</t>
    <phoneticPr fontId="1" type="noConversion"/>
  </si>
  <si>
    <t>`</t>
  </si>
  <si>
    <t>@RIS,1,1,0,0,0,1
@FM,H=380,780,5,000 `.000,000.000,000.000,000.000,042.794,042.898,043.002,043.106 `,043.210,043.314,043.274,043.142,043.045,043.029,042.986,042 `.825,042.642,042.614,042.482,042.435,042.249,042.261,042.198 `,042.093,042.021,041.860,041.732,041.586,041.493,041.369,041 `.309,041.265,041.206,041.084,040.932,040.834,040.736,040.704, `040.568,040.479,040.347,040.277,040.154,040.142,040.073,039. `962,039.815,039.792,039.763,039.685,039.632,039.584,039.489, `039.441,039.294,039.172,039.125,039.150,039.056,039.048,039. `015,038.910,038.784,038.707,038.559,038.510,038.374,038.392, `038.444,038.701,038.868,039.031,039.242,039.718,040.228,040. `847,041.381,041.968,042.299,042.810,043.055,1,1,2,S=00
@FM,H=380,780,5,0 `00.000,000.000,000.000,000.000,046.010,046.160,046.309,046.4 `58,046.607,046.756,046.656,046.531,046.378,046.305,046.286,0 `46.189,045.937,045.968,045.859,045.762,045.605,045.498,045.4 `60,045.323,045.162,045.097,044.973,044.840,044.758,044.672,0 `44.552,044.447,044.366,044.215,044.168,044.038,043.947,043.87 `7,043.780,043.684,043.584,043.520,043.437,043.368,043.168,0 `43.109,043.006,042.889,042.936,042.896,042.842,042.835,042.79 `0,042.572,042.473,042.405,042.410,042.287,042.209,042.147, `042.148,042.143,042.012,041.805,041.722,041.740,041.699,041. `697,041.730,041.896,042.128,042.433,042.692,043.192,043.752, `044.286,044.808,045.151,045.742,046.108,046.347,1,2,2,S=00
@RIS,1,1,0,0,0,,0,1</t>
    <phoneticPr fontId="1" type="noConversion"/>
  </si>
  <si>
    <t>Reflectance</t>
    <phoneticPr fontId="1" type="noConversion"/>
  </si>
  <si>
    <t>M_Optics_Part_Properties_ID</t>
    <phoneticPr fontId="1" type="noConversion"/>
  </si>
  <si>
    <t>Reflector</t>
    <phoneticPr fontId="1" type="noConversion"/>
  </si>
  <si>
    <t>PartPK</t>
    <phoneticPr fontId="1" type="noConversion"/>
  </si>
  <si>
    <t>PK</t>
    <phoneticPr fontId="1" type="noConversion"/>
  </si>
  <si>
    <t>Part_2lv_ID</t>
    <phoneticPr fontId="1" type="noConversion"/>
  </si>
  <si>
    <t>Master_Parameter</t>
    <phoneticPr fontId="1" type="noConversion"/>
  </si>
  <si>
    <t>Total Thickness</t>
    <phoneticPr fontId="1" type="noConversion"/>
  </si>
  <si>
    <t>Tone</t>
    <phoneticPr fontId="1" type="noConversion"/>
  </si>
  <si>
    <t>Gloss</t>
    <phoneticPr fontId="1" type="noConversion"/>
  </si>
  <si>
    <t>Density</t>
    <phoneticPr fontId="1" type="noConversion"/>
  </si>
  <si>
    <t>Elongation</t>
    <phoneticPr fontId="1" type="noConversion"/>
  </si>
  <si>
    <t>Heat shrinkage</t>
    <phoneticPr fontId="1" type="noConversion"/>
  </si>
  <si>
    <t>Surfac Resistance</t>
    <phoneticPr fontId="1" type="noConversion"/>
  </si>
  <si>
    <t>L*</t>
    <phoneticPr fontId="1" type="noConversion"/>
  </si>
  <si>
    <t>a*</t>
    <phoneticPr fontId="1" type="noConversion"/>
  </si>
  <si>
    <t>b*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</si>
  <si>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</si>
  <si>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</si>
  <si>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</si>
  <si>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</si>
  <si>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</si>
  <si>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</si>
  <si>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YI ASTM E313-73</t>
    <phoneticPr fontId="1" type="noConversion"/>
  </si>
  <si>
    <t>M_Optic_Part_Property</t>
    <phoneticPr fontId="1" type="noConversion"/>
  </si>
  <si>
    <t>PK</t>
    <phoneticPr fontId="1" type="noConversion"/>
  </si>
  <si>
    <t>Part_3lv_ID</t>
    <phoneticPr fontId="1" type="noConversion"/>
  </si>
  <si>
    <t>Parameter</t>
    <phoneticPr fontId="1" type="noConversion"/>
  </si>
  <si>
    <t>Unit</t>
    <phoneticPr fontId="1" type="noConversion"/>
  </si>
  <si>
    <t>Measurable</t>
    <phoneticPr fontId="1" type="noConversion"/>
  </si>
  <si>
    <t>um</t>
    <phoneticPr fontId="1" type="noConversion"/>
  </si>
  <si>
    <t>2~82</t>
    <phoneticPr fontId="1" type="noConversion"/>
  </si>
  <si>
    <t>Reflectance_380nm~780nm</t>
    <phoneticPr fontId="1" type="noConversion"/>
  </si>
  <si>
    <t>%</t>
    <phoneticPr fontId="1" type="noConversion"/>
  </si>
  <si>
    <t>Tone</t>
    <phoneticPr fontId="1" type="noConversion"/>
  </si>
  <si>
    <t>Density</t>
    <phoneticPr fontId="1" type="noConversion"/>
  </si>
  <si>
    <t>Surface Resistance</t>
    <phoneticPr fontId="1" type="noConversion"/>
  </si>
  <si>
    <t>Elongation_MD &amp; Elongation_TD</t>
    <phoneticPr fontId="1" type="noConversion"/>
  </si>
  <si>
    <t>Heat shrinkage_MD &amp; TD</t>
    <phoneticPr fontId="1" type="noConversion"/>
  </si>
  <si>
    <t>쥐</t>
    <phoneticPr fontId="1" type="noConversion"/>
  </si>
  <si>
    <t>소</t>
    <phoneticPr fontId="1" type="noConversion"/>
  </si>
  <si>
    <t>호랑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</si>
  <si>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</si>
  <si>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</si>
  <si>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</si>
  <si>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</si>
  <si>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</si>
  <si>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언숭이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</si>
  <si>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</si>
  <si>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</si>
  <si>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</si>
  <si>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년도</t>
    <phoneticPr fontId="1" type="noConversion"/>
  </si>
  <si>
    <t>나이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</si>
</sst>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LG Smart UI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2" borderId="0" xfId="0" applyFill="1" applyAlignment="1">
      <alignment vertical="center" wrapText="1"/>
    </xf>
    <xf numFmtId="0" fontId="0" fillId="2" borderId="0" xfId="0" quotePrefix="1" applyFill="1" applyAlignment="1">
      <alignment vertical="center" wrapText="1"/>
    </xf>
    <xf numFmtId="0" fontId="0" fillId="2" borderId="0" xfId="0" quotePrefix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opLeftCell="A8" zoomScale="70" zoomScaleNormal="70" workbookViewId="0">
      <selection activeCell="C14" sqref="C14"/>
    </sheetView>
  </sheetViews>
  <sheetFormatPr defaultRowHeight="16.5" x14ac:dyDescent="0.3"/>
  <cols>
    <col min="1" max="1" width="15.375" customWidth="1"/>
    <col min="2" max="2" width="21.875" bestFit="1" customWidth="1"/>
    <col min="3" max="3" width="73.875" bestFit="1" customWidth="1"/>
  </cols>
  <sheetData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>
        <v>38400</v>
      </c>
    </row>
    <row r="4" spans="1:4" x14ac:dyDescent="0.3">
      <c r="A4" t="s">
        <v>7</v>
      </c>
      <c r="B4">
        <v>8</v>
      </c>
    </row>
    <row r="5" spans="1:4" x14ac:dyDescent="0.3">
      <c r="A5" t="s">
        <v>8</v>
      </c>
      <c r="B5">
        <v>1</v>
      </c>
    </row>
    <row r="6" spans="1:4" x14ac:dyDescent="0.3">
      <c r="A6" t="s">
        <v>9</v>
      </c>
      <c r="B6" t="s">
        <v>10</v>
      </c>
    </row>
    <row r="9" spans="1:4" x14ac:dyDescent="0.3">
      <c r="A9" t="s">
        <v>28</v>
      </c>
    </row>
    <row r="14" spans="1:4" ht="132" x14ac:dyDescent="0.3">
      <c r="A14" t="s">
        <v>0</v>
      </c>
      <c r="B14" s="1" t="s">
        <v>31</v>
      </c>
      <c r="C14" s="1" t="s">
        <v>30</v>
      </c>
      <c r="D14" s="3" t="s">
        <v>29</v>
      </c>
    </row>
    <row r="15" spans="1:4" x14ac:dyDescent="0.3">
      <c r="B15" s="1"/>
      <c r="C15" s="1"/>
      <c r="D15" s="3"/>
    </row>
    <row r="16" spans="1:4" ht="49.5" x14ac:dyDescent="0.3">
      <c r="A16" s="2" t="s">
        <v>26</v>
      </c>
      <c r="B16" s="1" t="s">
        <v>22</v>
      </c>
      <c r="C16" s="1" t="s">
        <v>24</v>
      </c>
      <c r="D16" s="3"/>
    </row>
    <row r="17" spans="1:9" ht="49.5" x14ac:dyDescent="0.3">
      <c r="A17" s="2" t="s">
        <v>32</v>
      </c>
      <c r="B17" s="1" t="s">
        <v>22</v>
      </c>
      <c r="C17" s="1" t="s">
        <v>33</v>
      </c>
      <c r="D17" s="3"/>
    </row>
    <row r="18" spans="1:9" ht="49.5" x14ac:dyDescent="0.3">
      <c r="A18" s="4" t="s">
        <v>35</v>
      </c>
      <c r="B18" s="5" t="s">
        <v>22</v>
      </c>
      <c r="C18" s="5" t="s">
        <v>37</v>
      </c>
      <c r="D18" s="6" t="s">
        <v>36</v>
      </c>
    </row>
    <row r="19" spans="1:9" ht="49.5" x14ac:dyDescent="0.3">
      <c r="A19" s="2" t="s">
        <v>27</v>
      </c>
      <c r="B19" s="1" t="s">
        <v>23</v>
      </c>
      <c r="C19" s="1" t="s">
        <v>25</v>
      </c>
      <c r="D19" s="3"/>
    </row>
    <row r="20" spans="1:9" ht="49.5" x14ac:dyDescent="0.3">
      <c r="A20" s="2" t="s">
        <v>34</v>
      </c>
      <c r="B20" s="1" t="s">
        <v>23</v>
      </c>
      <c r="C20" s="1" t="s">
        <v>25</v>
      </c>
      <c r="D20" s="3"/>
    </row>
    <row r="21" spans="1:9" ht="49.5" x14ac:dyDescent="0.3">
      <c r="A21" s="4" t="s">
        <v>38</v>
      </c>
      <c r="B21" s="5" t="s">
        <v>23</v>
      </c>
      <c r="C21" s="5" t="s">
        <v>40</v>
      </c>
      <c r="D21" s="6" t="s">
        <v>39</v>
      </c>
    </row>
    <row r="22" spans="1:9" x14ac:dyDescent="0.3">
      <c r="B22" s="1"/>
      <c r="C22" s="1"/>
      <c r="D22" s="3"/>
    </row>
    <row r="23" spans="1:9" x14ac:dyDescent="0.3">
      <c r="D23" t="s">
        <v>11</v>
      </c>
    </row>
    <row r="24" spans="1:9" ht="181.5" x14ac:dyDescent="0.3">
      <c r="A24" t="s">
        <v>1</v>
      </c>
      <c r="B24" s="1" t="s">
        <v>14</v>
      </c>
      <c r="C24" s="1" t="s">
        <v>15</v>
      </c>
      <c r="I24" t="s">
        <v>3</v>
      </c>
    </row>
    <row r="25" spans="1:9" x14ac:dyDescent="0.3">
      <c r="D25" t="s">
        <v>12</v>
      </c>
    </row>
    <row r="26" spans="1:9" ht="115.5" x14ac:dyDescent="0.3">
      <c r="A26" t="s">
        <v>2</v>
      </c>
      <c r="B26" s="1" t="s">
        <v>16</v>
      </c>
      <c r="C26" s="2" t="s">
        <v>17</v>
      </c>
    </row>
    <row r="27" spans="1:9" x14ac:dyDescent="0.3">
      <c r="B27" s="1"/>
      <c r="C27" s="2"/>
    </row>
    <row r="28" spans="1:9" ht="132" x14ac:dyDescent="0.3">
      <c r="A28" t="s">
        <v>18</v>
      </c>
      <c r="B28" s="1" t="s">
        <v>20</v>
      </c>
      <c r="C28" s="2" t="s">
        <v>19</v>
      </c>
    </row>
    <row r="31" spans="1:9" ht="231" x14ac:dyDescent="0.3">
      <c r="A31" t="s">
        <v>13</v>
      </c>
      <c r="B31" s="1" t="s">
        <v>42</v>
      </c>
      <c r="C31" s="1" t="s">
        <v>41</v>
      </c>
    </row>
    <row r="33" spans="1:3" ht="409.5" x14ac:dyDescent="0.3">
      <c r="A33" t="s">
        <v>21</v>
      </c>
      <c r="B33" s="1" t="s">
        <v>43</v>
      </c>
      <c r="C33" s="1" t="s">
        <v>45</v>
      </c>
    </row>
    <row r="34" spans="1:3" x14ac:dyDescent="0.3">
      <c r="C3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tabSelected="1" workbookViewId="0">
      <selection activeCell="I20" sqref="I20:I21"/>
    </sheetView>
  </sheetViews>
  <sheetFormatPr defaultRowHeight="12.75" x14ac:dyDescent="0.3"/>
  <cols>
    <col min="1" max="1" width="9" style="7"/>
    <col min="2" max="2" width="7.125" style="7" bestFit="1" customWidth="1"/>
    <col min="3" max="3" width="3.75" style="7" bestFit="1" customWidth="1"/>
    <col min="4" max="4" width="10.625" style="7" bestFit="1" customWidth="1"/>
    <col min="5" max="5" width="17.375" style="7" bestFit="1" customWidth="1"/>
    <col min="6" max="6" width="5" style="7" hidden="1" customWidth="1"/>
    <col min="7" max="7" width="5" style="7" customWidth="1"/>
    <col min="8" max="8" width="6.25" style="7" hidden="1" customWidth="1"/>
    <col min="9" max="10" width="6.25" style="7" customWidth="1"/>
    <col min="11" max="11" width="4.5" style="7" bestFit="1" customWidth="1"/>
    <col min="12" max="12" width="9.625" style="7" bestFit="1" customWidth="1"/>
    <col min="13" max="16384" width="9" style="7"/>
  </cols>
  <sheetData>
    <row r="2" spans="1:12" ht="16.5" customHeight="1" x14ac:dyDescent="0.3">
      <c r="B2" s="8" t="s">
        <v>47</v>
      </c>
      <c r="C2" s="8"/>
      <c r="D2" s="8"/>
      <c r="E2" s="8"/>
      <c r="F2" s="8" t="s">
        <v>70</v>
      </c>
      <c r="G2" s="8"/>
      <c r="H2" s="8"/>
      <c r="I2" s="9"/>
    </row>
    <row r="3" spans="1:12" x14ac:dyDescent="0.3">
      <c r="B3" s="7" t="s">
        <v>49</v>
      </c>
      <c r="C3" s="7" t="s">
        <v>50</v>
      </c>
      <c r="D3" s="7" t="s">
        <v>51</v>
      </c>
      <c r="E3" s="7" t="s">
        <v>52</v>
      </c>
      <c r="F3" s="7" t="s">
        <v>71</v>
      </c>
      <c r="H3" s="7" t="s">
        <v>72</v>
      </c>
      <c r="J3" s="7" t="s">
        <v>73</v>
      </c>
      <c r="K3" s="7" t="s">
        <v>74</v>
      </c>
      <c r="L3" s="7" t="s">
        <v>75</v>
      </c>
    </row>
    <row r="4" spans="1:12" x14ac:dyDescent="0.3">
      <c r="A4" s="7" t="s">
        <v>48</v>
      </c>
      <c r="B4" s="7">
        <v>1</v>
      </c>
      <c r="C4" s="7">
        <v>1</v>
      </c>
      <c r="D4" s="7" t="str">
        <f>"RE-"&amp;"00"&amp;C4</f>
        <v>RE-001</v>
      </c>
      <c r="E4" s="7" t="s">
        <v>53</v>
      </c>
      <c r="F4" s="7">
        <v>1</v>
      </c>
      <c r="H4" s="7" t="str">
        <f>D4&amp;"-0001"</f>
        <v>RE-001-0001</v>
      </c>
      <c r="J4" s="7" t="s">
        <v>53</v>
      </c>
      <c r="K4" s="7" t="s">
        <v>76</v>
      </c>
      <c r="L4" s="7">
        <v>0</v>
      </c>
    </row>
    <row r="5" spans="1:12" x14ac:dyDescent="0.3">
      <c r="C5" s="7">
        <v>2</v>
      </c>
      <c r="D5" s="7" t="str">
        <f t="shared" ref="D5:D12" si="0">"RE-"&amp;"00"&amp;C5</f>
        <v>RE-002</v>
      </c>
      <c r="E5" s="7" t="s">
        <v>46</v>
      </c>
      <c r="F5" s="7" t="s">
        <v>77</v>
      </c>
      <c r="H5" s="7" t="str">
        <f>D5&amp;"-0380" &amp;"~" &amp;D5 &amp; "-0.780"</f>
        <v>RE-002-0380~RE-002-0.780</v>
      </c>
      <c r="J5" s="7" t="s">
        <v>78</v>
      </c>
      <c r="K5" s="7" t="s">
        <v>79</v>
      </c>
      <c r="L5" s="7">
        <v>1</v>
      </c>
    </row>
    <row r="6" spans="1:12" x14ac:dyDescent="0.3">
      <c r="C6" s="7">
        <v>3</v>
      </c>
      <c r="D6" s="7" t="str">
        <f t="shared" si="0"/>
        <v>RE-003</v>
      </c>
      <c r="E6" s="7" t="s">
        <v>54</v>
      </c>
      <c r="F6" s="7">
        <v>83</v>
      </c>
      <c r="H6" s="7" t="str">
        <f>D6&amp;"-0001"</f>
        <v>RE-003-0001</v>
      </c>
      <c r="J6" s="7" t="s">
        <v>80</v>
      </c>
      <c r="L6" s="7">
        <v>1</v>
      </c>
    </row>
    <row r="7" spans="1:12" x14ac:dyDescent="0.3">
      <c r="C7" s="7">
        <v>4</v>
      </c>
      <c r="D7" s="7" t="str">
        <f t="shared" si="0"/>
        <v>RE-004</v>
      </c>
      <c r="E7" s="7" t="s">
        <v>55</v>
      </c>
      <c r="F7" s="7">
        <v>4</v>
      </c>
      <c r="J7" s="7" t="s">
        <v>55</v>
      </c>
      <c r="L7" s="7">
        <v>0</v>
      </c>
    </row>
    <row r="8" spans="1:12" x14ac:dyDescent="0.3">
      <c r="C8" s="7">
        <v>5</v>
      </c>
      <c r="D8" s="7" t="str">
        <f t="shared" si="0"/>
        <v>RE-005</v>
      </c>
      <c r="E8" s="7" t="s">
        <v>56</v>
      </c>
      <c r="F8" s="7">
        <v>5</v>
      </c>
      <c r="J8" s="7" t="s">
        <v>81</v>
      </c>
      <c r="L8" s="7">
        <v>0</v>
      </c>
    </row>
    <row r="9" spans="1:12" x14ac:dyDescent="0.3">
      <c r="C9" s="7">
        <v>6</v>
      </c>
      <c r="D9" s="7" t="str">
        <f t="shared" si="0"/>
        <v>RE-006</v>
      </c>
      <c r="E9" s="7" t="s">
        <v>57</v>
      </c>
      <c r="F9" s="7">
        <v>6</v>
      </c>
      <c r="J9" s="7" t="s">
        <v>83</v>
      </c>
      <c r="L9" s="7">
        <v>0</v>
      </c>
    </row>
    <row r="10" spans="1:12" x14ac:dyDescent="0.3">
      <c r="C10" s="7">
        <v>7</v>
      </c>
      <c r="D10" s="7" t="str">
        <f t="shared" si="0"/>
        <v>RE-007</v>
      </c>
      <c r="E10" s="7" t="s">
        <v>58</v>
      </c>
      <c r="F10" s="7">
        <v>7</v>
      </c>
      <c r="J10" s="7" t="s">
        <v>84</v>
      </c>
      <c r="L10" s="7">
        <v>0</v>
      </c>
    </row>
    <row r="11" spans="1:12" x14ac:dyDescent="0.3">
      <c r="C11" s="7">
        <v>8</v>
      </c>
      <c r="D11" s="7" t="str">
        <f t="shared" si="0"/>
        <v>RE-008</v>
      </c>
      <c r="E11" s="7" t="s">
        <v>59</v>
      </c>
      <c r="F11" s="7">
        <v>8</v>
      </c>
      <c r="J11" s="7" t="s">
        <v>82</v>
      </c>
      <c r="L11" s="7">
        <v>0</v>
      </c>
    </row>
    <row r="12" spans="1:12" x14ac:dyDescent="0.3">
      <c r="C12" s="7">
        <v>9</v>
      </c>
      <c r="D12" s="7" t="str">
        <f t="shared" si="0"/>
        <v>RE-009</v>
      </c>
      <c r="E12" s="7" t="s">
        <v>60</v>
      </c>
    </row>
    <row r="13" spans="1:12" x14ac:dyDescent="0.3">
      <c r="C13" s="7">
        <v>10</v>
      </c>
      <c r="D13" s="7" t="str">
        <f>"RE-"&amp;"0"&amp;C13</f>
        <v>RE-010</v>
      </c>
      <c r="E13" s="7" t="s">
        <v>61</v>
      </c>
    </row>
    <row r="14" spans="1:12" x14ac:dyDescent="0.3">
      <c r="C14" s="7">
        <v>11</v>
      </c>
      <c r="D14" s="7" t="str">
        <f t="shared" ref="D14:D21" si="1">"RE-"&amp;"0"&amp;C14</f>
        <v>RE-011</v>
      </c>
      <c r="E14" s="7" t="s">
        <v>62</v>
      </c>
    </row>
    <row r="15" spans="1:12" x14ac:dyDescent="0.3">
      <c r="C15" s="7">
        <v>12</v>
      </c>
      <c r="D15" s="7" t="str">
        <f t="shared" si="1"/>
        <v>RE-012</v>
      </c>
      <c r="E15" s="7" t="s">
        <v>63</v>
      </c>
    </row>
    <row r="16" spans="1:12" x14ac:dyDescent="0.3">
      <c r="C16" s="7">
        <v>13</v>
      </c>
      <c r="D16" s="7" t="str">
        <f t="shared" si="1"/>
        <v>RE-013</v>
      </c>
      <c r="E16" s="7" t="s">
        <v>64</v>
      </c>
    </row>
    <row r="17" spans="3:11" x14ac:dyDescent="0.3">
      <c r="C17" s="7">
        <v>14</v>
      </c>
      <c r="D17" s="7" t="str">
        <f t="shared" si="1"/>
        <v>RE-014</v>
      </c>
      <c r="E17" s="7" t="s">
        <v>65</v>
      </c>
    </row>
    <row r="18" spans="3:11" x14ac:dyDescent="0.3">
      <c r="C18" s="7">
        <v>15</v>
      </c>
      <c r="D18" s="7" t="str">
        <f t="shared" si="1"/>
        <v>RE-015</v>
      </c>
      <c r="E18" s="7" t="s">
        <v>66</v>
      </c>
    </row>
    <row r="19" spans="3:11" x14ac:dyDescent="0.3">
      <c r="C19" s="7">
        <v>16</v>
      </c>
      <c r="D19" s="7" t="str">
        <f t="shared" si="1"/>
        <v>RE-016</v>
      </c>
      <c r="E19" s="7" t="s">
        <v>67</v>
      </c>
    </row>
    <row r="20" spans="3:11" x14ac:dyDescent="0.3">
      <c r="C20" s="7">
        <v>17</v>
      </c>
      <c r="D20" s="7" t="str">
        <f t="shared" si="1"/>
        <v>RE-017</v>
      </c>
      <c r="E20" s="7" t="s">
        <v>68</v>
      </c>
    </row>
    <row r="21" spans="3:11" x14ac:dyDescent="0.3">
      <c r="C21" s="7">
        <v>18</v>
      </c>
      <c r="D21" s="7" t="str">
        <f t="shared" si="1"/>
        <v>RE-018</v>
      </c>
      <c r="E21" s="7" t="s">
        <v>69</v>
      </c>
    </row>
    <row r="32" spans="3:11" x14ac:dyDescent="0.3">
      <c r="E32" s="10"/>
      <c r="F32" s="10" t="s">
        <v>97</v>
      </c>
      <c r="G32" s="10" t="s">
        <v>98</v>
      </c>
      <c r="H32" s="10" t="s">
        <v>97</v>
      </c>
      <c r="I32" s="10" t="s">
        <v>98</v>
      </c>
      <c r="J32" s="10" t="s">
        <v>97</v>
      </c>
      <c r="K32" s="10" t="s">
        <v>98</v>
      </c>
    </row>
    <row r="33" spans="5:11" x14ac:dyDescent="0.3">
      <c r="E33" s="10" t="s">
        <v>85</v>
      </c>
      <c r="F33" s="10">
        <f t="shared" ref="F33:J43" si="2">F34-1</f>
        <v>60</v>
      </c>
      <c r="G33" s="10">
        <f t="shared" ref="G33:I41" si="3">22+(100-F33)+1</f>
        <v>63</v>
      </c>
      <c r="H33" s="10">
        <f t="shared" si="2"/>
        <v>72</v>
      </c>
      <c r="I33" s="10">
        <f t="shared" si="3"/>
        <v>51</v>
      </c>
      <c r="J33" s="10">
        <f t="shared" si="2"/>
        <v>84</v>
      </c>
      <c r="K33" s="10">
        <f t="shared" ref="K33" si="4">22+(100-J33)+1</f>
        <v>39</v>
      </c>
    </row>
    <row r="34" spans="5:11" ht="13.5" thickBot="1" x14ac:dyDescent="0.35">
      <c r="E34" s="10" t="s">
        <v>86</v>
      </c>
      <c r="F34" s="10">
        <f t="shared" si="2"/>
        <v>61</v>
      </c>
      <c r="G34" s="10">
        <f t="shared" si="3"/>
        <v>62</v>
      </c>
      <c r="H34" s="10">
        <f t="shared" si="2"/>
        <v>73</v>
      </c>
      <c r="I34" s="10">
        <f t="shared" si="3"/>
        <v>50</v>
      </c>
      <c r="J34" s="13">
        <f t="shared" si="2"/>
        <v>85</v>
      </c>
      <c r="K34" s="13">
        <f t="shared" ref="K34" si="5">22+(100-J34)+1</f>
        <v>38</v>
      </c>
    </row>
    <row r="35" spans="5:11" ht="13.5" thickBot="1" x14ac:dyDescent="0.35">
      <c r="E35" s="10" t="s">
        <v>87</v>
      </c>
      <c r="F35" s="10">
        <f t="shared" si="2"/>
        <v>62</v>
      </c>
      <c r="G35" s="10">
        <f t="shared" si="3"/>
        <v>61</v>
      </c>
      <c r="H35" s="10">
        <f t="shared" si="2"/>
        <v>74</v>
      </c>
      <c r="I35" s="12">
        <f t="shared" si="3"/>
        <v>49</v>
      </c>
      <c r="J35" s="15">
        <f t="shared" si="2"/>
        <v>86</v>
      </c>
      <c r="K35" s="16">
        <f t="shared" ref="K35" si="6">22+(100-J35)+1</f>
        <v>37</v>
      </c>
    </row>
    <row r="36" spans="5:11" x14ac:dyDescent="0.3">
      <c r="E36" s="10" t="s">
        <v>88</v>
      </c>
      <c r="F36" s="10">
        <f t="shared" si="2"/>
        <v>63</v>
      </c>
      <c r="G36" s="10">
        <f t="shared" si="3"/>
        <v>60</v>
      </c>
      <c r="H36" s="11">
        <f t="shared" si="2"/>
        <v>75</v>
      </c>
      <c r="I36" s="11">
        <f t="shared" si="3"/>
        <v>48</v>
      </c>
      <c r="J36" s="14">
        <f t="shared" si="2"/>
        <v>87</v>
      </c>
      <c r="K36" s="14">
        <f t="shared" ref="K36" si="7">22+(100-J36)+1</f>
        <v>36</v>
      </c>
    </row>
    <row r="37" spans="5:11" x14ac:dyDescent="0.3">
      <c r="E37" s="10" t="s">
        <v>89</v>
      </c>
      <c r="F37" s="10">
        <f t="shared" si="2"/>
        <v>64</v>
      </c>
      <c r="G37" s="10">
        <f t="shared" si="3"/>
        <v>59</v>
      </c>
      <c r="H37" s="10">
        <f t="shared" si="2"/>
        <v>76</v>
      </c>
      <c r="I37" s="10">
        <f t="shared" si="3"/>
        <v>47</v>
      </c>
      <c r="J37" s="10">
        <f t="shared" si="2"/>
        <v>88</v>
      </c>
      <c r="K37" s="10">
        <f t="shared" ref="K37" si="8">22+(100-J37)+1</f>
        <v>35</v>
      </c>
    </row>
    <row r="38" spans="5:11" x14ac:dyDescent="0.3">
      <c r="E38" s="10" t="s">
        <v>90</v>
      </c>
      <c r="F38" s="10">
        <f t="shared" si="2"/>
        <v>65</v>
      </c>
      <c r="G38" s="10">
        <f t="shared" si="3"/>
        <v>58</v>
      </c>
      <c r="H38" s="10">
        <f t="shared" si="2"/>
        <v>77</v>
      </c>
      <c r="I38" s="10">
        <f t="shared" si="3"/>
        <v>46</v>
      </c>
      <c r="J38" s="10">
        <f t="shared" si="2"/>
        <v>89</v>
      </c>
      <c r="K38" s="10">
        <f t="shared" ref="K38" si="9">22+(100-J38)+1</f>
        <v>34</v>
      </c>
    </row>
    <row r="39" spans="5:11" x14ac:dyDescent="0.3">
      <c r="E39" s="10" t="s">
        <v>91</v>
      </c>
      <c r="F39" s="10">
        <f t="shared" si="2"/>
        <v>66</v>
      </c>
      <c r="G39" s="10">
        <f t="shared" si="3"/>
        <v>57</v>
      </c>
      <c r="H39" s="10">
        <f t="shared" si="2"/>
        <v>78</v>
      </c>
      <c r="I39" s="11">
        <f t="shared" si="3"/>
        <v>45</v>
      </c>
      <c r="J39" s="10">
        <f t="shared" si="2"/>
        <v>90</v>
      </c>
      <c r="K39" s="10">
        <f t="shared" ref="K39" si="10">22+(100-J39)+1</f>
        <v>33</v>
      </c>
    </row>
    <row r="40" spans="5:11" x14ac:dyDescent="0.3">
      <c r="E40" s="10" t="s">
        <v>92</v>
      </c>
      <c r="F40" s="10">
        <f t="shared" si="2"/>
        <v>67</v>
      </c>
      <c r="G40" s="10">
        <f t="shared" si="3"/>
        <v>56</v>
      </c>
      <c r="H40" s="10">
        <f t="shared" si="2"/>
        <v>79</v>
      </c>
      <c r="I40" s="10">
        <f t="shared" si="3"/>
        <v>44</v>
      </c>
      <c r="J40" s="10">
        <f t="shared" si="2"/>
        <v>91</v>
      </c>
      <c r="K40" s="10">
        <f t="shared" ref="K40" si="11">22+(100-J40)+1</f>
        <v>32</v>
      </c>
    </row>
    <row r="41" spans="5:11" x14ac:dyDescent="0.3">
      <c r="E41" s="10" t="s">
        <v>93</v>
      </c>
      <c r="F41" s="10">
        <f t="shared" si="2"/>
        <v>68</v>
      </c>
      <c r="G41" s="10">
        <f t="shared" si="3"/>
        <v>55</v>
      </c>
      <c r="H41" s="10">
        <f t="shared" si="2"/>
        <v>80</v>
      </c>
      <c r="I41" s="10">
        <f t="shared" si="3"/>
        <v>43</v>
      </c>
      <c r="J41" s="10">
        <f t="shared" si="2"/>
        <v>92</v>
      </c>
      <c r="K41" s="10">
        <f t="shared" ref="K41" si="12">22+(100-J41)+1</f>
        <v>31</v>
      </c>
    </row>
    <row r="42" spans="5:11" x14ac:dyDescent="0.3">
      <c r="E42" s="10" t="s">
        <v>94</v>
      </c>
      <c r="F42" s="11">
        <f t="shared" si="2"/>
        <v>69</v>
      </c>
      <c r="G42" s="11">
        <f>22+(100-F42)+1</f>
        <v>54</v>
      </c>
      <c r="H42" s="11">
        <f t="shared" si="2"/>
        <v>81</v>
      </c>
      <c r="I42" s="11">
        <f>22+(100-H42)+1</f>
        <v>42</v>
      </c>
      <c r="J42" s="10">
        <f t="shared" si="2"/>
        <v>93</v>
      </c>
      <c r="K42" s="10">
        <f>22+(100-J42)+1</f>
        <v>30</v>
      </c>
    </row>
    <row r="43" spans="5:11" x14ac:dyDescent="0.3">
      <c r="E43" s="10" t="s">
        <v>95</v>
      </c>
      <c r="F43" s="10">
        <f>F44-1</f>
        <v>70</v>
      </c>
      <c r="G43" s="10">
        <f t="shared" ref="G43:I44" si="13">22+(100-F43)+1</f>
        <v>53</v>
      </c>
      <c r="H43" s="10">
        <f>H44-1</f>
        <v>82</v>
      </c>
      <c r="I43" s="10">
        <f t="shared" si="13"/>
        <v>41</v>
      </c>
      <c r="J43" s="10">
        <f>J44-1</f>
        <v>94</v>
      </c>
      <c r="K43" s="10">
        <f t="shared" ref="K43" si="14">22+(100-J43)+1</f>
        <v>29</v>
      </c>
    </row>
    <row r="44" spans="5:11" x14ac:dyDescent="0.3">
      <c r="E44" s="10" t="s">
        <v>96</v>
      </c>
      <c r="F44" s="10">
        <v>71</v>
      </c>
      <c r="G44" s="10">
        <f t="shared" si="13"/>
        <v>52</v>
      </c>
      <c r="H44" s="10">
        <f>F44+12</f>
        <v>83</v>
      </c>
      <c r="I44" s="10">
        <f t="shared" si="13"/>
        <v>40</v>
      </c>
      <c r="J44" s="10">
        <f>H44+12</f>
        <v>95</v>
      </c>
      <c r="K44" s="10">
        <f t="shared" ref="K44" si="15">22+(100-J44)+1</f>
        <v>28</v>
      </c>
    </row>
  </sheetData>
  <mergeCells count="2">
    <mergeCell ref="B2:E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LGE</dc:creator>
  <cp:lastModifiedBy>LGE</cp:lastModifiedBy>
  <dcterms:created xsi:type="dcterms:W3CDTF">2022-03-07T02:58:12Z</dcterms:created>
  <dcterms:modified xsi:type="dcterms:W3CDTF">2022-03-28T07:46:54Z</dcterms:modified>
</cp:coreProperties>
</file>