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k/DOCUMENTS FROM OLD LAP/Maaya/"/>
    </mc:Choice>
  </mc:AlternateContent>
  <xr:revisionPtr revIDLastSave="0" documentId="13_ncr:1_{AE9B4174-7259-414C-8B54-BC8D3EB03215}" xr6:coauthVersionLast="36" xr6:coauthVersionMax="36" xr10:uidLastSave="{00000000-0000-0000-0000-000000000000}"/>
  <bookViews>
    <workbookView xWindow="0" yWindow="1580" windowWidth="28800" windowHeight="13940" activeTab="4" xr2:uid="{75B1ABAA-933F-7D44-A60B-F6C2A34BC74C}"/>
  </bookViews>
  <sheets>
    <sheet name="Sell by Tray Appetizers " sheetId="1" r:id="rId1"/>
    <sheet name="Sell by Count Appetizer" sheetId="4" r:id="rId2"/>
    <sheet name="Sell by Tray Entree" sheetId="5" r:id="rId3"/>
    <sheet name="Sell by Tray Rice" sheetId="6" r:id="rId4"/>
    <sheet name="Sell by Count Bread" sheetId="8" r:id="rId5"/>
    <sheet name="VLOOKUP REF" sheetId="3" r:id="rId6"/>
    <sheet name="Misc" sheetId="2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8" l="1"/>
  <c r="B9" i="8" s="1"/>
  <c r="A10" i="8"/>
  <c r="B10" i="8" s="1"/>
  <c r="A11" i="8"/>
  <c r="B11" i="8" s="1"/>
  <c r="K11" i="8" s="1"/>
  <c r="A12" i="8"/>
  <c r="B12" i="8" s="1"/>
  <c r="A13" i="8"/>
  <c r="B13" i="8" s="1"/>
  <c r="A14" i="8"/>
  <c r="B14" i="8" s="1"/>
  <c r="A15" i="8"/>
  <c r="B15" i="8" s="1"/>
  <c r="K15" i="8" s="1"/>
  <c r="A16" i="8"/>
  <c r="B16" i="8" s="1"/>
  <c r="A8" i="8"/>
  <c r="B8" i="8" s="1"/>
  <c r="I8" i="8" s="1"/>
  <c r="H4" i="8"/>
  <c r="H3" i="8"/>
  <c r="H2" i="8"/>
  <c r="I30" i="6"/>
  <c r="J30" i="6"/>
  <c r="K30" i="6"/>
  <c r="L30" i="6"/>
  <c r="M30" i="6"/>
  <c r="N30" i="6"/>
  <c r="O30" i="6"/>
  <c r="P30" i="6"/>
  <c r="Q30" i="6"/>
  <c r="I31" i="6"/>
  <c r="J31" i="6"/>
  <c r="K31" i="6"/>
  <c r="L31" i="6"/>
  <c r="M31" i="6"/>
  <c r="N31" i="6"/>
  <c r="O31" i="6"/>
  <c r="P31" i="6"/>
  <c r="Q31" i="6"/>
  <c r="I32" i="6"/>
  <c r="J32" i="6"/>
  <c r="K32" i="6"/>
  <c r="L32" i="6"/>
  <c r="M32" i="6"/>
  <c r="N32" i="6"/>
  <c r="O32" i="6"/>
  <c r="P32" i="6"/>
  <c r="Q32" i="6"/>
  <c r="I33" i="6"/>
  <c r="J33" i="6"/>
  <c r="K33" i="6"/>
  <c r="L33" i="6"/>
  <c r="M33" i="6"/>
  <c r="N33" i="6"/>
  <c r="O33" i="6"/>
  <c r="P33" i="6"/>
  <c r="Q33" i="6"/>
  <c r="I34" i="6"/>
  <c r="J34" i="6"/>
  <c r="K34" i="6"/>
  <c r="L34" i="6"/>
  <c r="M34" i="6"/>
  <c r="N34" i="6"/>
  <c r="O34" i="6"/>
  <c r="P34" i="6"/>
  <c r="Q34" i="6"/>
  <c r="I35" i="6"/>
  <c r="J35" i="6"/>
  <c r="K35" i="6"/>
  <c r="L35" i="6"/>
  <c r="M35" i="6"/>
  <c r="N35" i="6"/>
  <c r="O35" i="6"/>
  <c r="P35" i="6"/>
  <c r="Q35" i="6"/>
  <c r="I36" i="6"/>
  <c r="J36" i="6"/>
  <c r="K36" i="6"/>
  <c r="L36" i="6"/>
  <c r="M36" i="6"/>
  <c r="N36" i="6"/>
  <c r="O36" i="6"/>
  <c r="P36" i="6"/>
  <c r="Q36" i="6"/>
  <c r="I37" i="6"/>
  <c r="J37" i="6"/>
  <c r="K37" i="6"/>
  <c r="L37" i="6"/>
  <c r="M37" i="6"/>
  <c r="N37" i="6"/>
  <c r="O37" i="6"/>
  <c r="P37" i="6"/>
  <c r="Q37" i="6"/>
  <c r="I38" i="6"/>
  <c r="J38" i="6"/>
  <c r="K38" i="6"/>
  <c r="L38" i="6"/>
  <c r="M38" i="6"/>
  <c r="N38" i="6"/>
  <c r="O38" i="6"/>
  <c r="P38" i="6"/>
  <c r="Q38" i="6"/>
  <c r="B27" i="6"/>
  <c r="B28" i="6"/>
  <c r="B29" i="6"/>
  <c r="B30" i="6"/>
  <c r="B31" i="6"/>
  <c r="B32" i="6"/>
  <c r="B33" i="6"/>
  <c r="B34" i="6"/>
  <c r="B35" i="6"/>
  <c r="B36" i="6"/>
  <c r="B37" i="6"/>
  <c r="B38" i="6"/>
  <c r="A24" i="6"/>
  <c r="B24" i="6" s="1"/>
  <c r="L24" i="6" s="1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9" i="6"/>
  <c r="A10" i="6"/>
  <c r="A11" i="6"/>
  <c r="B11" i="6" s="1"/>
  <c r="O11" i="6" s="1"/>
  <c r="A12" i="6"/>
  <c r="A13" i="6"/>
  <c r="A14" i="6"/>
  <c r="A15" i="6"/>
  <c r="B15" i="6" s="1"/>
  <c r="O15" i="6" s="1"/>
  <c r="A16" i="6"/>
  <c r="B16" i="6" s="1"/>
  <c r="A17" i="6"/>
  <c r="A18" i="6"/>
  <c r="A19" i="6"/>
  <c r="A20" i="6"/>
  <c r="A21" i="6"/>
  <c r="B21" i="6" s="1"/>
  <c r="L21" i="6" s="1"/>
  <c r="A22" i="6"/>
  <c r="B22" i="6" s="1"/>
  <c r="A23" i="6"/>
  <c r="B23" i="6" s="1"/>
  <c r="O23" i="6" s="1"/>
  <c r="A8" i="6"/>
  <c r="O6" i="6"/>
  <c r="B10" i="6"/>
  <c r="O10" i="6" s="1"/>
  <c r="B12" i="6"/>
  <c r="O12" i="6" s="1"/>
  <c r="B13" i="6"/>
  <c r="L13" i="6" s="1"/>
  <c r="B14" i="6"/>
  <c r="Q14" i="6" s="1"/>
  <c r="B19" i="6"/>
  <c r="I19" i="6" s="1"/>
  <c r="B20" i="6"/>
  <c r="N20" i="6" s="1"/>
  <c r="J97" i="5"/>
  <c r="K97" i="5"/>
  <c r="L97" i="5"/>
  <c r="M97" i="5"/>
  <c r="N97" i="5"/>
  <c r="O97" i="5"/>
  <c r="P97" i="5"/>
  <c r="Q97" i="5"/>
  <c r="R97" i="5"/>
  <c r="J98" i="5"/>
  <c r="K98" i="5"/>
  <c r="L98" i="5"/>
  <c r="M98" i="5"/>
  <c r="N98" i="5"/>
  <c r="O98" i="5"/>
  <c r="P98" i="5"/>
  <c r="Q98" i="5"/>
  <c r="R98" i="5"/>
  <c r="J99" i="5"/>
  <c r="K99" i="5"/>
  <c r="L99" i="5"/>
  <c r="M99" i="5"/>
  <c r="N99" i="5"/>
  <c r="O99" i="5"/>
  <c r="P99" i="5"/>
  <c r="Q99" i="5"/>
  <c r="R99" i="5"/>
  <c r="J100" i="5"/>
  <c r="K100" i="5"/>
  <c r="L100" i="5"/>
  <c r="M100" i="5"/>
  <c r="N100" i="5"/>
  <c r="O100" i="5"/>
  <c r="P100" i="5"/>
  <c r="Q100" i="5"/>
  <c r="R100" i="5"/>
  <c r="J101" i="5"/>
  <c r="K101" i="5"/>
  <c r="L101" i="5"/>
  <c r="M101" i="5"/>
  <c r="N101" i="5"/>
  <c r="O101" i="5"/>
  <c r="P101" i="5"/>
  <c r="Q101" i="5"/>
  <c r="R101" i="5"/>
  <c r="J102" i="5"/>
  <c r="K102" i="5"/>
  <c r="L102" i="5"/>
  <c r="M102" i="5"/>
  <c r="N102" i="5"/>
  <c r="O102" i="5"/>
  <c r="P102" i="5"/>
  <c r="Q102" i="5"/>
  <c r="R102" i="5"/>
  <c r="J103" i="5"/>
  <c r="K103" i="5"/>
  <c r="L103" i="5"/>
  <c r="M103" i="5"/>
  <c r="N103" i="5"/>
  <c r="O103" i="5"/>
  <c r="P103" i="5"/>
  <c r="Q103" i="5"/>
  <c r="R103" i="5"/>
  <c r="J104" i="5"/>
  <c r="K104" i="5"/>
  <c r="L104" i="5"/>
  <c r="M104" i="5"/>
  <c r="N104" i="5"/>
  <c r="O104" i="5"/>
  <c r="P104" i="5"/>
  <c r="Q104" i="5"/>
  <c r="R104" i="5"/>
  <c r="J105" i="5"/>
  <c r="K105" i="5"/>
  <c r="L105" i="5"/>
  <c r="M105" i="5"/>
  <c r="N105" i="5"/>
  <c r="O105" i="5"/>
  <c r="P105" i="5"/>
  <c r="Q105" i="5"/>
  <c r="R105" i="5"/>
  <c r="J106" i="5"/>
  <c r="K106" i="5"/>
  <c r="L106" i="5"/>
  <c r="M106" i="5"/>
  <c r="N106" i="5"/>
  <c r="O106" i="5"/>
  <c r="P106" i="5"/>
  <c r="Q106" i="5"/>
  <c r="R106" i="5"/>
  <c r="J107" i="5"/>
  <c r="K107" i="5"/>
  <c r="L107" i="5"/>
  <c r="M107" i="5"/>
  <c r="N107" i="5"/>
  <c r="O107" i="5"/>
  <c r="P107" i="5"/>
  <c r="Q107" i="5"/>
  <c r="R107" i="5"/>
  <c r="J108" i="5"/>
  <c r="K108" i="5"/>
  <c r="L108" i="5"/>
  <c r="M108" i="5"/>
  <c r="N108" i="5"/>
  <c r="O108" i="5"/>
  <c r="P108" i="5"/>
  <c r="Q108" i="5"/>
  <c r="R108" i="5"/>
  <c r="J109" i="5"/>
  <c r="K109" i="5"/>
  <c r="L109" i="5"/>
  <c r="M109" i="5"/>
  <c r="N109" i="5"/>
  <c r="O109" i="5"/>
  <c r="P109" i="5"/>
  <c r="Q109" i="5"/>
  <c r="R109" i="5"/>
  <c r="J110" i="5"/>
  <c r="K110" i="5"/>
  <c r="L110" i="5"/>
  <c r="M110" i="5"/>
  <c r="N110" i="5"/>
  <c r="O110" i="5"/>
  <c r="P110" i="5"/>
  <c r="Q110" i="5"/>
  <c r="R110" i="5"/>
  <c r="J111" i="5"/>
  <c r="K111" i="5"/>
  <c r="L111" i="5"/>
  <c r="M111" i="5"/>
  <c r="N111" i="5"/>
  <c r="O111" i="5"/>
  <c r="P111" i="5"/>
  <c r="Q111" i="5"/>
  <c r="R111" i="5"/>
  <c r="J112" i="5"/>
  <c r="K112" i="5"/>
  <c r="L112" i="5"/>
  <c r="M112" i="5"/>
  <c r="N112" i="5"/>
  <c r="O112" i="5"/>
  <c r="P112" i="5"/>
  <c r="Q112" i="5"/>
  <c r="R112" i="5"/>
  <c r="J113" i="5"/>
  <c r="K113" i="5"/>
  <c r="L113" i="5"/>
  <c r="M113" i="5"/>
  <c r="N113" i="5"/>
  <c r="O113" i="5"/>
  <c r="P113" i="5"/>
  <c r="Q113" i="5"/>
  <c r="R113" i="5"/>
  <c r="J114" i="5"/>
  <c r="K114" i="5"/>
  <c r="L114" i="5"/>
  <c r="M114" i="5"/>
  <c r="N114" i="5"/>
  <c r="O114" i="5"/>
  <c r="P114" i="5"/>
  <c r="Q114" i="5"/>
  <c r="R114" i="5"/>
  <c r="B67" i="5"/>
  <c r="B68" i="5"/>
  <c r="L68" i="5" s="1"/>
  <c r="B69" i="5"/>
  <c r="K69" i="5" s="1"/>
  <c r="B70" i="5"/>
  <c r="B71" i="5"/>
  <c r="B72" i="5"/>
  <c r="B73" i="5"/>
  <c r="B74" i="5"/>
  <c r="N74" i="5" s="1"/>
  <c r="B75" i="5"/>
  <c r="B76" i="5"/>
  <c r="B77" i="5"/>
  <c r="K77" i="5" s="1"/>
  <c r="B78" i="5"/>
  <c r="B79" i="5"/>
  <c r="B80" i="5"/>
  <c r="B81" i="5"/>
  <c r="B82" i="5"/>
  <c r="N82" i="5" s="1"/>
  <c r="B83" i="5"/>
  <c r="B84" i="5"/>
  <c r="B85" i="5"/>
  <c r="K85" i="5" s="1"/>
  <c r="B86" i="5"/>
  <c r="B87" i="5"/>
  <c r="B88" i="5"/>
  <c r="B89" i="5"/>
  <c r="B90" i="5"/>
  <c r="N90" i="5" s="1"/>
  <c r="B91" i="5"/>
  <c r="B92" i="5"/>
  <c r="B93" i="5"/>
  <c r="K93" i="5" s="1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61" i="5"/>
  <c r="B61" i="5" s="1"/>
  <c r="A62" i="5"/>
  <c r="B62" i="5" s="1"/>
  <c r="A63" i="5"/>
  <c r="B63" i="5" s="1"/>
  <c r="A64" i="5"/>
  <c r="B64" i="5" s="1"/>
  <c r="A65" i="5"/>
  <c r="B65" i="5" s="1"/>
  <c r="A66" i="5"/>
  <c r="B66" i="5" s="1"/>
  <c r="J30" i="5"/>
  <c r="K30" i="5"/>
  <c r="L30" i="5"/>
  <c r="M30" i="5"/>
  <c r="N30" i="5"/>
  <c r="O30" i="5"/>
  <c r="P30" i="5"/>
  <c r="Q30" i="5"/>
  <c r="R30" i="5"/>
  <c r="J31" i="5"/>
  <c r="K31" i="5"/>
  <c r="L31" i="5"/>
  <c r="M31" i="5"/>
  <c r="N31" i="5"/>
  <c r="O31" i="5"/>
  <c r="P31" i="5"/>
  <c r="Q31" i="5"/>
  <c r="R31" i="5"/>
  <c r="J32" i="5"/>
  <c r="K32" i="5"/>
  <c r="L32" i="5"/>
  <c r="M32" i="5"/>
  <c r="N32" i="5"/>
  <c r="O32" i="5"/>
  <c r="P32" i="5"/>
  <c r="Q32" i="5"/>
  <c r="R32" i="5"/>
  <c r="J33" i="5"/>
  <c r="K33" i="5"/>
  <c r="L33" i="5"/>
  <c r="M33" i="5"/>
  <c r="N33" i="5"/>
  <c r="O33" i="5"/>
  <c r="P33" i="5"/>
  <c r="Q33" i="5"/>
  <c r="R33" i="5"/>
  <c r="J34" i="5"/>
  <c r="K34" i="5"/>
  <c r="L34" i="5"/>
  <c r="M34" i="5"/>
  <c r="N34" i="5"/>
  <c r="O34" i="5"/>
  <c r="P34" i="5"/>
  <c r="Q34" i="5"/>
  <c r="R34" i="5"/>
  <c r="J35" i="5"/>
  <c r="K35" i="5"/>
  <c r="L35" i="5"/>
  <c r="M35" i="5"/>
  <c r="N35" i="5"/>
  <c r="O35" i="5"/>
  <c r="P35" i="5"/>
  <c r="Q35" i="5"/>
  <c r="R35" i="5"/>
  <c r="J36" i="5"/>
  <c r="K36" i="5"/>
  <c r="L36" i="5"/>
  <c r="M36" i="5"/>
  <c r="N36" i="5"/>
  <c r="O36" i="5"/>
  <c r="P36" i="5"/>
  <c r="Q36" i="5"/>
  <c r="R36" i="5"/>
  <c r="J37" i="5"/>
  <c r="K37" i="5"/>
  <c r="L37" i="5"/>
  <c r="M37" i="5"/>
  <c r="N37" i="5"/>
  <c r="O37" i="5"/>
  <c r="P37" i="5"/>
  <c r="Q37" i="5"/>
  <c r="R37" i="5"/>
  <c r="J38" i="5"/>
  <c r="K38" i="5"/>
  <c r="L38" i="5"/>
  <c r="M38" i="5"/>
  <c r="N38" i="5"/>
  <c r="O38" i="5"/>
  <c r="P38" i="5"/>
  <c r="Q38" i="5"/>
  <c r="R38" i="5"/>
  <c r="J39" i="5"/>
  <c r="K39" i="5"/>
  <c r="L39" i="5"/>
  <c r="M39" i="5"/>
  <c r="N39" i="5"/>
  <c r="O39" i="5"/>
  <c r="P39" i="5"/>
  <c r="Q39" i="5"/>
  <c r="R39" i="5"/>
  <c r="J40" i="5"/>
  <c r="K40" i="5"/>
  <c r="L40" i="5"/>
  <c r="M40" i="5"/>
  <c r="N40" i="5"/>
  <c r="O40" i="5"/>
  <c r="P40" i="5"/>
  <c r="Q40" i="5"/>
  <c r="R40" i="5"/>
  <c r="J41" i="5"/>
  <c r="K41" i="5"/>
  <c r="L41" i="5"/>
  <c r="M41" i="5"/>
  <c r="N41" i="5"/>
  <c r="O41" i="5"/>
  <c r="P41" i="5"/>
  <c r="Q41" i="5"/>
  <c r="R41" i="5"/>
  <c r="J42" i="5"/>
  <c r="K42" i="5"/>
  <c r="L42" i="5"/>
  <c r="M42" i="5"/>
  <c r="N42" i="5"/>
  <c r="O42" i="5"/>
  <c r="P42" i="5"/>
  <c r="Q42" i="5"/>
  <c r="R42" i="5"/>
  <c r="J43" i="5"/>
  <c r="K43" i="5"/>
  <c r="L43" i="5"/>
  <c r="M43" i="5"/>
  <c r="N43" i="5"/>
  <c r="O43" i="5"/>
  <c r="P43" i="5"/>
  <c r="Q43" i="5"/>
  <c r="R43" i="5"/>
  <c r="J44" i="5"/>
  <c r="K44" i="5"/>
  <c r="L44" i="5"/>
  <c r="M44" i="5"/>
  <c r="N44" i="5"/>
  <c r="O44" i="5"/>
  <c r="P44" i="5"/>
  <c r="Q44" i="5"/>
  <c r="R44" i="5"/>
  <c r="J45" i="5"/>
  <c r="K45" i="5"/>
  <c r="L45" i="5"/>
  <c r="M45" i="5"/>
  <c r="N45" i="5"/>
  <c r="O45" i="5"/>
  <c r="P45" i="5"/>
  <c r="Q45" i="5"/>
  <c r="R45" i="5"/>
  <c r="J46" i="5"/>
  <c r="K46" i="5"/>
  <c r="L46" i="5"/>
  <c r="M46" i="5"/>
  <c r="N46" i="5"/>
  <c r="O46" i="5"/>
  <c r="P46" i="5"/>
  <c r="Q46" i="5"/>
  <c r="R46" i="5"/>
  <c r="J47" i="5"/>
  <c r="K47" i="5"/>
  <c r="L47" i="5"/>
  <c r="M47" i="5"/>
  <c r="N47" i="5"/>
  <c r="O47" i="5"/>
  <c r="P47" i="5"/>
  <c r="Q47" i="5"/>
  <c r="R47" i="5"/>
  <c r="J48" i="5"/>
  <c r="K48" i="5"/>
  <c r="L48" i="5"/>
  <c r="M48" i="5"/>
  <c r="N48" i="5"/>
  <c r="O48" i="5"/>
  <c r="P48" i="5"/>
  <c r="Q48" i="5"/>
  <c r="R48" i="5"/>
  <c r="J49" i="5"/>
  <c r="K49" i="5"/>
  <c r="L49" i="5"/>
  <c r="M49" i="5"/>
  <c r="N49" i="5"/>
  <c r="O49" i="5"/>
  <c r="P49" i="5"/>
  <c r="Q49" i="5"/>
  <c r="R49" i="5"/>
  <c r="J50" i="5"/>
  <c r="K50" i="5"/>
  <c r="L50" i="5"/>
  <c r="M50" i="5"/>
  <c r="N50" i="5"/>
  <c r="O50" i="5"/>
  <c r="P50" i="5"/>
  <c r="Q50" i="5"/>
  <c r="R50" i="5"/>
  <c r="J51" i="5"/>
  <c r="K51" i="5"/>
  <c r="L51" i="5"/>
  <c r="M51" i="5"/>
  <c r="N51" i="5"/>
  <c r="O51" i="5"/>
  <c r="P51" i="5"/>
  <c r="Q51" i="5"/>
  <c r="R51" i="5"/>
  <c r="J52" i="5"/>
  <c r="K52" i="5"/>
  <c r="L52" i="5"/>
  <c r="M52" i="5"/>
  <c r="N52" i="5"/>
  <c r="O52" i="5"/>
  <c r="P52" i="5"/>
  <c r="Q52" i="5"/>
  <c r="R52" i="5"/>
  <c r="J53" i="5"/>
  <c r="K53" i="5"/>
  <c r="L53" i="5"/>
  <c r="M53" i="5"/>
  <c r="N53" i="5"/>
  <c r="O53" i="5"/>
  <c r="P53" i="5"/>
  <c r="Q53" i="5"/>
  <c r="R53" i="5"/>
  <c r="J54" i="5"/>
  <c r="K54" i="5"/>
  <c r="L54" i="5"/>
  <c r="M54" i="5"/>
  <c r="N54" i="5"/>
  <c r="O54" i="5"/>
  <c r="P54" i="5"/>
  <c r="Q54" i="5"/>
  <c r="R54" i="5"/>
  <c r="J55" i="5"/>
  <c r="K55" i="5"/>
  <c r="L55" i="5"/>
  <c r="M55" i="5"/>
  <c r="N55" i="5"/>
  <c r="O55" i="5"/>
  <c r="P55" i="5"/>
  <c r="Q55" i="5"/>
  <c r="R55" i="5"/>
  <c r="J56" i="5"/>
  <c r="K56" i="5"/>
  <c r="L56" i="5"/>
  <c r="M56" i="5"/>
  <c r="N56" i="5"/>
  <c r="O56" i="5"/>
  <c r="P56" i="5"/>
  <c r="Q56" i="5"/>
  <c r="R56" i="5"/>
  <c r="J57" i="5"/>
  <c r="K57" i="5"/>
  <c r="L57" i="5"/>
  <c r="M57" i="5"/>
  <c r="N57" i="5"/>
  <c r="O57" i="5"/>
  <c r="P57" i="5"/>
  <c r="Q57" i="5"/>
  <c r="R57" i="5"/>
  <c r="J58" i="5"/>
  <c r="K58" i="5"/>
  <c r="L58" i="5"/>
  <c r="M58" i="5"/>
  <c r="N58" i="5"/>
  <c r="O58" i="5"/>
  <c r="P58" i="5"/>
  <c r="Q58" i="5"/>
  <c r="R58" i="5"/>
  <c r="J59" i="5"/>
  <c r="K59" i="5"/>
  <c r="L59" i="5"/>
  <c r="M59" i="5"/>
  <c r="N59" i="5"/>
  <c r="O59" i="5"/>
  <c r="P59" i="5"/>
  <c r="Q59" i="5"/>
  <c r="R59" i="5"/>
  <c r="J60" i="5"/>
  <c r="K60" i="5"/>
  <c r="L60" i="5"/>
  <c r="M60" i="5"/>
  <c r="N60" i="5"/>
  <c r="O60" i="5"/>
  <c r="P60" i="5"/>
  <c r="Q60" i="5"/>
  <c r="R60" i="5"/>
  <c r="J67" i="5"/>
  <c r="K67" i="5"/>
  <c r="L67" i="5"/>
  <c r="M67" i="5"/>
  <c r="N67" i="5"/>
  <c r="O67" i="5"/>
  <c r="P67" i="5"/>
  <c r="Q67" i="5"/>
  <c r="R67" i="5"/>
  <c r="K68" i="5"/>
  <c r="M68" i="5"/>
  <c r="N68" i="5"/>
  <c r="O68" i="5"/>
  <c r="P68" i="5"/>
  <c r="R68" i="5"/>
  <c r="J69" i="5"/>
  <c r="M69" i="5"/>
  <c r="R69" i="5"/>
  <c r="J70" i="5"/>
  <c r="K70" i="5"/>
  <c r="L70" i="5"/>
  <c r="M70" i="5"/>
  <c r="N70" i="5"/>
  <c r="O70" i="5"/>
  <c r="P70" i="5"/>
  <c r="Q70" i="5"/>
  <c r="R70" i="5"/>
  <c r="J71" i="5"/>
  <c r="K71" i="5"/>
  <c r="L71" i="5"/>
  <c r="M71" i="5"/>
  <c r="N71" i="5"/>
  <c r="O71" i="5"/>
  <c r="P71" i="5"/>
  <c r="Q71" i="5"/>
  <c r="R71" i="5"/>
  <c r="J72" i="5"/>
  <c r="K72" i="5"/>
  <c r="L72" i="5"/>
  <c r="M72" i="5"/>
  <c r="N72" i="5"/>
  <c r="O72" i="5"/>
  <c r="P72" i="5"/>
  <c r="Q72" i="5"/>
  <c r="R72" i="5"/>
  <c r="J73" i="5"/>
  <c r="K73" i="5"/>
  <c r="L73" i="5"/>
  <c r="M73" i="5"/>
  <c r="N73" i="5"/>
  <c r="O73" i="5"/>
  <c r="P73" i="5"/>
  <c r="Q73" i="5"/>
  <c r="R73" i="5"/>
  <c r="M74" i="5"/>
  <c r="O74" i="5"/>
  <c r="P74" i="5"/>
  <c r="Q74" i="5"/>
  <c r="J75" i="5"/>
  <c r="K75" i="5"/>
  <c r="L75" i="5"/>
  <c r="M75" i="5"/>
  <c r="N75" i="5"/>
  <c r="O75" i="5"/>
  <c r="P75" i="5"/>
  <c r="Q75" i="5"/>
  <c r="R75" i="5"/>
  <c r="J76" i="5"/>
  <c r="K76" i="5"/>
  <c r="L76" i="5"/>
  <c r="M76" i="5"/>
  <c r="N76" i="5"/>
  <c r="O76" i="5"/>
  <c r="P76" i="5"/>
  <c r="Q76" i="5"/>
  <c r="R76" i="5"/>
  <c r="J77" i="5"/>
  <c r="L77" i="5"/>
  <c r="M77" i="5"/>
  <c r="N77" i="5"/>
  <c r="O77" i="5"/>
  <c r="R77" i="5"/>
  <c r="J78" i="5"/>
  <c r="K78" i="5"/>
  <c r="L78" i="5"/>
  <c r="M78" i="5"/>
  <c r="N78" i="5"/>
  <c r="O78" i="5"/>
  <c r="P78" i="5"/>
  <c r="Q78" i="5"/>
  <c r="R78" i="5"/>
  <c r="J79" i="5"/>
  <c r="K79" i="5"/>
  <c r="L79" i="5"/>
  <c r="M79" i="5"/>
  <c r="N79" i="5"/>
  <c r="O79" i="5"/>
  <c r="P79" i="5"/>
  <c r="Q79" i="5"/>
  <c r="R79" i="5"/>
  <c r="J80" i="5"/>
  <c r="K80" i="5"/>
  <c r="L80" i="5"/>
  <c r="M80" i="5"/>
  <c r="N80" i="5"/>
  <c r="O80" i="5"/>
  <c r="P80" i="5"/>
  <c r="Q80" i="5"/>
  <c r="R80" i="5"/>
  <c r="J81" i="5"/>
  <c r="K81" i="5"/>
  <c r="L81" i="5"/>
  <c r="M81" i="5"/>
  <c r="N81" i="5"/>
  <c r="O81" i="5"/>
  <c r="P81" i="5"/>
  <c r="Q81" i="5"/>
  <c r="R81" i="5"/>
  <c r="J82" i="5"/>
  <c r="M82" i="5"/>
  <c r="P82" i="5"/>
  <c r="Q82" i="5"/>
  <c r="R82" i="5"/>
  <c r="J83" i="5"/>
  <c r="K83" i="5"/>
  <c r="L83" i="5"/>
  <c r="M83" i="5"/>
  <c r="N83" i="5"/>
  <c r="O83" i="5"/>
  <c r="P83" i="5"/>
  <c r="Q83" i="5"/>
  <c r="R83" i="5"/>
  <c r="J84" i="5"/>
  <c r="K84" i="5"/>
  <c r="L84" i="5"/>
  <c r="M84" i="5"/>
  <c r="N84" i="5"/>
  <c r="O84" i="5"/>
  <c r="P84" i="5"/>
  <c r="Q84" i="5"/>
  <c r="R84" i="5"/>
  <c r="J85" i="5"/>
  <c r="L85" i="5"/>
  <c r="M85" i="5"/>
  <c r="N85" i="5"/>
  <c r="O85" i="5"/>
  <c r="R85" i="5"/>
  <c r="J86" i="5"/>
  <c r="K86" i="5"/>
  <c r="L86" i="5"/>
  <c r="M86" i="5"/>
  <c r="N86" i="5"/>
  <c r="O86" i="5"/>
  <c r="P86" i="5"/>
  <c r="Q86" i="5"/>
  <c r="R86" i="5"/>
  <c r="J87" i="5"/>
  <c r="K87" i="5"/>
  <c r="L87" i="5"/>
  <c r="M87" i="5"/>
  <c r="N87" i="5"/>
  <c r="O87" i="5"/>
  <c r="P87" i="5"/>
  <c r="Q87" i="5"/>
  <c r="R87" i="5"/>
  <c r="J88" i="5"/>
  <c r="K88" i="5"/>
  <c r="L88" i="5"/>
  <c r="M88" i="5"/>
  <c r="N88" i="5"/>
  <c r="O88" i="5"/>
  <c r="P88" i="5"/>
  <c r="Q88" i="5"/>
  <c r="R88" i="5"/>
  <c r="J89" i="5"/>
  <c r="K89" i="5"/>
  <c r="L89" i="5"/>
  <c r="M89" i="5"/>
  <c r="N89" i="5"/>
  <c r="O89" i="5"/>
  <c r="P89" i="5"/>
  <c r="Q89" i="5"/>
  <c r="R89" i="5"/>
  <c r="J90" i="5"/>
  <c r="M90" i="5"/>
  <c r="O90" i="5"/>
  <c r="P90" i="5"/>
  <c r="Q90" i="5"/>
  <c r="R90" i="5"/>
  <c r="J91" i="5"/>
  <c r="K91" i="5"/>
  <c r="L91" i="5"/>
  <c r="M91" i="5"/>
  <c r="N91" i="5"/>
  <c r="O91" i="5"/>
  <c r="P91" i="5"/>
  <c r="Q91" i="5"/>
  <c r="R91" i="5"/>
  <c r="J92" i="5"/>
  <c r="K92" i="5"/>
  <c r="L92" i="5"/>
  <c r="M92" i="5"/>
  <c r="N92" i="5"/>
  <c r="O92" i="5"/>
  <c r="P92" i="5"/>
  <c r="Q92" i="5"/>
  <c r="R92" i="5"/>
  <c r="J93" i="5"/>
  <c r="L93" i="5"/>
  <c r="M93" i="5"/>
  <c r="N93" i="5"/>
  <c r="O93" i="5"/>
  <c r="R93" i="5"/>
  <c r="J94" i="5"/>
  <c r="K94" i="5"/>
  <c r="L94" i="5"/>
  <c r="M94" i="5"/>
  <c r="N94" i="5"/>
  <c r="O94" i="5"/>
  <c r="P94" i="5"/>
  <c r="Q94" i="5"/>
  <c r="R94" i="5"/>
  <c r="J95" i="5"/>
  <c r="K95" i="5"/>
  <c r="L95" i="5"/>
  <c r="M95" i="5"/>
  <c r="N95" i="5"/>
  <c r="O95" i="5"/>
  <c r="P95" i="5"/>
  <c r="Q95" i="5"/>
  <c r="R95" i="5"/>
  <c r="J96" i="5"/>
  <c r="K96" i="5"/>
  <c r="L96" i="5"/>
  <c r="M96" i="5"/>
  <c r="N96" i="5"/>
  <c r="O96" i="5"/>
  <c r="P96" i="5"/>
  <c r="Q96" i="5"/>
  <c r="R96" i="5"/>
  <c r="B27" i="5"/>
  <c r="B28" i="5"/>
  <c r="B29" i="5"/>
  <c r="R29" i="5" s="1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A9" i="5"/>
  <c r="A10" i="5"/>
  <c r="A11" i="5"/>
  <c r="A12" i="5"/>
  <c r="A13" i="5"/>
  <c r="A14" i="5"/>
  <c r="A15" i="5"/>
  <c r="B15" i="5" s="1"/>
  <c r="A16" i="5"/>
  <c r="B16" i="5" s="1"/>
  <c r="P16" i="5" s="1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8" i="5"/>
  <c r="B11" i="5"/>
  <c r="B13" i="5"/>
  <c r="B14" i="5"/>
  <c r="B19" i="5"/>
  <c r="B8" i="5"/>
  <c r="L29" i="6"/>
  <c r="L28" i="6"/>
  <c r="K28" i="6"/>
  <c r="O27" i="6"/>
  <c r="M27" i="6"/>
  <c r="L27" i="6"/>
  <c r="O26" i="6"/>
  <c r="B26" i="6"/>
  <c r="B25" i="6"/>
  <c r="O25" i="6" s="1"/>
  <c r="B18" i="6"/>
  <c r="O18" i="6" s="1"/>
  <c r="B17" i="6"/>
  <c r="O17" i="6" s="1"/>
  <c r="B9" i="6"/>
  <c r="B8" i="6"/>
  <c r="L6" i="6"/>
  <c r="I6" i="6"/>
  <c r="H4" i="6"/>
  <c r="H3" i="6"/>
  <c r="H2" i="6"/>
  <c r="I29" i="6" s="1"/>
  <c r="B26" i="5"/>
  <c r="B25" i="5"/>
  <c r="B24" i="5"/>
  <c r="B23" i="5"/>
  <c r="B22" i="5"/>
  <c r="B21" i="5"/>
  <c r="L21" i="5" s="1"/>
  <c r="B20" i="5"/>
  <c r="B18" i="5"/>
  <c r="B17" i="5"/>
  <c r="P17" i="5" s="1"/>
  <c r="B12" i="5"/>
  <c r="B10" i="5"/>
  <c r="B9" i="5"/>
  <c r="P6" i="5"/>
  <c r="M6" i="5"/>
  <c r="J6" i="5"/>
  <c r="I19" i="4"/>
  <c r="I20" i="4"/>
  <c r="A9" i="4"/>
  <c r="B9" i="4" s="1"/>
  <c r="K9" i="4" s="1"/>
  <c r="A10" i="4"/>
  <c r="B10" i="4" s="1"/>
  <c r="K10" i="4" s="1"/>
  <c r="A11" i="4"/>
  <c r="B11" i="4" s="1"/>
  <c r="A12" i="4"/>
  <c r="B12" i="4" s="1"/>
  <c r="A13" i="4"/>
  <c r="B13" i="4" s="1"/>
  <c r="J13" i="4" s="1"/>
  <c r="A14" i="4"/>
  <c r="B14" i="4" s="1"/>
  <c r="I14" i="4" s="1"/>
  <c r="A15" i="4"/>
  <c r="B15" i="4" s="1"/>
  <c r="I15" i="4" s="1"/>
  <c r="A16" i="4"/>
  <c r="B16" i="4" s="1"/>
  <c r="I16" i="4" s="1"/>
  <c r="A17" i="4"/>
  <c r="A18" i="4"/>
  <c r="B18" i="4" s="1"/>
  <c r="I18" i="4" s="1"/>
  <c r="A19" i="4"/>
  <c r="B19" i="4" s="1"/>
  <c r="A20" i="4"/>
  <c r="B20" i="4" s="1"/>
  <c r="A21" i="4"/>
  <c r="B21" i="4" s="1"/>
  <c r="J21" i="4" s="1"/>
  <c r="A22" i="4"/>
  <c r="B22" i="4" s="1"/>
  <c r="I22" i="4" s="1"/>
  <c r="A23" i="4"/>
  <c r="B23" i="4" s="1"/>
  <c r="I23" i="4" s="1"/>
  <c r="I8" i="4"/>
  <c r="A8" i="4"/>
  <c r="B8" i="4" s="1"/>
  <c r="J8" i="4" s="1"/>
  <c r="B17" i="4"/>
  <c r="J17" i="4" s="1"/>
  <c r="H4" i="4"/>
  <c r="H3" i="4"/>
  <c r="H2" i="4"/>
  <c r="A11" i="1"/>
  <c r="A12" i="1"/>
  <c r="B12" i="1" s="1"/>
  <c r="A13" i="1"/>
  <c r="B13" i="1" s="1"/>
  <c r="A14" i="1"/>
  <c r="B14" i="1" s="1"/>
  <c r="Q14" i="1" s="1"/>
  <c r="A15" i="1"/>
  <c r="A16" i="1"/>
  <c r="B16" i="1" s="1"/>
  <c r="A17" i="1"/>
  <c r="A18" i="1"/>
  <c r="B18" i="1" s="1"/>
  <c r="A19" i="1"/>
  <c r="A20" i="1"/>
  <c r="A21" i="1"/>
  <c r="A22" i="1"/>
  <c r="B22" i="1" s="1"/>
  <c r="A23" i="1"/>
  <c r="A24" i="1"/>
  <c r="B24" i="1" s="1"/>
  <c r="A25" i="1"/>
  <c r="B25" i="1" s="1"/>
  <c r="K11" i="1"/>
  <c r="L11" i="1"/>
  <c r="I15" i="1"/>
  <c r="K15" i="1"/>
  <c r="L15" i="1"/>
  <c r="M15" i="1"/>
  <c r="N15" i="1"/>
  <c r="O15" i="1"/>
  <c r="P15" i="1"/>
  <c r="Q15" i="1"/>
  <c r="K17" i="1"/>
  <c r="M17" i="1"/>
  <c r="N17" i="1"/>
  <c r="O17" i="1"/>
  <c r="I19" i="1"/>
  <c r="K19" i="1"/>
  <c r="L19" i="1"/>
  <c r="M19" i="1"/>
  <c r="P19" i="1"/>
  <c r="Q19" i="1"/>
  <c r="K20" i="1"/>
  <c r="L20" i="1"/>
  <c r="K21" i="1"/>
  <c r="K26" i="1"/>
  <c r="N26" i="1"/>
  <c r="O26" i="1"/>
  <c r="I27" i="1"/>
  <c r="J27" i="1"/>
  <c r="K27" i="1"/>
  <c r="L27" i="1"/>
  <c r="M27" i="1"/>
  <c r="N27" i="1"/>
  <c r="O27" i="1"/>
  <c r="P27" i="1"/>
  <c r="Q27" i="1"/>
  <c r="I28" i="1"/>
  <c r="J28" i="1"/>
  <c r="K28" i="1"/>
  <c r="L28" i="1"/>
  <c r="M28" i="1"/>
  <c r="N28" i="1"/>
  <c r="O28" i="1"/>
  <c r="P28" i="1"/>
  <c r="Q28" i="1"/>
  <c r="I29" i="1"/>
  <c r="J29" i="1"/>
  <c r="K29" i="1"/>
  <c r="L29" i="1"/>
  <c r="M29" i="1"/>
  <c r="N29" i="1"/>
  <c r="O29" i="1"/>
  <c r="P29" i="1"/>
  <c r="Q29" i="1"/>
  <c r="B11" i="1"/>
  <c r="I11" i="1" s="1"/>
  <c r="B15" i="1"/>
  <c r="J15" i="1" s="1"/>
  <c r="B17" i="1"/>
  <c r="L17" i="1" s="1"/>
  <c r="B19" i="1"/>
  <c r="J19" i="1" s="1"/>
  <c r="B20" i="1"/>
  <c r="I20" i="1" s="1"/>
  <c r="B21" i="1"/>
  <c r="P21" i="1" s="1"/>
  <c r="B23" i="1"/>
  <c r="O23" i="1" s="1"/>
  <c r="B26" i="1"/>
  <c r="L26" i="1" s="1"/>
  <c r="A9" i="1"/>
  <c r="B9" i="1" s="1"/>
  <c r="A10" i="1"/>
  <c r="B10" i="1" s="1"/>
  <c r="A8" i="1"/>
  <c r="B8" i="1" s="1"/>
  <c r="L6" i="1"/>
  <c r="O6" i="1"/>
  <c r="I6" i="1"/>
  <c r="I9" i="8" l="1"/>
  <c r="K9" i="8"/>
  <c r="J9" i="8"/>
  <c r="K8" i="8"/>
  <c r="J8" i="8"/>
  <c r="K14" i="8"/>
  <c r="J14" i="8"/>
  <c r="I14" i="8"/>
  <c r="K10" i="8"/>
  <c r="J10" i="8"/>
  <c r="I10" i="8"/>
  <c r="K16" i="8"/>
  <c r="J16" i="8"/>
  <c r="I16" i="8"/>
  <c r="J12" i="8"/>
  <c r="I12" i="8"/>
  <c r="K12" i="8"/>
  <c r="J13" i="8"/>
  <c r="K13" i="8"/>
  <c r="I13" i="8"/>
  <c r="I11" i="8"/>
  <c r="J11" i="8"/>
  <c r="I15" i="8"/>
  <c r="J15" i="8"/>
  <c r="I22" i="6"/>
  <c r="Q22" i="6"/>
  <c r="O19" i="6"/>
  <c r="L16" i="6"/>
  <c r="J16" i="6"/>
  <c r="K16" i="6"/>
  <c r="O20" i="6"/>
  <c r="K24" i="6"/>
  <c r="Q11" i="6"/>
  <c r="P22" i="6"/>
  <c r="L20" i="6"/>
  <c r="L8" i="6"/>
  <c r="J8" i="6"/>
  <c r="K8" i="6"/>
  <c r="Q93" i="5"/>
  <c r="L90" i="5"/>
  <c r="Q85" i="5"/>
  <c r="L82" i="5"/>
  <c r="Q77" i="5"/>
  <c r="L74" i="5"/>
  <c r="Q69" i="5"/>
  <c r="J68" i="5"/>
  <c r="P93" i="5"/>
  <c r="K90" i="5"/>
  <c r="P85" i="5"/>
  <c r="K82" i="5"/>
  <c r="P77" i="5"/>
  <c r="K74" i="5"/>
  <c r="P69" i="5"/>
  <c r="Q68" i="5"/>
  <c r="R74" i="5"/>
  <c r="J74" i="5"/>
  <c r="O69" i="5"/>
  <c r="N69" i="5"/>
  <c r="L69" i="5"/>
  <c r="O82" i="5"/>
  <c r="N63" i="5"/>
  <c r="M63" i="5"/>
  <c r="R63" i="5"/>
  <c r="K63" i="5"/>
  <c r="O63" i="5"/>
  <c r="J63" i="5"/>
  <c r="L65" i="5"/>
  <c r="N65" i="5"/>
  <c r="O65" i="5"/>
  <c r="P65" i="5"/>
  <c r="J65" i="5"/>
  <c r="R65" i="5"/>
  <c r="K65" i="5"/>
  <c r="M65" i="5"/>
  <c r="Q65" i="5"/>
  <c r="M64" i="5"/>
  <c r="O64" i="5"/>
  <c r="P64" i="5"/>
  <c r="Q64" i="5"/>
  <c r="K64" i="5"/>
  <c r="L64" i="5"/>
  <c r="N64" i="5"/>
  <c r="J64" i="5"/>
  <c r="R64" i="5"/>
  <c r="K66" i="5"/>
  <c r="M66" i="5"/>
  <c r="N66" i="5"/>
  <c r="O66" i="5"/>
  <c r="Q66" i="5"/>
  <c r="J66" i="5"/>
  <c r="R66" i="5"/>
  <c r="L66" i="5"/>
  <c r="P66" i="5"/>
  <c r="N62" i="5"/>
  <c r="O62" i="5"/>
  <c r="P62" i="5"/>
  <c r="Q62" i="5"/>
  <c r="J62" i="5"/>
  <c r="R62" i="5"/>
  <c r="K62" i="5"/>
  <c r="M62" i="5"/>
  <c r="L62" i="5"/>
  <c r="P61" i="5"/>
  <c r="J61" i="5"/>
  <c r="R61" i="5"/>
  <c r="L61" i="5"/>
  <c r="K61" i="5"/>
  <c r="N61" i="5"/>
  <c r="O61" i="5"/>
  <c r="Q61" i="5"/>
  <c r="M61" i="5"/>
  <c r="L63" i="5"/>
  <c r="Q63" i="5"/>
  <c r="P63" i="5"/>
  <c r="K28" i="5"/>
  <c r="O11" i="5"/>
  <c r="P11" i="5"/>
  <c r="L13" i="5"/>
  <c r="L14" i="5"/>
  <c r="P9" i="5"/>
  <c r="P8" i="5"/>
  <c r="J29" i="5"/>
  <c r="L22" i="5"/>
  <c r="I9" i="6"/>
  <c r="P9" i="6"/>
  <c r="O9" i="6"/>
  <c r="N12" i="6"/>
  <c r="P14" i="6"/>
  <c r="M23" i="6"/>
  <c r="I14" i="6"/>
  <c r="L18" i="6"/>
  <c r="M18" i="6"/>
  <c r="L10" i="6"/>
  <c r="K21" i="6"/>
  <c r="J28" i="6"/>
  <c r="J21" i="6"/>
  <c r="M20" i="6"/>
  <c r="P19" i="6"/>
  <c r="J13" i="6"/>
  <c r="M12" i="6"/>
  <c r="P11" i="6"/>
  <c r="J18" i="6"/>
  <c r="M17" i="6"/>
  <c r="P16" i="6"/>
  <c r="J10" i="6"/>
  <c r="M9" i="6"/>
  <c r="P8" i="6"/>
  <c r="J9" i="6"/>
  <c r="M8" i="6"/>
  <c r="J14" i="6"/>
  <c r="M13" i="6"/>
  <c r="P12" i="6"/>
  <c r="P29" i="6"/>
  <c r="J27" i="6"/>
  <c r="M25" i="6"/>
  <c r="P24" i="6"/>
  <c r="P28" i="6"/>
  <c r="J26" i="6"/>
  <c r="J23" i="6"/>
  <c r="M22" i="6"/>
  <c r="P21" i="6"/>
  <c r="J15" i="6"/>
  <c r="M14" i="6"/>
  <c r="P13" i="6"/>
  <c r="P27" i="6"/>
  <c r="J20" i="6"/>
  <c r="M19" i="6"/>
  <c r="P18" i="6"/>
  <c r="J12" i="6"/>
  <c r="M11" i="6"/>
  <c r="P10" i="6"/>
  <c r="M29" i="6"/>
  <c r="P26" i="6"/>
  <c r="J25" i="6"/>
  <c r="M24" i="6"/>
  <c r="P23" i="6"/>
  <c r="J17" i="6"/>
  <c r="M16" i="6"/>
  <c r="P15" i="6"/>
  <c r="M28" i="6"/>
  <c r="J22" i="6"/>
  <c r="M21" i="6"/>
  <c r="P20" i="6"/>
  <c r="M10" i="6"/>
  <c r="N23" i="6"/>
  <c r="P25" i="6"/>
  <c r="Q29" i="6"/>
  <c r="K27" i="6"/>
  <c r="N25" i="6"/>
  <c r="Q24" i="6"/>
  <c r="K18" i="6"/>
  <c r="N17" i="6"/>
  <c r="Q16" i="6"/>
  <c r="K10" i="6"/>
  <c r="N9" i="6"/>
  <c r="Q8" i="6"/>
  <c r="K23" i="6"/>
  <c r="N22" i="6"/>
  <c r="Q21" i="6"/>
  <c r="K15" i="6"/>
  <c r="N14" i="6"/>
  <c r="Q13" i="6"/>
  <c r="Q12" i="6"/>
  <c r="Q25" i="6"/>
  <c r="K11" i="6"/>
  <c r="N10" i="6"/>
  <c r="Q28" i="6"/>
  <c r="K26" i="6"/>
  <c r="Q27" i="6"/>
  <c r="K20" i="6"/>
  <c r="N19" i="6"/>
  <c r="Q18" i="6"/>
  <c r="K12" i="6"/>
  <c r="N11" i="6"/>
  <c r="Q10" i="6"/>
  <c r="N29" i="6"/>
  <c r="Q26" i="6"/>
  <c r="K25" i="6"/>
  <c r="N24" i="6"/>
  <c r="Q23" i="6"/>
  <c r="K17" i="6"/>
  <c r="N16" i="6"/>
  <c r="Q15" i="6"/>
  <c r="K9" i="6"/>
  <c r="N8" i="6"/>
  <c r="N28" i="6"/>
  <c r="K22" i="6"/>
  <c r="N21" i="6"/>
  <c r="Q20" i="6"/>
  <c r="K14" i="6"/>
  <c r="N13" i="6"/>
  <c r="N27" i="6"/>
  <c r="K19" i="6"/>
  <c r="N18" i="6"/>
  <c r="Q17" i="6"/>
  <c r="Q9" i="6"/>
  <c r="K29" i="6"/>
  <c r="K13" i="6"/>
  <c r="M15" i="6"/>
  <c r="J19" i="6"/>
  <c r="I21" i="6"/>
  <c r="I11" i="6"/>
  <c r="N15" i="6"/>
  <c r="Q19" i="6"/>
  <c r="M26" i="6"/>
  <c r="J29" i="6"/>
  <c r="J11" i="6"/>
  <c r="P17" i="6"/>
  <c r="J24" i="6"/>
  <c r="N26" i="6"/>
  <c r="I17" i="6"/>
  <c r="L11" i="6"/>
  <c r="I12" i="6"/>
  <c r="O13" i="6"/>
  <c r="L14" i="6"/>
  <c r="I15" i="6"/>
  <c r="O21" i="6"/>
  <c r="L22" i="6"/>
  <c r="I23" i="6"/>
  <c r="I26" i="6"/>
  <c r="O28" i="6"/>
  <c r="O8" i="6"/>
  <c r="L9" i="6"/>
  <c r="I10" i="6"/>
  <c r="O16" i="6"/>
  <c r="L17" i="6"/>
  <c r="I18" i="6"/>
  <c r="O24" i="6"/>
  <c r="L25" i="6"/>
  <c r="I27" i="6"/>
  <c r="O29" i="6"/>
  <c r="I28" i="6"/>
  <c r="I25" i="6"/>
  <c r="L19" i="6"/>
  <c r="I20" i="6"/>
  <c r="L12" i="6"/>
  <c r="I13" i="6"/>
  <c r="I8" i="6"/>
  <c r="O14" i="6"/>
  <c r="L15" i="6"/>
  <c r="I16" i="6"/>
  <c r="O22" i="6"/>
  <c r="L23" i="6"/>
  <c r="I24" i="6"/>
  <c r="L26" i="6"/>
  <c r="R12" i="5"/>
  <c r="L12" i="5"/>
  <c r="J12" i="5"/>
  <c r="J18" i="5"/>
  <c r="P18" i="5"/>
  <c r="R19" i="5"/>
  <c r="J19" i="5"/>
  <c r="R20" i="5"/>
  <c r="J20" i="5"/>
  <c r="R10" i="5"/>
  <c r="J10" i="5"/>
  <c r="M10" i="5"/>
  <c r="P10" i="5"/>
  <c r="R11" i="5"/>
  <c r="J11" i="5"/>
  <c r="M18" i="5"/>
  <c r="O20" i="5"/>
  <c r="Q22" i="5"/>
  <c r="N23" i="5"/>
  <c r="K24" i="5"/>
  <c r="P25" i="5"/>
  <c r="N26" i="5"/>
  <c r="M27" i="5"/>
  <c r="L28" i="5"/>
  <c r="K29" i="5"/>
  <c r="P20" i="5"/>
  <c r="M21" i="5"/>
  <c r="J22" i="5"/>
  <c r="R22" i="5"/>
  <c r="O23" i="5"/>
  <c r="L24" i="5"/>
  <c r="Q25" i="5"/>
  <c r="O26" i="5"/>
  <c r="N27" i="5"/>
  <c r="M28" i="5"/>
  <c r="L29" i="5"/>
  <c r="O12" i="5"/>
  <c r="Q14" i="5"/>
  <c r="N15" i="5"/>
  <c r="K16" i="5"/>
  <c r="L8" i="5"/>
  <c r="Q9" i="5"/>
  <c r="N10" i="5"/>
  <c r="K11" i="5"/>
  <c r="P12" i="5"/>
  <c r="M13" i="5"/>
  <c r="J14" i="5"/>
  <c r="R14" i="5"/>
  <c r="O15" i="5"/>
  <c r="L16" i="5"/>
  <c r="Q17" i="5"/>
  <c r="N18" i="5"/>
  <c r="K19" i="5"/>
  <c r="M8" i="5"/>
  <c r="J9" i="5"/>
  <c r="R9" i="5"/>
  <c r="O10" i="5"/>
  <c r="L11" i="5"/>
  <c r="Q12" i="5"/>
  <c r="N13" i="5"/>
  <c r="K14" i="5"/>
  <c r="P15" i="5"/>
  <c r="M16" i="5"/>
  <c r="J17" i="5"/>
  <c r="R17" i="5"/>
  <c r="O18" i="5"/>
  <c r="L19" i="5"/>
  <c r="Q20" i="5"/>
  <c r="N21" i="5"/>
  <c r="K22" i="5"/>
  <c r="P23" i="5"/>
  <c r="M24" i="5"/>
  <c r="J25" i="5"/>
  <c r="R25" i="5"/>
  <c r="P26" i="5"/>
  <c r="O27" i="5"/>
  <c r="N28" i="5"/>
  <c r="M29" i="5"/>
  <c r="Q26" i="5"/>
  <c r="P27" i="5"/>
  <c r="O28" i="5"/>
  <c r="N29" i="5"/>
  <c r="N8" i="5"/>
  <c r="O13" i="5"/>
  <c r="Q15" i="5"/>
  <c r="K17" i="5"/>
  <c r="O21" i="5"/>
  <c r="Q23" i="5"/>
  <c r="N24" i="5"/>
  <c r="K25" i="5"/>
  <c r="O8" i="5"/>
  <c r="L9" i="5"/>
  <c r="Q10" i="5"/>
  <c r="N11" i="5"/>
  <c r="K12" i="5"/>
  <c r="P13" i="5"/>
  <c r="M14" i="5"/>
  <c r="J15" i="5"/>
  <c r="R15" i="5"/>
  <c r="O16" i="5"/>
  <c r="L17" i="5"/>
  <c r="Q18" i="5"/>
  <c r="N19" i="5"/>
  <c r="K20" i="5"/>
  <c r="P21" i="5"/>
  <c r="M22" i="5"/>
  <c r="J23" i="5"/>
  <c r="R23" i="5"/>
  <c r="O24" i="5"/>
  <c r="L25" i="5"/>
  <c r="J26" i="5"/>
  <c r="R26" i="5"/>
  <c r="Q27" i="5"/>
  <c r="P28" i="5"/>
  <c r="O29" i="5"/>
  <c r="K9" i="5"/>
  <c r="M17" i="5"/>
  <c r="O19" i="5"/>
  <c r="Q21" i="5"/>
  <c r="N22" i="5"/>
  <c r="K23" i="5"/>
  <c r="P24" i="5"/>
  <c r="M25" i="5"/>
  <c r="K26" i="5"/>
  <c r="J27" i="5"/>
  <c r="R27" i="5"/>
  <c r="Q28" i="5"/>
  <c r="P29" i="5"/>
  <c r="M12" i="5"/>
  <c r="J13" i="5"/>
  <c r="R13" i="5"/>
  <c r="O14" i="5"/>
  <c r="L15" i="5"/>
  <c r="Q16" i="5"/>
  <c r="N17" i="5"/>
  <c r="K18" i="5"/>
  <c r="P19" i="5"/>
  <c r="M20" i="5"/>
  <c r="J21" i="5"/>
  <c r="R21" i="5"/>
  <c r="O22" i="5"/>
  <c r="L23" i="5"/>
  <c r="Q24" i="5"/>
  <c r="N25" i="5"/>
  <c r="L26" i="5"/>
  <c r="K27" i="5"/>
  <c r="J28" i="5"/>
  <c r="R28" i="5"/>
  <c r="Q29" i="5"/>
  <c r="K8" i="5"/>
  <c r="M11" i="5"/>
  <c r="N16" i="5"/>
  <c r="M19" i="5"/>
  <c r="M9" i="5"/>
  <c r="Q13" i="5"/>
  <c r="N14" i="5"/>
  <c r="K15" i="5"/>
  <c r="R18" i="5"/>
  <c r="L20" i="5"/>
  <c r="Q8" i="5"/>
  <c r="N9" i="5"/>
  <c r="K10" i="5"/>
  <c r="J8" i="5"/>
  <c r="R8" i="5"/>
  <c r="O9" i="5"/>
  <c r="L10" i="5"/>
  <c r="Q11" i="5"/>
  <c r="N12" i="5"/>
  <c r="K13" i="5"/>
  <c r="P14" i="5"/>
  <c r="M15" i="5"/>
  <c r="J16" i="5"/>
  <c r="R16" i="5"/>
  <c r="O17" i="5"/>
  <c r="L18" i="5"/>
  <c r="Q19" i="5"/>
  <c r="N20" i="5"/>
  <c r="K21" i="5"/>
  <c r="P22" i="5"/>
  <c r="M23" i="5"/>
  <c r="J24" i="5"/>
  <c r="R24" i="5"/>
  <c r="O25" i="5"/>
  <c r="M26" i="5"/>
  <c r="L27" i="5"/>
  <c r="I21" i="4"/>
  <c r="K8" i="4"/>
  <c r="I17" i="4"/>
  <c r="J14" i="4"/>
  <c r="K14" i="4"/>
  <c r="J16" i="4"/>
  <c r="K16" i="4"/>
  <c r="J23" i="4"/>
  <c r="K23" i="4"/>
  <c r="J15" i="4"/>
  <c r="K15" i="4"/>
  <c r="J22" i="4"/>
  <c r="K22" i="4"/>
  <c r="J20" i="4"/>
  <c r="K20" i="4"/>
  <c r="J12" i="4"/>
  <c r="K12" i="4"/>
  <c r="I12" i="4"/>
  <c r="K19" i="4"/>
  <c r="J19" i="4"/>
  <c r="K11" i="4"/>
  <c r="I11" i="4"/>
  <c r="J11" i="4"/>
  <c r="K18" i="4"/>
  <c r="J18" i="4"/>
  <c r="K17" i="4"/>
  <c r="I13" i="4"/>
  <c r="K21" i="4"/>
  <c r="K13" i="4"/>
  <c r="I10" i="4"/>
  <c r="J10" i="4"/>
  <c r="J9" i="4"/>
  <c r="I9" i="4"/>
  <c r="M25" i="1"/>
  <c r="N25" i="1"/>
  <c r="I25" i="1"/>
  <c r="Q25" i="1"/>
  <c r="J25" i="1"/>
  <c r="K25" i="1"/>
  <c r="L25" i="1"/>
  <c r="O25" i="1"/>
  <c r="P25" i="1"/>
  <c r="N24" i="1"/>
  <c r="O24" i="1"/>
  <c r="P24" i="1"/>
  <c r="Q24" i="1"/>
  <c r="I24" i="1"/>
  <c r="J24" i="1"/>
  <c r="K24" i="1"/>
  <c r="L24" i="1"/>
  <c r="M24" i="1"/>
  <c r="K18" i="1"/>
  <c r="L18" i="1"/>
  <c r="M18" i="1"/>
  <c r="O18" i="1"/>
  <c r="P18" i="1"/>
  <c r="I18" i="1"/>
  <c r="Q18" i="1"/>
  <c r="J18" i="1"/>
  <c r="N18" i="1"/>
  <c r="M16" i="1"/>
  <c r="N16" i="1"/>
  <c r="O16" i="1"/>
  <c r="P16" i="1"/>
  <c r="I16" i="1"/>
  <c r="Q16" i="1"/>
  <c r="J16" i="1"/>
  <c r="K16" i="1"/>
  <c r="L16" i="1"/>
  <c r="O13" i="1"/>
  <c r="P13" i="1"/>
  <c r="I13" i="1"/>
  <c r="Q13" i="1"/>
  <c r="J13" i="1"/>
  <c r="K13" i="1"/>
  <c r="L13" i="1"/>
  <c r="M13" i="1"/>
  <c r="N13" i="1"/>
  <c r="P12" i="1"/>
  <c r="I12" i="1"/>
  <c r="Q12" i="1"/>
  <c r="K12" i="1"/>
  <c r="L12" i="1"/>
  <c r="M12" i="1"/>
  <c r="N12" i="1"/>
  <c r="O12" i="1"/>
  <c r="J12" i="1"/>
  <c r="J23" i="1"/>
  <c r="Q23" i="1"/>
  <c r="J21" i="1"/>
  <c r="N23" i="1"/>
  <c r="O21" i="1"/>
  <c r="J26" i="1"/>
  <c r="M23" i="1"/>
  <c r="O11" i="1"/>
  <c r="P20" i="1"/>
  <c r="P11" i="1"/>
  <c r="N21" i="1"/>
  <c r="O20" i="1"/>
  <c r="J17" i="1"/>
  <c r="Q26" i="1"/>
  <c r="I26" i="1"/>
  <c r="L23" i="1"/>
  <c r="M21" i="1"/>
  <c r="N20" i="1"/>
  <c r="O19" i="1"/>
  <c r="Q17" i="1"/>
  <c r="I17" i="1"/>
  <c r="N11" i="1"/>
  <c r="P26" i="1"/>
  <c r="K23" i="1"/>
  <c r="L21" i="1"/>
  <c r="M20" i="1"/>
  <c r="N19" i="1"/>
  <c r="P17" i="1"/>
  <c r="M11" i="1"/>
  <c r="I23" i="1"/>
  <c r="M26" i="1"/>
  <c r="P23" i="1"/>
  <c r="Q21" i="1"/>
  <c r="I21" i="1"/>
  <c r="J20" i="1"/>
  <c r="J11" i="1"/>
  <c r="Q20" i="1"/>
  <c r="Q11" i="1"/>
  <c r="M22" i="1"/>
  <c r="N22" i="1"/>
  <c r="I22" i="1"/>
  <c r="J22" i="1"/>
  <c r="K22" i="1"/>
  <c r="L22" i="1"/>
  <c r="O22" i="1"/>
  <c r="P22" i="1"/>
  <c r="Q22" i="1"/>
  <c r="J14" i="1"/>
  <c r="K14" i="1"/>
  <c r="L14" i="1"/>
  <c r="M14" i="1"/>
  <c r="N14" i="1"/>
  <c r="O14" i="1"/>
  <c r="P14" i="1"/>
  <c r="I14" i="1"/>
  <c r="M10" i="1"/>
  <c r="Q10" i="1"/>
  <c r="P10" i="1"/>
  <c r="N10" i="1"/>
  <c r="H3" i="1"/>
  <c r="J10" i="1" s="1"/>
  <c r="H4" i="1"/>
  <c r="K10" i="1" s="1"/>
  <c r="H2" i="1"/>
  <c r="L10" i="1" s="1"/>
  <c r="I10" i="1" l="1"/>
  <c r="O10" i="1"/>
  <c r="L9" i="1"/>
  <c r="I9" i="1"/>
  <c r="L8" i="1"/>
  <c r="O8" i="1"/>
  <c r="I8" i="1"/>
  <c r="N8" i="1"/>
  <c r="Q8" i="1"/>
  <c r="K9" i="1"/>
  <c r="K8" i="1"/>
  <c r="N9" i="1"/>
  <c r="M9" i="1"/>
  <c r="J9" i="1"/>
  <c r="J8" i="1"/>
  <c r="P8" i="1"/>
  <c r="M8" i="1"/>
  <c r="P9" i="1"/>
  <c r="Q9" i="1"/>
  <c r="O9" i="1"/>
</calcChain>
</file>

<file path=xl/sharedStrings.xml><?xml version="1.0" encoding="utf-8"?>
<sst xmlns="http://schemas.openxmlformats.org/spreadsheetml/2006/main" count="1333" uniqueCount="255">
  <si>
    <t>Category</t>
  </si>
  <si>
    <t>Menu Item</t>
  </si>
  <si>
    <t>S</t>
  </si>
  <si>
    <t>M</t>
  </si>
  <si>
    <t>L</t>
  </si>
  <si>
    <t>Pakora</t>
  </si>
  <si>
    <t>One Appetizer</t>
  </si>
  <si>
    <t>2 Appetizers</t>
  </si>
  <si>
    <t>3  Appetizer</t>
  </si>
  <si>
    <t>IDLY</t>
  </si>
  <si>
    <t>NO</t>
  </si>
  <si>
    <t>SELL BY COUNT</t>
  </si>
  <si>
    <t>Serving</t>
  </si>
  <si>
    <t>VADA</t>
  </si>
  <si>
    <t>Gulab</t>
  </si>
  <si>
    <t>Rasamalai</t>
  </si>
  <si>
    <t xml:space="preserve">Small Tray </t>
  </si>
  <si>
    <t>Capacity</t>
  </si>
  <si>
    <t>Medium Tray</t>
  </si>
  <si>
    <t>Large Tray</t>
  </si>
  <si>
    <t>One Appetizer ( People will take 3 * 4 Oz Scoop)</t>
  </si>
  <si>
    <t>Gobi Manchurian</t>
  </si>
  <si>
    <t>Dry</t>
  </si>
  <si>
    <t>Gravy</t>
  </si>
  <si>
    <t>Useable Capacity</t>
  </si>
  <si>
    <t>Waste</t>
  </si>
  <si>
    <t>Semi</t>
  </si>
  <si>
    <t>3  Appetizers ( People will take  3 Appetizers and Each Appetizer 2 * 4 oz Scoop )</t>
  </si>
  <si>
    <t>Adjustment Based on Category</t>
  </si>
  <si>
    <t>Percentage</t>
  </si>
  <si>
    <t>Veg or Non Veg</t>
  </si>
  <si>
    <t>Appetizer</t>
  </si>
  <si>
    <t>Style</t>
  </si>
  <si>
    <t>North Indian</t>
  </si>
  <si>
    <t>Indo Chinese</t>
  </si>
  <si>
    <t>2 Appetizers ( People will take  2 Appetizer and Each Appetizer 2.5 * 4 oz Scoop )</t>
  </si>
  <si>
    <t>Chicken 65</t>
  </si>
  <si>
    <t>South Indian</t>
  </si>
  <si>
    <t>Veg</t>
  </si>
  <si>
    <t>Non Veg</t>
  </si>
  <si>
    <t>Chili gobi</t>
  </si>
  <si>
    <t>Paneer Tikka</t>
  </si>
  <si>
    <t>Vegetable Manchurian</t>
  </si>
  <si>
    <t>Onion Pakora</t>
  </si>
  <si>
    <t>Veg Kothu Parotta</t>
  </si>
  <si>
    <t>Gobi 65</t>
  </si>
  <si>
    <t>Mushroom 65</t>
  </si>
  <si>
    <t>Mushroom Pepper Fry</t>
  </si>
  <si>
    <t>Chilli Vegetables</t>
  </si>
  <si>
    <t>Chilli Baby Corn</t>
  </si>
  <si>
    <t>Chilli Paneer</t>
  </si>
  <si>
    <t>Chilli Parota</t>
  </si>
  <si>
    <t>Mylapore Podi Idly</t>
  </si>
  <si>
    <t>Chilli Potato</t>
  </si>
  <si>
    <t>Baby Corn Manchurian</t>
  </si>
  <si>
    <t>Veg Pakora</t>
  </si>
  <si>
    <t>Sell by Tray Appetizer</t>
  </si>
  <si>
    <t>Sell By Count</t>
  </si>
  <si>
    <t>Small</t>
  </si>
  <si>
    <t>Medium</t>
  </si>
  <si>
    <t>Large</t>
  </si>
  <si>
    <t>Idly</t>
  </si>
  <si>
    <t>One Appetizer ( People will take 2)</t>
  </si>
  <si>
    <t>2 Appetizers ( People will take  1.5 times )</t>
  </si>
  <si>
    <t>3  Appetizers ( People will take  1 Piece )</t>
  </si>
  <si>
    <t>Vada</t>
  </si>
  <si>
    <t>Masala Vada</t>
  </si>
  <si>
    <t>Dahi Vada</t>
  </si>
  <si>
    <t>Mysore Bonda</t>
  </si>
  <si>
    <t>Potato Bonda</t>
  </si>
  <si>
    <t>Vegetable Samosa</t>
  </si>
  <si>
    <t>Vegetable Cutlet</t>
  </si>
  <si>
    <t>Vegetable Spring rolls</t>
  </si>
  <si>
    <t>Vegetable Puffs</t>
  </si>
  <si>
    <t>Spinach Paneer rolls</t>
  </si>
  <si>
    <t>Til Kebab</t>
  </si>
  <si>
    <t>Paneer Methi Tikki</t>
  </si>
  <si>
    <t>Paneer Spinach Roll</t>
  </si>
  <si>
    <t>Hariyali Tikki</t>
  </si>
  <si>
    <t>Falafel</t>
  </si>
  <si>
    <t>Quantity to order per person</t>
  </si>
  <si>
    <t>Sell by Tray Entrée</t>
  </si>
  <si>
    <t>Palak Paneer</t>
  </si>
  <si>
    <t>Matar Paneer</t>
  </si>
  <si>
    <t>Shaam Savera</t>
  </si>
  <si>
    <t>Kadhai Paneer</t>
  </si>
  <si>
    <t>Paneer Tikka Masala</t>
  </si>
  <si>
    <t>Shahi Paneer</t>
  </si>
  <si>
    <t>Paneer Makhani</t>
  </si>
  <si>
    <t>Paneer Capsicum Masala</t>
  </si>
  <si>
    <t>Paneer Methi</t>
  </si>
  <si>
    <t>Paneer Bhujia with Mattar</t>
  </si>
  <si>
    <t>Paneer Kaju Phool Makhana</t>
  </si>
  <si>
    <t>Paneer Korma</t>
  </si>
  <si>
    <t>Paneer Jalfrezi</t>
  </si>
  <si>
    <t>Group</t>
  </si>
  <si>
    <t>Paneer</t>
  </si>
  <si>
    <t>Entrée</t>
  </si>
  <si>
    <t>Property</t>
  </si>
  <si>
    <t>Paneer Lababadar</t>
  </si>
  <si>
    <t>Achari Paneer</t>
  </si>
  <si>
    <t>Malai Kofta</t>
  </si>
  <si>
    <t>Paneer Kandhari</t>
  </si>
  <si>
    <t>Jeera Aloo</t>
  </si>
  <si>
    <t>Methi Aloo</t>
  </si>
  <si>
    <t>Aloo Baingan</t>
  </si>
  <si>
    <t>Aloo Dahiwala</t>
  </si>
  <si>
    <t>Dum Aloo Kashmiri</t>
  </si>
  <si>
    <t>Aloo Palak Bhaji</t>
  </si>
  <si>
    <t>Dum Aloo Masala</t>
  </si>
  <si>
    <t>Pahari Aloo</t>
  </si>
  <si>
    <t>Baingan Bhartha</t>
  </si>
  <si>
    <t>Achari Baingan</t>
  </si>
  <si>
    <t>Stuffed Baingan Masala</t>
  </si>
  <si>
    <t>Bagare Baingan</t>
  </si>
  <si>
    <t>Bhindi Masala</t>
  </si>
  <si>
    <t>Gujrati Bhindi</t>
  </si>
  <si>
    <t>Kurkuri Bhindi</t>
  </si>
  <si>
    <t>Makkai Kumbh Masala</t>
  </si>
  <si>
    <t>Gobhi Massallam</t>
  </si>
  <si>
    <t>Gobhi Aloo Mattar</t>
  </si>
  <si>
    <t>Methi Malai Mattar</t>
  </si>
  <si>
    <t>Mushroom Mattar</t>
  </si>
  <si>
    <t>Sarson Ka Saag</t>
  </si>
  <si>
    <t>Lobhiah Mushroom</t>
  </si>
  <si>
    <t>Bharvan Mirch</t>
  </si>
  <si>
    <t>Vegetable Jalfrezi</t>
  </si>
  <si>
    <t>Vegetable Sabzi Tak-a-tak</t>
  </si>
  <si>
    <t>Spinach Kofta</t>
  </si>
  <si>
    <t>Spinach Kofta in Makhani Sauce</t>
  </si>
  <si>
    <t>Spinach Kofta in Punjabi Kadi</t>
  </si>
  <si>
    <t>Gujrati Kadi</t>
  </si>
  <si>
    <t>Punjabi Kadi</t>
  </si>
  <si>
    <t>Punj Ratni Dal</t>
  </si>
  <si>
    <t>Rajmah</t>
  </si>
  <si>
    <t>Dal Makhani</t>
  </si>
  <si>
    <t>Channa Pindi</t>
  </si>
  <si>
    <t>Aloo Channa</t>
  </si>
  <si>
    <t>Kala Channa</t>
  </si>
  <si>
    <t>Dal Saag</t>
  </si>
  <si>
    <t>Extra</t>
  </si>
  <si>
    <t>Vegetable</t>
  </si>
  <si>
    <t>Daal</t>
  </si>
  <si>
    <t>Murgh Tikka Masala</t>
  </si>
  <si>
    <t>Butter Chicken</t>
  </si>
  <si>
    <t>Chicken Vindaloo</t>
  </si>
  <si>
    <t>Chicken Saag</t>
  </si>
  <si>
    <t>Chicken Curry</t>
  </si>
  <si>
    <t>Murgh Shahi Korma</t>
  </si>
  <si>
    <t>Chicken Korma</t>
  </si>
  <si>
    <t>Chicken Dopiaza</t>
  </si>
  <si>
    <t>Murgh Lababdar</t>
  </si>
  <si>
    <t>Punjabi Dhaba Murgh</t>
  </si>
  <si>
    <t>Kadhai Chicken</t>
  </si>
  <si>
    <t>Mango Chicken</t>
  </si>
  <si>
    <t>Chili Chicken</t>
  </si>
  <si>
    <t>Keralan Chicken Malabar</t>
  </si>
  <si>
    <t>Nilgiri Chicken</t>
  </si>
  <si>
    <t>Murgh Chettinad</t>
  </si>
  <si>
    <t>Murgh Hyderabadi</t>
  </si>
  <si>
    <t>Murgh Jalfrezi</t>
  </si>
  <si>
    <t>Murgh Makhmal-E-Zafrani</t>
  </si>
  <si>
    <t>Murgh Saag</t>
  </si>
  <si>
    <t>Murgh Methi</t>
  </si>
  <si>
    <t>Murgh Keema</t>
  </si>
  <si>
    <t>Murgh Makhmali Kofta</t>
  </si>
  <si>
    <t>Murgh Tandoori</t>
  </si>
  <si>
    <t>Murgh Balti</t>
  </si>
  <si>
    <t>Murgh Achari</t>
  </si>
  <si>
    <t>Murgh Kali Mirch</t>
  </si>
  <si>
    <t>Murgh Dum Badam Pasanda</t>
  </si>
  <si>
    <t>Lamb Curry</t>
  </si>
  <si>
    <t>Saag Lamb</t>
  </si>
  <si>
    <t>Lamb Korma</t>
  </si>
  <si>
    <t>Kadhai Lamb</t>
  </si>
  <si>
    <t>Lamb Dopiaza</t>
  </si>
  <si>
    <t>Lamb Vindaloo</t>
  </si>
  <si>
    <t>Lamb Rogan Josh</t>
  </si>
  <si>
    <t>Lamb Seekh Kabab Masala</t>
  </si>
  <si>
    <t>Lamb Keema Matar</t>
  </si>
  <si>
    <t>Lamb Keema with Egg Curry</t>
  </si>
  <si>
    <t>Gosht Achari</t>
  </si>
  <si>
    <t>Gosht Badami</t>
  </si>
  <si>
    <t>Gosht Chilli Masala</t>
  </si>
  <si>
    <t>Dum Ka Gosht Korma</t>
  </si>
  <si>
    <t>Gosht Khara Masala</t>
  </si>
  <si>
    <t>Gosht Nargisi Kofta</t>
  </si>
  <si>
    <t>Gosht Elaichi Pasanda</t>
  </si>
  <si>
    <t>Goat Curry</t>
  </si>
  <si>
    <t>Gosht Kolhapuri</t>
  </si>
  <si>
    <t>Nilgiri Gosht</t>
  </si>
  <si>
    <t>Meen Moilee Curry</t>
  </si>
  <si>
    <t>Goan Fish Curry</t>
  </si>
  <si>
    <t>Kerala Fish Curry</t>
  </si>
  <si>
    <t>Malabar Meen Curry</t>
  </si>
  <si>
    <t>Bengali Fish Curry</t>
  </si>
  <si>
    <t>Chicken</t>
  </si>
  <si>
    <t>Non-Veg</t>
  </si>
  <si>
    <t>Lamb</t>
  </si>
  <si>
    <t>Goat</t>
  </si>
  <si>
    <t>Fish</t>
  </si>
  <si>
    <t>Rice</t>
  </si>
  <si>
    <t>Regular</t>
  </si>
  <si>
    <t>Special</t>
  </si>
  <si>
    <t>White Rice</t>
  </si>
  <si>
    <t>One Rice ( People will take 3 * 4 Oz Scoop)</t>
  </si>
  <si>
    <t>2 Rice and 1 Bread</t>
  </si>
  <si>
    <t>Vegetable Biryani</t>
  </si>
  <si>
    <t>Chicken Biryani</t>
  </si>
  <si>
    <t>Goat Biryani</t>
  </si>
  <si>
    <t>Lamb Biryani</t>
  </si>
  <si>
    <t>Shrimp Biryani</t>
  </si>
  <si>
    <t>Saffron Pullao</t>
  </si>
  <si>
    <t>Vegetable Pullao</t>
  </si>
  <si>
    <t>Peas Pullao</t>
  </si>
  <si>
    <t>Jeera Pulao</t>
  </si>
  <si>
    <t>Kashmiri Pullao</t>
  </si>
  <si>
    <t>Mushroom Pulao</t>
  </si>
  <si>
    <t>Tomato Rice</t>
  </si>
  <si>
    <t>Lemon Rice</t>
  </si>
  <si>
    <t>Tamarind Rice</t>
  </si>
  <si>
    <t>Capsicum Rice</t>
  </si>
  <si>
    <t>Gongura Rice</t>
  </si>
  <si>
    <t>Coconut Rice</t>
  </si>
  <si>
    <t>Pudina Rice</t>
  </si>
  <si>
    <t>Curd Rice</t>
  </si>
  <si>
    <t>Bisebelle Bath</t>
  </si>
  <si>
    <t>Vaanki Bath</t>
  </si>
  <si>
    <t>Hyderabadi Chicken Dum Biryani</t>
  </si>
  <si>
    <t>Hyderabad Mutton Dum Biryani</t>
  </si>
  <si>
    <t>Ambur Chicken Briyani</t>
  </si>
  <si>
    <t>Ambur Goat Briyani</t>
  </si>
  <si>
    <t>Egg Biryani</t>
  </si>
  <si>
    <t>Vegetable Fried Rice</t>
  </si>
  <si>
    <t>Chicken Fried Rice</t>
  </si>
  <si>
    <t>Vegetarian Noodle</t>
  </si>
  <si>
    <t>Chicken Noodle</t>
  </si>
  <si>
    <t>Sell by Tray Rice</t>
  </si>
  <si>
    <t>Color</t>
  </si>
  <si>
    <t>Briyani</t>
  </si>
  <si>
    <t>2 Rice ( People will take  2 Rice and Each Rice 2.5 * 4 oz Scoop )</t>
  </si>
  <si>
    <t>Yes</t>
  </si>
  <si>
    <t>One Bread ( People will take 2)</t>
  </si>
  <si>
    <t>One Bread and Rice ( People will take  2 Pices )</t>
  </si>
  <si>
    <t>One Bread and 2 Rice ( People will take  1.5 Piece )</t>
  </si>
  <si>
    <t>Tandoori Naan</t>
  </si>
  <si>
    <t>Garlic Naan</t>
  </si>
  <si>
    <t>Onion Kulcha</t>
  </si>
  <si>
    <t>Paneer Kulcha</t>
  </si>
  <si>
    <t>Wheat Roti</t>
  </si>
  <si>
    <t>Assorted Breads</t>
  </si>
  <si>
    <t>Poori</t>
  </si>
  <si>
    <t>Chappati</t>
  </si>
  <si>
    <t>Parota</t>
  </si>
  <si>
    <t>Bread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</si>
</sst>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5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b/>
      <sz val="18"/>
      <color rgb="FF2F2F2F"/>
      <name val="Merriweather"/>
    </font>
    <font>
      <b/>
      <sz val="18"/>
      <color rgb="FF2F2F2F"/>
      <name val="Inherit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3" fillId="0" borderId="0" xfId="0" applyFont="1"/>
    <xf numFmtId="0" fontId="4" fillId="0" borderId="0" xfId="0" applyFont="1"/>
    <xf numFmtId="0" fontId="0" fillId="4" borderId="0" xfId="0" applyFill="1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C9D3F-CB0E-2E49-816B-E573F11963DF}">
  <dimension ref="A1:Q29"/>
  <sheetViews>
    <sheetView topLeftCell="A5" workbookViewId="0">
      <selection activeCell="F8" sqref="F8"/>
    </sheetView>
  </sheetViews>
  <sheetFormatPr baseColWidth="10" defaultRowHeight="16"/>
  <cols>
    <col min="1" max="1" width="26.83203125" bestFit="1" customWidth="1"/>
    <col min="2" max="2" width="13.83203125" bestFit="1" customWidth="1"/>
    <col min="3" max="4" width="13.83203125" customWidth="1"/>
    <col min="5" max="5" width="38.6640625" customWidth="1"/>
    <col min="6" max="6" width="27.6640625" customWidth="1"/>
    <col min="7" max="7" width="19.6640625" customWidth="1"/>
    <col min="8" max="8" width="33.1640625" bestFit="1" customWidth="1"/>
    <col min="9" max="9" width="15.6640625" customWidth="1"/>
    <col min="10" max="10" width="12.83203125" customWidth="1"/>
    <col min="11" max="11" width="24.33203125" customWidth="1"/>
    <col min="12" max="12" width="19.33203125" customWidth="1"/>
    <col min="13" max="13" width="22.33203125" customWidth="1"/>
    <col min="14" max="14" width="26.83203125" customWidth="1"/>
    <col min="15" max="15" width="20.5" customWidth="1"/>
    <col min="16" max="16" width="25.5" customWidth="1"/>
    <col min="17" max="17" width="20.33203125" customWidth="1"/>
  </cols>
  <sheetData>
    <row r="1" spans="1:17">
      <c r="F1" s="2" t="s">
        <v>17</v>
      </c>
      <c r="G1" t="s">
        <v>25</v>
      </c>
      <c r="H1" s="2" t="s">
        <v>24</v>
      </c>
    </row>
    <row r="2" spans="1:17" ht="21">
      <c r="E2" s="2" t="s">
        <v>16</v>
      </c>
      <c r="F2" s="3">
        <v>120</v>
      </c>
      <c r="G2">
        <v>20</v>
      </c>
      <c r="H2" s="3">
        <f>F2-G2</f>
        <v>100</v>
      </c>
    </row>
    <row r="3" spans="1:17" ht="21">
      <c r="E3" s="2" t="s">
        <v>18</v>
      </c>
      <c r="F3" s="3">
        <v>228</v>
      </c>
      <c r="G3">
        <v>28</v>
      </c>
      <c r="H3" s="3">
        <f t="shared" ref="H3:H4" si="0">F3-G3</f>
        <v>200</v>
      </c>
    </row>
    <row r="4" spans="1:17" ht="21">
      <c r="E4" s="2" t="s">
        <v>19</v>
      </c>
      <c r="F4" s="3">
        <v>346</v>
      </c>
      <c r="G4">
        <v>46</v>
      </c>
      <c r="H4" s="3">
        <f t="shared" si="0"/>
        <v>300</v>
      </c>
    </row>
    <row r="5" spans="1:17">
      <c r="I5" s="6" t="s">
        <v>20</v>
      </c>
      <c r="J5" s="6"/>
      <c r="K5" s="6"/>
      <c r="L5" s="7" t="s">
        <v>35</v>
      </c>
      <c r="M5" s="7"/>
      <c r="N5" s="7"/>
      <c r="O5" s="5" t="s">
        <v>27</v>
      </c>
      <c r="P5" s="5"/>
      <c r="Q5" s="5"/>
    </row>
    <row r="6" spans="1:17">
      <c r="I6" s="6">
        <f>3*4</f>
        <v>12</v>
      </c>
      <c r="J6" s="6"/>
      <c r="K6" s="6"/>
      <c r="L6" s="7">
        <f>2.5*4/2</f>
        <v>5</v>
      </c>
      <c r="M6" s="7"/>
      <c r="N6" s="7"/>
      <c r="O6" s="10">
        <f>(2*4)/3</f>
        <v>2.6666666666666665</v>
      </c>
      <c r="P6" s="10"/>
      <c r="Q6" s="10"/>
    </row>
    <row r="7" spans="1:17">
      <c r="A7" t="s">
        <v>28</v>
      </c>
      <c r="B7" t="s">
        <v>29</v>
      </c>
      <c r="C7" t="s">
        <v>30</v>
      </c>
      <c r="D7" t="s">
        <v>0</v>
      </c>
      <c r="E7" t="s">
        <v>32</v>
      </c>
      <c r="F7" t="s">
        <v>98</v>
      </c>
      <c r="G7" t="s">
        <v>11</v>
      </c>
      <c r="H7" t="s">
        <v>1</v>
      </c>
      <c r="I7" t="s">
        <v>2</v>
      </c>
      <c r="J7" t="s">
        <v>3</v>
      </c>
      <c r="K7" t="s">
        <v>4</v>
      </c>
      <c r="L7" t="s">
        <v>2</v>
      </c>
      <c r="M7" t="s">
        <v>3</v>
      </c>
      <c r="N7" t="s">
        <v>4</v>
      </c>
      <c r="O7" t="s">
        <v>2</v>
      </c>
      <c r="P7" t="s">
        <v>3</v>
      </c>
      <c r="Q7" t="s">
        <v>4</v>
      </c>
    </row>
    <row r="8" spans="1:17">
      <c r="A8">
        <f>VLOOKUP(F8,'VLOOKUP REF'!$D$9:$E$11,2,0)</f>
        <v>0</v>
      </c>
      <c r="B8">
        <f>((100+A8)/100)</f>
        <v>1</v>
      </c>
      <c r="C8" t="s">
        <v>38</v>
      </c>
      <c r="D8" t="s">
        <v>31</v>
      </c>
      <c r="E8" t="s">
        <v>33</v>
      </c>
      <c r="F8" t="s">
        <v>22</v>
      </c>
      <c r="G8" t="s">
        <v>10</v>
      </c>
      <c r="H8" t="s">
        <v>5</v>
      </c>
      <c r="I8" s="4">
        <f>($H$2/$I$6)*$B8</f>
        <v>8.3333333333333339</v>
      </c>
      <c r="J8" s="4">
        <f>($H$3/$I$6)*$B8</f>
        <v>16.666666666666668</v>
      </c>
      <c r="K8" s="4">
        <f>($H$4/$I$6)*$B8</f>
        <v>25</v>
      </c>
      <c r="L8" s="4">
        <f>(($H$2)/$L$6)*$B8</f>
        <v>20</v>
      </c>
      <c r="M8" s="4">
        <f>(($H$3)/$L$6)*$B8</f>
        <v>40</v>
      </c>
      <c r="N8" s="4">
        <f>(($H$4)/$L$6)*$B8</f>
        <v>60</v>
      </c>
      <c r="O8" s="4">
        <f>(($H$2)/$O$6)*$B8</f>
        <v>37.5</v>
      </c>
      <c r="P8" s="4">
        <f>(($H$3)/$O$6)*$B8</f>
        <v>75</v>
      </c>
      <c r="Q8" s="4">
        <f>(($H$4)/$O$6)*$B8</f>
        <v>112.5</v>
      </c>
    </row>
    <row r="9" spans="1:17">
      <c r="A9">
        <f>VLOOKUP(F9,'VLOOKUP REF'!$D$9:$E$11,2,0)</f>
        <v>10</v>
      </c>
      <c r="B9">
        <f>((100+A9)/100)</f>
        <v>1.1000000000000001</v>
      </c>
      <c r="C9" t="s">
        <v>38</v>
      </c>
      <c r="D9" t="s">
        <v>31</v>
      </c>
      <c r="E9" t="s">
        <v>34</v>
      </c>
      <c r="F9" t="s">
        <v>26</v>
      </c>
      <c r="G9" t="s">
        <v>10</v>
      </c>
      <c r="H9" t="s">
        <v>21</v>
      </c>
      <c r="I9" s="4">
        <f>($H$2/$I$6)*$B9</f>
        <v>9.1666666666666679</v>
      </c>
      <c r="J9" s="4">
        <f>($H$3/$I$6)*$B9</f>
        <v>18.333333333333336</v>
      </c>
      <c r="K9" s="4">
        <f>($H$4/$I$6)*$B9</f>
        <v>27.500000000000004</v>
      </c>
      <c r="L9" s="4">
        <f>(($H$2)/$L$6)*$B9</f>
        <v>22</v>
      </c>
      <c r="M9" s="4">
        <f>(($H$3)/$L$6)*$B9</f>
        <v>44</v>
      </c>
      <c r="N9" s="4">
        <f>(($H$4)/$L$6)*$B9</f>
        <v>66</v>
      </c>
      <c r="O9" s="4">
        <f>(($H$2)/$O$6)*$B9</f>
        <v>41.25</v>
      </c>
      <c r="P9" s="4">
        <f>(($H$3)/$O$6)*$B9</f>
        <v>82.5</v>
      </c>
      <c r="Q9" s="4">
        <f>(($H$4)/$O$6)*$B9</f>
        <v>123.75000000000001</v>
      </c>
    </row>
    <row r="10" spans="1:17">
      <c r="A10">
        <f>VLOOKUP(F10,'VLOOKUP REF'!$D$9:$E$11,2,0)</f>
        <v>0</v>
      </c>
      <c r="B10">
        <f>((100+A10)/100)</f>
        <v>1</v>
      </c>
      <c r="C10" t="s">
        <v>39</v>
      </c>
      <c r="D10" t="s">
        <v>31</v>
      </c>
      <c r="E10" t="s">
        <v>37</v>
      </c>
      <c r="F10" t="s">
        <v>22</v>
      </c>
      <c r="G10" t="s">
        <v>10</v>
      </c>
      <c r="H10" t="s">
        <v>36</v>
      </c>
      <c r="I10" s="4">
        <f>($H$2/$I$6)*$B10</f>
        <v>8.3333333333333339</v>
      </c>
      <c r="J10" s="4">
        <f>($H$3/$I$6)*$B10</f>
        <v>16.666666666666668</v>
      </c>
      <c r="K10" s="4">
        <f>($H$4/$I$6)*$B10</f>
        <v>25</v>
      </c>
      <c r="L10" s="4">
        <f>(($H$2)/$L$6)*$B10</f>
        <v>20</v>
      </c>
      <c r="M10" s="4">
        <f>(($H$3)/$L$6)*$B10</f>
        <v>40</v>
      </c>
      <c r="N10" s="4">
        <f>(($H$4)/$L$6)*$B10</f>
        <v>60</v>
      </c>
      <c r="O10" s="4">
        <f>(($H$2)/$O$6)*$B10</f>
        <v>37.5</v>
      </c>
      <c r="P10" s="4">
        <f>(($H$3)/$O$6)*$B10</f>
        <v>75</v>
      </c>
      <c r="Q10" s="4">
        <f>(($H$4)/$O$6)*$B10</f>
        <v>112.5</v>
      </c>
    </row>
    <row r="11" spans="1:17">
      <c r="A11">
        <f>VLOOKUP(F11,'VLOOKUP REF'!$D$9:$E$11,2,0)</f>
        <v>10</v>
      </c>
      <c r="B11">
        <f t="shared" ref="B11:B26" si="1">((100+A11)/100)</f>
        <v>1.1000000000000001</v>
      </c>
      <c r="C11" t="s">
        <v>38</v>
      </c>
      <c r="D11" t="s">
        <v>31</v>
      </c>
      <c r="E11" t="s">
        <v>34</v>
      </c>
      <c r="F11" t="s">
        <v>26</v>
      </c>
      <c r="G11" t="s">
        <v>10</v>
      </c>
      <c r="H11" t="s">
        <v>40</v>
      </c>
      <c r="I11" s="4">
        <f t="shared" ref="I11:I29" si="2">($H$2/$I$6)*$B11</f>
        <v>9.1666666666666679</v>
      </c>
      <c r="J11" s="4">
        <f t="shared" ref="J11:J29" si="3">($H$3/$I$6)*$B11</f>
        <v>18.333333333333336</v>
      </c>
      <c r="K11" s="4">
        <f t="shared" ref="K11:K29" si="4">($H$4/$I$6)*$B11</f>
        <v>27.500000000000004</v>
      </c>
      <c r="L11" s="4">
        <f t="shared" ref="L11:L29" si="5">(($H$2)/$L$6)*$B11</f>
        <v>22</v>
      </c>
      <c r="M11" s="4">
        <f t="shared" ref="M11:M29" si="6">(($H$3)/$L$6)*$B11</f>
        <v>44</v>
      </c>
      <c r="N11" s="4">
        <f t="shared" ref="N11:N29" si="7">(($H$4)/$L$6)*$B11</f>
        <v>66</v>
      </c>
      <c r="O11" s="4">
        <f t="shared" ref="O11:O29" si="8">(($H$2)/$O$6)*$B11</f>
        <v>41.25</v>
      </c>
      <c r="P11" s="4">
        <f t="shared" ref="P11:P29" si="9">(($H$3)/$O$6)*$B11</f>
        <v>82.5</v>
      </c>
      <c r="Q11" s="4">
        <f t="shared" ref="Q11:Q29" si="10">(($H$4)/$O$6)*$B11</f>
        <v>123.75000000000001</v>
      </c>
    </row>
    <row r="12" spans="1:17">
      <c r="A12">
        <f>VLOOKUP(F12,'VLOOKUP REF'!$D$9:$E$11,2,0)</f>
        <v>0</v>
      </c>
      <c r="B12">
        <f t="shared" si="1"/>
        <v>1</v>
      </c>
      <c r="C12" t="s">
        <v>38</v>
      </c>
      <c r="D12" t="s">
        <v>31</v>
      </c>
      <c r="E12" t="s">
        <v>33</v>
      </c>
      <c r="F12" t="s">
        <v>22</v>
      </c>
      <c r="G12" t="s">
        <v>10</v>
      </c>
      <c r="H12" t="s">
        <v>41</v>
      </c>
      <c r="I12" s="4">
        <f t="shared" si="2"/>
        <v>8.3333333333333339</v>
      </c>
      <c r="J12" s="4">
        <f t="shared" si="3"/>
        <v>16.666666666666668</v>
      </c>
      <c r="K12" s="4">
        <f t="shared" si="4"/>
        <v>25</v>
      </c>
      <c r="L12" s="4">
        <f t="shared" si="5"/>
        <v>20</v>
      </c>
      <c r="M12" s="4">
        <f t="shared" si="6"/>
        <v>40</v>
      </c>
      <c r="N12" s="4">
        <f t="shared" si="7"/>
        <v>60</v>
      </c>
      <c r="O12" s="4">
        <f t="shared" si="8"/>
        <v>37.5</v>
      </c>
      <c r="P12" s="4">
        <f t="shared" si="9"/>
        <v>75</v>
      </c>
      <c r="Q12" s="4">
        <f t="shared" si="10"/>
        <v>112.5</v>
      </c>
    </row>
    <row r="13" spans="1:17">
      <c r="A13">
        <f>VLOOKUP(F13,'VLOOKUP REF'!$D$9:$E$11,2,0)</f>
        <v>10</v>
      </c>
      <c r="B13">
        <f t="shared" si="1"/>
        <v>1.1000000000000001</v>
      </c>
      <c r="C13" t="s">
        <v>38</v>
      </c>
      <c r="D13" t="s">
        <v>31</v>
      </c>
      <c r="E13" t="s">
        <v>34</v>
      </c>
      <c r="F13" t="s">
        <v>26</v>
      </c>
      <c r="G13" t="s">
        <v>10</v>
      </c>
      <c r="H13" t="s">
        <v>42</v>
      </c>
      <c r="I13" s="4">
        <f t="shared" si="2"/>
        <v>9.1666666666666679</v>
      </c>
      <c r="J13" s="4">
        <f t="shared" si="3"/>
        <v>18.333333333333336</v>
      </c>
      <c r="K13" s="4">
        <f t="shared" si="4"/>
        <v>27.500000000000004</v>
      </c>
      <c r="L13" s="4">
        <f t="shared" si="5"/>
        <v>22</v>
      </c>
      <c r="M13" s="4">
        <f t="shared" si="6"/>
        <v>44</v>
      </c>
      <c r="N13" s="4">
        <f t="shared" si="7"/>
        <v>66</v>
      </c>
      <c r="O13" s="4">
        <f t="shared" si="8"/>
        <v>41.25</v>
      </c>
      <c r="P13" s="4">
        <f t="shared" si="9"/>
        <v>82.5</v>
      </c>
      <c r="Q13" s="4">
        <f t="shared" si="10"/>
        <v>123.75000000000001</v>
      </c>
    </row>
    <row r="14" spans="1:17">
      <c r="A14">
        <f>VLOOKUP(F14,'VLOOKUP REF'!$D$9:$E$11,2,0)</f>
        <v>0</v>
      </c>
      <c r="B14">
        <f t="shared" si="1"/>
        <v>1</v>
      </c>
      <c r="C14" t="s">
        <v>38</v>
      </c>
      <c r="D14" t="s">
        <v>31</v>
      </c>
      <c r="E14" t="s">
        <v>33</v>
      </c>
      <c r="F14" t="s">
        <v>22</v>
      </c>
      <c r="G14" t="s">
        <v>10</v>
      </c>
      <c r="H14" t="s">
        <v>55</v>
      </c>
      <c r="I14" s="4">
        <f t="shared" si="2"/>
        <v>8.3333333333333339</v>
      </c>
      <c r="J14" s="4">
        <f t="shared" si="3"/>
        <v>16.666666666666668</v>
      </c>
      <c r="K14" s="4">
        <f t="shared" si="4"/>
        <v>25</v>
      </c>
      <c r="L14" s="4">
        <f t="shared" si="5"/>
        <v>20</v>
      </c>
      <c r="M14" s="4">
        <f t="shared" si="6"/>
        <v>40</v>
      </c>
      <c r="N14" s="4">
        <f t="shared" si="7"/>
        <v>60</v>
      </c>
      <c r="O14" s="4">
        <f t="shared" si="8"/>
        <v>37.5</v>
      </c>
      <c r="P14" s="4">
        <f t="shared" si="9"/>
        <v>75</v>
      </c>
      <c r="Q14" s="4">
        <f t="shared" si="10"/>
        <v>112.5</v>
      </c>
    </row>
    <row r="15" spans="1:17">
      <c r="A15">
        <f>VLOOKUP(F15,'VLOOKUP REF'!$D$9:$E$11,2,0)</f>
        <v>0</v>
      </c>
      <c r="B15">
        <f t="shared" si="1"/>
        <v>1</v>
      </c>
      <c r="C15" t="s">
        <v>38</v>
      </c>
      <c r="D15" t="s">
        <v>31</v>
      </c>
      <c r="E15" t="s">
        <v>37</v>
      </c>
      <c r="F15" t="s">
        <v>22</v>
      </c>
      <c r="G15" t="s">
        <v>10</v>
      </c>
      <c r="H15" t="s">
        <v>43</v>
      </c>
      <c r="I15" s="4">
        <f t="shared" si="2"/>
        <v>8.3333333333333339</v>
      </c>
      <c r="J15" s="4">
        <f t="shared" si="3"/>
        <v>16.666666666666668</v>
      </c>
      <c r="K15" s="4">
        <f t="shared" si="4"/>
        <v>25</v>
      </c>
      <c r="L15" s="4">
        <f t="shared" si="5"/>
        <v>20</v>
      </c>
      <c r="M15" s="4">
        <f t="shared" si="6"/>
        <v>40</v>
      </c>
      <c r="N15" s="4">
        <f t="shared" si="7"/>
        <v>60</v>
      </c>
      <c r="O15" s="4">
        <f t="shared" si="8"/>
        <v>37.5</v>
      </c>
      <c r="P15" s="4">
        <f t="shared" si="9"/>
        <v>75</v>
      </c>
      <c r="Q15" s="4">
        <f t="shared" si="10"/>
        <v>112.5</v>
      </c>
    </row>
    <row r="16" spans="1:17">
      <c r="A16">
        <f>VLOOKUP(F16,'VLOOKUP REF'!$D$9:$E$11,2,0)</f>
        <v>0</v>
      </c>
      <c r="B16">
        <f t="shared" si="1"/>
        <v>1</v>
      </c>
      <c r="C16" t="s">
        <v>38</v>
      </c>
      <c r="D16" t="s">
        <v>31</v>
      </c>
      <c r="E16" t="s">
        <v>37</v>
      </c>
      <c r="F16" t="s">
        <v>22</v>
      </c>
      <c r="G16" t="s">
        <v>10</v>
      </c>
      <c r="H16" t="s">
        <v>44</v>
      </c>
      <c r="I16" s="4">
        <f t="shared" si="2"/>
        <v>8.3333333333333339</v>
      </c>
      <c r="J16" s="4">
        <f t="shared" si="3"/>
        <v>16.666666666666668</v>
      </c>
      <c r="K16" s="4">
        <f t="shared" si="4"/>
        <v>25</v>
      </c>
      <c r="L16" s="4">
        <f t="shared" si="5"/>
        <v>20</v>
      </c>
      <c r="M16" s="4">
        <f t="shared" si="6"/>
        <v>40</v>
      </c>
      <c r="N16" s="4">
        <f t="shared" si="7"/>
        <v>60</v>
      </c>
      <c r="O16" s="4">
        <f t="shared" si="8"/>
        <v>37.5</v>
      </c>
      <c r="P16" s="4">
        <f t="shared" si="9"/>
        <v>75</v>
      </c>
      <c r="Q16" s="4">
        <f t="shared" si="10"/>
        <v>112.5</v>
      </c>
    </row>
    <row r="17" spans="1:17">
      <c r="A17">
        <f>VLOOKUP(F17,'VLOOKUP REF'!$D$9:$E$11,2,0)</f>
        <v>0</v>
      </c>
      <c r="B17">
        <f t="shared" si="1"/>
        <v>1</v>
      </c>
      <c r="C17" t="s">
        <v>38</v>
      </c>
      <c r="D17" t="s">
        <v>31</v>
      </c>
      <c r="E17" t="s">
        <v>37</v>
      </c>
      <c r="F17" t="s">
        <v>22</v>
      </c>
      <c r="G17" t="s">
        <v>10</v>
      </c>
      <c r="H17" t="s">
        <v>45</v>
      </c>
      <c r="I17" s="4">
        <f t="shared" si="2"/>
        <v>8.3333333333333339</v>
      </c>
      <c r="J17" s="4">
        <f t="shared" si="3"/>
        <v>16.666666666666668</v>
      </c>
      <c r="K17" s="4">
        <f t="shared" si="4"/>
        <v>25</v>
      </c>
      <c r="L17" s="4">
        <f t="shared" si="5"/>
        <v>20</v>
      </c>
      <c r="M17" s="4">
        <f t="shared" si="6"/>
        <v>40</v>
      </c>
      <c r="N17" s="4">
        <f t="shared" si="7"/>
        <v>60</v>
      </c>
      <c r="O17" s="4">
        <f t="shared" si="8"/>
        <v>37.5</v>
      </c>
      <c r="P17" s="4">
        <f t="shared" si="9"/>
        <v>75</v>
      </c>
      <c r="Q17" s="4">
        <f t="shared" si="10"/>
        <v>112.5</v>
      </c>
    </row>
    <row r="18" spans="1:17">
      <c r="A18">
        <f>VLOOKUP(F18,'VLOOKUP REF'!$D$9:$E$11,2,0)</f>
        <v>0</v>
      </c>
      <c r="B18">
        <f t="shared" si="1"/>
        <v>1</v>
      </c>
      <c r="C18" t="s">
        <v>38</v>
      </c>
      <c r="D18" t="s">
        <v>31</v>
      </c>
      <c r="E18" t="s">
        <v>37</v>
      </c>
      <c r="F18" t="s">
        <v>22</v>
      </c>
      <c r="G18" t="s">
        <v>10</v>
      </c>
      <c r="H18" t="s">
        <v>46</v>
      </c>
      <c r="I18" s="4">
        <f t="shared" si="2"/>
        <v>8.3333333333333339</v>
      </c>
      <c r="J18" s="4">
        <f t="shared" si="3"/>
        <v>16.666666666666668</v>
      </c>
      <c r="K18" s="4">
        <f t="shared" si="4"/>
        <v>25</v>
      </c>
      <c r="L18" s="4">
        <f t="shared" si="5"/>
        <v>20</v>
      </c>
      <c r="M18" s="4">
        <f t="shared" si="6"/>
        <v>40</v>
      </c>
      <c r="N18" s="4">
        <f t="shared" si="7"/>
        <v>60</v>
      </c>
      <c r="O18" s="4">
        <f t="shared" si="8"/>
        <v>37.5</v>
      </c>
      <c r="P18" s="4">
        <f t="shared" si="9"/>
        <v>75</v>
      </c>
      <c r="Q18" s="4">
        <f t="shared" si="10"/>
        <v>112.5</v>
      </c>
    </row>
    <row r="19" spans="1:17">
      <c r="A19">
        <f>VLOOKUP(F19,'VLOOKUP REF'!$D$9:$E$11,2,0)</f>
        <v>10</v>
      </c>
      <c r="B19">
        <f t="shared" si="1"/>
        <v>1.1000000000000001</v>
      </c>
      <c r="C19" t="s">
        <v>38</v>
      </c>
      <c r="D19" t="s">
        <v>31</v>
      </c>
      <c r="E19" t="s">
        <v>37</v>
      </c>
      <c r="F19" t="s">
        <v>26</v>
      </c>
      <c r="G19" t="s">
        <v>10</v>
      </c>
      <c r="H19" t="s">
        <v>47</v>
      </c>
      <c r="I19" s="4">
        <f t="shared" si="2"/>
        <v>9.1666666666666679</v>
      </c>
      <c r="J19" s="4">
        <f t="shared" si="3"/>
        <v>18.333333333333336</v>
      </c>
      <c r="K19" s="4">
        <f t="shared" si="4"/>
        <v>27.500000000000004</v>
      </c>
      <c r="L19" s="4">
        <f t="shared" si="5"/>
        <v>22</v>
      </c>
      <c r="M19" s="4">
        <f t="shared" si="6"/>
        <v>44</v>
      </c>
      <c r="N19" s="4">
        <f t="shared" si="7"/>
        <v>66</v>
      </c>
      <c r="O19" s="4">
        <f t="shared" si="8"/>
        <v>41.25</v>
      </c>
      <c r="P19" s="4">
        <f t="shared" si="9"/>
        <v>82.5</v>
      </c>
      <c r="Q19" s="4">
        <f t="shared" si="10"/>
        <v>123.75000000000001</v>
      </c>
    </row>
    <row r="20" spans="1:17">
      <c r="A20">
        <f>VLOOKUP(F20,'VLOOKUP REF'!$D$9:$E$11,2,0)</f>
        <v>10</v>
      </c>
      <c r="B20">
        <f t="shared" si="1"/>
        <v>1.1000000000000001</v>
      </c>
      <c r="C20" t="s">
        <v>38</v>
      </c>
      <c r="D20" t="s">
        <v>31</v>
      </c>
      <c r="E20" t="s">
        <v>34</v>
      </c>
      <c r="F20" t="s">
        <v>26</v>
      </c>
      <c r="G20" t="s">
        <v>10</v>
      </c>
      <c r="H20" t="s">
        <v>48</v>
      </c>
      <c r="I20" s="4">
        <f t="shared" si="2"/>
        <v>9.1666666666666679</v>
      </c>
      <c r="J20" s="4">
        <f t="shared" si="3"/>
        <v>18.333333333333336</v>
      </c>
      <c r="K20" s="4">
        <f t="shared" si="4"/>
        <v>27.500000000000004</v>
      </c>
      <c r="L20" s="4">
        <f t="shared" si="5"/>
        <v>22</v>
      </c>
      <c r="M20" s="4">
        <f t="shared" si="6"/>
        <v>44</v>
      </c>
      <c r="N20" s="4">
        <f t="shared" si="7"/>
        <v>66</v>
      </c>
      <c r="O20" s="4">
        <f t="shared" si="8"/>
        <v>41.25</v>
      </c>
      <c r="P20" s="4">
        <f t="shared" si="9"/>
        <v>82.5</v>
      </c>
      <c r="Q20" s="4">
        <f t="shared" si="10"/>
        <v>123.75000000000001</v>
      </c>
    </row>
    <row r="21" spans="1:17">
      <c r="A21">
        <f>VLOOKUP(F21,'VLOOKUP REF'!$D$9:$E$11,2,0)</f>
        <v>10</v>
      </c>
      <c r="B21">
        <f t="shared" si="1"/>
        <v>1.1000000000000001</v>
      </c>
      <c r="C21" t="s">
        <v>38</v>
      </c>
      <c r="D21" t="s">
        <v>31</v>
      </c>
      <c r="E21" t="s">
        <v>34</v>
      </c>
      <c r="F21" t="s">
        <v>26</v>
      </c>
      <c r="G21" t="s">
        <v>10</v>
      </c>
      <c r="H21" t="s">
        <v>49</v>
      </c>
      <c r="I21" s="4">
        <f t="shared" si="2"/>
        <v>9.1666666666666679</v>
      </c>
      <c r="J21" s="4">
        <f t="shared" si="3"/>
        <v>18.333333333333336</v>
      </c>
      <c r="K21" s="4">
        <f t="shared" si="4"/>
        <v>27.500000000000004</v>
      </c>
      <c r="L21" s="4">
        <f t="shared" si="5"/>
        <v>22</v>
      </c>
      <c r="M21" s="4">
        <f t="shared" si="6"/>
        <v>44</v>
      </c>
      <c r="N21" s="4">
        <f t="shared" si="7"/>
        <v>66</v>
      </c>
      <c r="O21" s="4">
        <f t="shared" si="8"/>
        <v>41.25</v>
      </c>
      <c r="P21" s="4">
        <f t="shared" si="9"/>
        <v>82.5</v>
      </c>
      <c r="Q21" s="4">
        <f t="shared" si="10"/>
        <v>123.75000000000001</v>
      </c>
    </row>
    <row r="22" spans="1:17">
      <c r="A22">
        <f>VLOOKUP(F22,'VLOOKUP REF'!$D$9:$E$11,2,0)</f>
        <v>10</v>
      </c>
      <c r="B22">
        <f t="shared" si="1"/>
        <v>1.1000000000000001</v>
      </c>
      <c r="C22" t="s">
        <v>38</v>
      </c>
      <c r="D22" t="s">
        <v>31</v>
      </c>
      <c r="E22" t="s">
        <v>34</v>
      </c>
      <c r="F22" t="s">
        <v>26</v>
      </c>
      <c r="G22" t="s">
        <v>10</v>
      </c>
      <c r="H22" t="s">
        <v>50</v>
      </c>
      <c r="I22" s="4">
        <f t="shared" si="2"/>
        <v>9.1666666666666679</v>
      </c>
      <c r="J22" s="4">
        <f t="shared" si="3"/>
        <v>18.333333333333336</v>
      </c>
      <c r="K22" s="4">
        <f t="shared" si="4"/>
        <v>27.500000000000004</v>
      </c>
      <c r="L22" s="4">
        <f t="shared" si="5"/>
        <v>22</v>
      </c>
      <c r="M22" s="4">
        <f t="shared" si="6"/>
        <v>44</v>
      </c>
      <c r="N22" s="4">
        <f t="shared" si="7"/>
        <v>66</v>
      </c>
      <c r="O22" s="4">
        <f t="shared" si="8"/>
        <v>41.25</v>
      </c>
      <c r="P22" s="4">
        <f t="shared" si="9"/>
        <v>82.5</v>
      </c>
      <c r="Q22" s="4">
        <f t="shared" si="10"/>
        <v>123.75000000000001</v>
      </c>
    </row>
    <row r="23" spans="1:17">
      <c r="A23">
        <f>VLOOKUP(F23,'VLOOKUP REF'!$D$9:$E$11,2,0)</f>
        <v>0</v>
      </c>
      <c r="B23">
        <f t="shared" si="1"/>
        <v>1</v>
      </c>
      <c r="C23" t="s">
        <v>38</v>
      </c>
      <c r="D23" t="s">
        <v>31</v>
      </c>
      <c r="E23" t="s">
        <v>34</v>
      </c>
      <c r="F23" t="s">
        <v>22</v>
      </c>
      <c r="G23" t="s">
        <v>10</v>
      </c>
      <c r="H23" t="s">
        <v>51</v>
      </c>
      <c r="I23" s="4">
        <f t="shared" si="2"/>
        <v>8.3333333333333339</v>
      </c>
      <c r="J23" s="4">
        <f t="shared" si="3"/>
        <v>16.666666666666668</v>
      </c>
      <c r="K23" s="4">
        <f t="shared" si="4"/>
        <v>25</v>
      </c>
      <c r="L23" s="4">
        <f t="shared" si="5"/>
        <v>20</v>
      </c>
      <c r="M23" s="4">
        <f t="shared" si="6"/>
        <v>40</v>
      </c>
      <c r="N23" s="4">
        <f t="shared" si="7"/>
        <v>60</v>
      </c>
      <c r="O23" s="4">
        <f t="shared" si="8"/>
        <v>37.5</v>
      </c>
      <c r="P23" s="4">
        <f t="shared" si="9"/>
        <v>75</v>
      </c>
      <c r="Q23" s="4">
        <f t="shared" si="10"/>
        <v>112.5</v>
      </c>
    </row>
    <row r="24" spans="1:17">
      <c r="A24">
        <f>VLOOKUP(F24,'VLOOKUP REF'!$D$9:$E$11,2,0)</f>
        <v>0</v>
      </c>
      <c r="B24">
        <f t="shared" si="1"/>
        <v>1</v>
      </c>
      <c r="C24" t="s">
        <v>38</v>
      </c>
      <c r="D24" t="s">
        <v>31</v>
      </c>
      <c r="E24" t="s">
        <v>37</v>
      </c>
      <c r="F24" t="s">
        <v>22</v>
      </c>
      <c r="G24" t="s">
        <v>10</v>
      </c>
      <c r="H24" t="s">
        <v>52</v>
      </c>
      <c r="I24" s="4">
        <f t="shared" si="2"/>
        <v>8.3333333333333339</v>
      </c>
      <c r="J24" s="4">
        <f t="shared" si="3"/>
        <v>16.666666666666668</v>
      </c>
      <c r="K24" s="4">
        <f t="shared" si="4"/>
        <v>25</v>
      </c>
      <c r="L24" s="4">
        <f t="shared" si="5"/>
        <v>20</v>
      </c>
      <c r="M24" s="4">
        <f t="shared" si="6"/>
        <v>40</v>
      </c>
      <c r="N24" s="4">
        <f t="shared" si="7"/>
        <v>60</v>
      </c>
      <c r="O24" s="4">
        <f t="shared" si="8"/>
        <v>37.5</v>
      </c>
      <c r="P24" s="4">
        <f t="shared" si="9"/>
        <v>75</v>
      </c>
      <c r="Q24" s="4">
        <f t="shared" si="10"/>
        <v>112.5</v>
      </c>
    </row>
    <row r="25" spans="1:17">
      <c r="A25">
        <f>VLOOKUP(F25,'VLOOKUP REF'!$D$9:$E$11,2,0)</f>
        <v>10</v>
      </c>
      <c r="B25">
        <f t="shared" si="1"/>
        <v>1.1000000000000001</v>
      </c>
      <c r="C25" t="s">
        <v>38</v>
      </c>
      <c r="D25" t="s">
        <v>31</v>
      </c>
      <c r="E25" t="s">
        <v>34</v>
      </c>
      <c r="F25" t="s">
        <v>26</v>
      </c>
      <c r="G25" t="s">
        <v>10</v>
      </c>
      <c r="H25" t="s">
        <v>53</v>
      </c>
      <c r="I25" s="4">
        <f t="shared" si="2"/>
        <v>9.1666666666666679</v>
      </c>
      <c r="J25" s="4">
        <f t="shared" si="3"/>
        <v>18.333333333333336</v>
      </c>
      <c r="K25" s="4">
        <f t="shared" si="4"/>
        <v>27.500000000000004</v>
      </c>
      <c r="L25" s="4">
        <f t="shared" si="5"/>
        <v>22</v>
      </c>
      <c r="M25" s="4">
        <f t="shared" si="6"/>
        <v>44</v>
      </c>
      <c r="N25" s="4">
        <f t="shared" si="7"/>
        <v>66</v>
      </c>
      <c r="O25" s="4">
        <f t="shared" si="8"/>
        <v>41.25</v>
      </c>
      <c r="P25" s="4">
        <f t="shared" si="9"/>
        <v>82.5</v>
      </c>
      <c r="Q25" s="4">
        <f t="shared" si="10"/>
        <v>123.75000000000001</v>
      </c>
    </row>
    <row r="26" spans="1:17">
      <c r="B26">
        <f t="shared" si="1"/>
        <v>1</v>
      </c>
      <c r="C26" t="s">
        <v>38</v>
      </c>
      <c r="D26" t="s">
        <v>31</v>
      </c>
      <c r="E26" t="s">
        <v>34</v>
      </c>
      <c r="F26" t="s">
        <v>26</v>
      </c>
      <c r="G26" t="s">
        <v>10</v>
      </c>
      <c r="H26" t="s">
        <v>54</v>
      </c>
      <c r="I26" s="4">
        <f t="shared" si="2"/>
        <v>8.3333333333333339</v>
      </c>
      <c r="J26" s="4">
        <f t="shared" si="3"/>
        <v>16.666666666666668</v>
      </c>
      <c r="K26" s="4">
        <f t="shared" si="4"/>
        <v>25</v>
      </c>
      <c r="L26" s="4">
        <f t="shared" si="5"/>
        <v>20</v>
      </c>
      <c r="M26" s="4">
        <f t="shared" si="6"/>
        <v>40</v>
      </c>
      <c r="N26" s="4">
        <f t="shared" si="7"/>
        <v>60</v>
      </c>
      <c r="O26" s="4">
        <f t="shared" si="8"/>
        <v>37.5</v>
      </c>
      <c r="P26" s="4">
        <f t="shared" si="9"/>
        <v>75</v>
      </c>
      <c r="Q26" s="4">
        <f t="shared" si="10"/>
        <v>112.5</v>
      </c>
    </row>
    <row r="27" spans="1:17">
      <c r="I27" s="4">
        <f t="shared" si="2"/>
        <v>0</v>
      </c>
      <c r="J27" s="4">
        <f t="shared" si="3"/>
        <v>0</v>
      </c>
      <c r="K27" s="4">
        <f t="shared" si="4"/>
        <v>0</v>
      </c>
      <c r="L27" s="4">
        <f t="shared" si="5"/>
        <v>0</v>
      </c>
      <c r="M27" s="4">
        <f t="shared" si="6"/>
        <v>0</v>
      </c>
      <c r="N27" s="4">
        <f t="shared" si="7"/>
        <v>0</v>
      </c>
      <c r="O27" s="4">
        <f t="shared" si="8"/>
        <v>0</v>
      </c>
      <c r="P27" s="4">
        <f t="shared" si="9"/>
        <v>0</v>
      </c>
      <c r="Q27" s="4">
        <f t="shared" si="10"/>
        <v>0</v>
      </c>
    </row>
    <row r="28" spans="1:17">
      <c r="I28" s="4">
        <f t="shared" si="2"/>
        <v>0</v>
      </c>
      <c r="J28" s="4">
        <f t="shared" si="3"/>
        <v>0</v>
      </c>
      <c r="K28" s="4">
        <f t="shared" si="4"/>
        <v>0</v>
      </c>
      <c r="L28" s="4">
        <f t="shared" si="5"/>
        <v>0</v>
      </c>
      <c r="M28" s="4">
        <f t="shared" si="6"/>
        <v>0</v>
      </c>
      <c r="N28" s="4">
        <f t="shared" si="7"/>
        <v>0</v>
      </c>
      <c r="O28" s="4">
        <f t="shared" si="8"/>
        <v>0</v>
      </c>
      <c r="P28" s="4">
        <f t="shared" si="9"/>
        <v>0</v>
      </c>
      <c r="Q28" s="4">
        <f t="shared" si="10"/>
        <v>0</v>
      </c>
    </row>
    <row r="29" spans="1:17">
      <c r="I29" s="4">
        <f t="shared" si="2"/>
        <v>0</v>
      </c>
      <c r="J29" s="4">
        <f t="shared" si="3"/>
        <v>0</v>
      </c>
      <c r="K29" s="4">
        <f t="shared" si="4"/>
        <v>0</v>
      </c>
      <c r="L29" s="4">
        <f t="shared" si="5"/>
        <v>0</v>
      </c>
      <c r="M29" s="4">
        <f t="shared" si="6"/>
        <v>0</v>
      </c>
      <c r="N29" s="4">
        <f t="shared" si="7"/>
        <v>0</v>
      </c>
      <c r="O29" s="4">
        <f t="shared" si="8"/>
        <v>0</v>
      </c>
      <c r="P29" s="4">
        <f t="shared" si="9"/>
        <v>0</v>
      </c>
      <c r="Q29" s="4">
        <f t="shared" si="10"/>
        <v>0</v>
      </c>
    </row>
  </sheetData>
  <mergeCells count="6">
    <mergeCell ref="I6:K6"/>
    <mergeCell ref="L6:N6"/>
    <mergeCell ref="O6:Q6"/>
    <mergeCell ref="I5:K5"/>
    <mergeCell ref="L5:N5"/>
    <mergeCell ref="O5:Q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41A6F-5C48-EE47-A631-6E57B85B651C}">
  <dimension ref="A1:K23"/>
  <sheetViews>
    <sheetView topLeftCell="F2" workbookViewId="0">
      <selection activeCell="G8" sqref="G8:G23"/>
    </sheetView>
  </sheetViews>
  <sheetFormatPr baseColWidth="10" defaultRowHeight="16"/>
  <cols>
    <col min="1" max="1" width="26.83203125" bestFit="1" customWidth="1"/>
    <col min="2" max="2" width="13.83203125" bestFit="1" customWidth="1"/>
    <col min="3" max="4" width="13.83203125" customWidth="1"/>
    <col min="5" max="5" width="38.6640625" customWidth="1"/>
    <col min="6" max="6" width="27.6640625" customWidth="1"/>
    <col min="7" max="7" width="19.6640625" customWidth="1"/>
    <col min="8" max="8" width="33.1640625" bestFit="1" customWidth="1"/>
    <col min="9" max="9" width="41.5" bestFit="1" customWidth="1"/>
    <col min="10" max="10" width="69.1640625" bestFit="1" customWidth="1"/>
    <col min="11" max="11" width="35.1640625" bestFit="1" customWidth="1"/>
  </cols>
  <sheetData>
    <row r="1" spans="1:11">
      <c r="F1" s="2" t="s">
        <v>17</v>
      </c>
      <c r="G1" t="s">
        <v>25</v>
      </c>
      <c r="H1" s="2" t="s">
        <v>24</v>
      </c>
    </row>
    <row r="2" spans="1:11" ht="21">
      <c r="E2" s="2" t="s">
        <v>16</v>
      </c>
      <c r="F2" s="3">
        <v>120</v>
      </c>
      <c r="G2">
        <v>20</v>
      </c>
      <c r="H2" s="3">
        <f>F2-G2</f>
        <v>100</v>
      </c>
    </row>
    <row r="3" spans="1:11" ht="21">
      <c r="E3" s="2" t="s">
        <v>18</v>
      </c>
      <c r="F3" s="3">
        <v>228</v>
      </c>
      <c r="G3">
        <v>28</v>
      </c>
      <c r="H3" s="3">
        <f t="shared" ref="H3:H4" si="0">F3-G3</f>
        <v>200</v>
      </c>
    </row>
    <row r="4" spans="1:11" ht="21">
      <c r="E4" s="2" t="s">
        <v>19</v>
      </c>
      <c r="F4" s="3">
        <v>346</v>
      </c>
      <c r="G4">
        <v>46</v>
      </c>
      <c r="H4" s="3">
        <f t="shared" si="0"/>
        <v>300</v>
      </c>
    </row>
    <row r="5" spans="1:11">
      <c r="I5" s="8" t="s">
        <v>62</v>
      </c>
      <c r="J5" s="9" t="s">
        <v>63</v>
      </c>
      <c r="K5" s="1" t="s">
        <v>64</v>
      </c>
    </row>
    <row r="6" spans="1:11">
      <c r="I6" s="8">
        <v>2</v>
      </c>
      <c r="J6" s="9">
        <v>1.5</v>
      </c>
      <c r="K6" s="13">
        <v>1</v>
      </c>
    </row>
    <row r="7" spans="1:11">
      <c r="A7" t="s">
        <v>28</v>
      </c>
      <c r="B7" t="s">
        <v>29</v>
      </c>
      <c r="C7" t="s">
        <v>30</v>
      </c>
      <c r="D7" t="s">
        <v>0</v>
      </c>
      <c r="E7" t="s">
        <v>32</v>
      </c>
      <c r="G7" t="s">
        <v>11</v>
      </c>
      <c r="H7" t="s">
        <v>1</v>
      </c>
      <c r="I7" t="s">
        <v>80</v>
      </c>
      <c r="J7" t="s">
        <v>80</v>
      </c>
      <c r="K7" t="s">
        <v>80</v>
      </c>
    </row>
    <row r="8" spans="1:11">
      <c r="A8">
        <f>VLOOKUP(F8,'VLOOKUP REF'!$I$9:$J$11,2,0)</f>
        <v>0</v>
      </c>
      <c r="B8">
        <f>((100+A8)/100)</f>
        <v>1</v>
      </c>
      <c r="C8" t="s">
        <v>38</v>
      </c>
      <c r="D8" t="s">
        <v>31</v>
      </c>
      <c r="F8" t="s">
        <v>60</v>
      </c>
      <c r="G8" t="s">
        <v>241</v>
      </c>
      <c r="H8" t="s">
        <v>61</v>
      </c>
      <c r="I8" s="14">
        <f>$B8*$I$6</f>
        <v>2</v>
      </c>
      <c r="J8" s="14">
        <f>$B8*$J$6</f>
        <v>1.5</v>
      </c>
      <c r="K8" s="14">
        <f>$B8*$K$6</f>
        <v>1</v>
      </c>
    </row>
    <row r="9" spans="1:11">
      <c r="A9">
        <f>VLOOKUP(F9,'VLOOKUP REF'!$I$9:$J$11,2,0)</f>
        <v>0</v>
      </c>
      <c r="B9">
        <f>((100+A9)/100)</f>
        <v>1</v>
      </c>
      <c r="C9" t="s">
        <v>38</v>
      </c>
      <c r="D9" t="s">
        <v>31</v>
      </c>
      <c r="F9" t="s">
        <v>60</v>
      </c>
      <c r="G9" t="s">
        <v>241</v>
      </c>
      <c r="H9" t="s">
        <v>65</v>
      </c>
      <c r="I9" s="14">
        <f t="shared" ref="I9:I23" si="1">$B9*$I$6</f>
        <v>2</v>
      </c>
      <c r="J9" s="14">
        <f t="shared" ref="J9:J23" si="2">$B9*$J$6</f>
        <v>1.5</v>
      </c>
      <c r="K9" s="14">
        <f t="shared" ref="K9:K23" si="3">$B9*$K$6</f>
        <v>1</v>
      </c>
    </row>
    <row r="10" spans="1:11">
      <c r="A10">
        <f>VLOOKUP(F10,'VLOOKUP REF'!$I$9:$J$11,2,0)</f>
        <v>0</v>
      </c>
      <c r="B10">
        <f>((100+A10)/100)</f>
        <v>1</v>
      </c>
      <c r="C10" t="s">
        <v>39</v>
      </c>
      <c r="D10" t="s">
        <v>31</v>
      </c>
      <c r="F10" t="s">
        <v>60</v>
      </c>
      <c r="G10" t="s">
        <v>241</v>
      </c>
      <c r="H10" t="s">
        <v>66</v>
      </c>
      <c r="I10" s="14">
        <f t="shared" si="1"/>
        <v>2</v>
      </c>
      <c r="J10" s="14">
        <f t="shared" si="2"/>
        <v>1.5</v>
      </c>
      <c r="K10" s="14">
        <f t="shared" si="3"/>
        <v>1</v>
      </c>
    </row>
    <row r="11" spans="1:11">
      <c r="A11">
        <f>VLOOKUP(F11,'VLOOKUP REF'!$I$9:$J$11,2,0)</f>
        <v>0</v>
      </c>
      <c r="B11">
        <f t="shared" ref="B11:B23" si="4">((100+A11)/100)</f>
        <v>1</v>
      </c>
      <c r="C11" t="s">
        <v>38</v>
      </c>
      <c r="D11" t="s">
        <v>31</v>
      </c>
      <c r="F11" t="s">
        <v>60</v>
      </c>
      <c r="G11" t="s">
        <v>241</v>
      </c>
      <c r="H11" t="s">
        <v>67</v>
      </c>
      <c r="I11" s="14">
        <f t="shared" si="1"/>
        <v>2</v>
      </c>
      <c r="J11" s="14">
        <f t="shared" si="2"/>
        <v>1.5</v>
      </c>
      <c r="K11" s="14">
        <f t="shared" si="3"/>
        <v>1</v>
      </c>
    </row>
    <row r="12" spans="1:11">
      <c r="A12">
        <f>VLOOKUP(F12,'VLOOKUP REF'!$I$9:$J$11,2,0)</f>
        <v>20</v>
      </c>
      <c r="B12">
        <f t="shared" si="4"/>
        <v>1.2</v>
      </c>
      <c r="C12" t="s">
        <v>38</v>
      </c>
      <c r="D12" t="s">
        <v>31</v>
      </c>
      <c r="F12" t="s">
        <v>59</v>
      </c>
      <c r="G12" t="s">
        <v>241</v>
      </c>
      <c r="H12" t="s">
        <v>68</v>
      </c>
      <c r="I12" s="14">
        <f t="shared" si="1"/>
        <v>2.4</v>
      </c>
      <c r="J12" s="14">
        <f t="shared" si="2"/>
        <v>1.7999999999999998</v>
      </c>
      <c r="K12" s="14">
        <f t="shared" si="3"/>
        <v>1.2</v>
      </c>
    </row>
    <row r="13" spans="1:11">
      <c r="A13">
        <f>VLOOKUP(F13,'VLOOKUP REF'!$I$9:$J$11,2,0)</f>
        <v>20</v>
      </c>
      <c r="B13">
        <f t="shared" si="4"/>
        <v>1.2</v>
      </c>
      <c r="C13" t="s">
        <v>38</v>
      </c>
      <c r="D13" t="s">
        <v>31</v>
      </c>
      <c r="F13" t="s">
        <v>59</v>
      </c>
      <c r="G13" t="s">
        <v>241</v>
      </c>
      <c r="H13" t="s">
        <v>69</v>
      </c>
      <c r="I13" s="14">
        <f t="shared" si="1"/>
        <v>2.4</v>
      </c>
      <c r="J13" s="14">
        <f t="shared" si="2"/>
        <v>1.7999999999999998</v>
      </c>
      <c r="K13" s="14">
        <f t="shared" si="3"/>
        <v>1.2</v>
      </c>
    </row>
    <row r="14" spans="1:11">
      <c r="A14">
        <f>VLOOKUP(F14,'VLOOKUP REF'!$I$9:$J$11,2,0)</f>
        <v>0</v>
      </c>
      <c r="B14">
        <f t="shared" si="4"/>
        <v>1</v>
      </c>
      <c r="C14" t="s">
        <v>38</v>
      </c>
      <c r="D14" t="s">
        <v>31</v>
      </c>
      <c r="F14" t="s">
        <v>60</v>
      </c>
      <c r="G14" t="s">
        <v>241</v>
      </c>
      <c r="H14" t="s">
        <v>70</v>
      </c>
      <c r="I14" s="14">
        <f t="shared" si="1"/>
        <v>2</v>
      </c>
      <c r="J14" s="14">
        <f t="shared" si="2"/>
        <v>1.5</v>
      </c>
      <c r="K14" s="14">
        <f t="shared" si="3"/>
        <v>1</v>
      </c>
    </row>
    <row r="15" spans="1:11">
      <c r="A15">
        <f>VLOOKUP(F15,'VLOOKUP REF'!$I$9:$J$11,2,0)</f>
        <v>0</v>
      </c>
      <c r="B15">
        <f t="shared" si="4"/>
        <v>1</v>
      </c>
      <c r="C15" t="s">
        <v>38</v>
      </c>
      <c r="D15" t="s">
        <v>31</v>
      </c>
      <c r="F15" t="s">
        <v>60</v>
      </c>
      <c r="G15" t="s">
        <v>241</v>
      </c>
      <c r="H15" t="s">
        <v>71</v>
      </c>
      <c r="I15" s="14">
        <f t="shared" si="1"/>
        <v>2</v>
      </c>
      <c r="J15" s="14">
        <f t="shared" si="2"/>
        <v>1.5</v>
      </c>
      <c r="K15" s="14">
        <f t="shared" si="3"/>
        <v>1</v>
      </c>
    </row>
    <row r="16" spans="1:11">
      <c r="A16">
        <f>VLOOKUP(F16,'VLOOKUP REF'!$I$9:$J$11,2,0)</f>
        <v>0</v>
      </c>
      <c r="B16">
        <f t="shared" si="4"/>
        <v>1</v>
      </c>
      <c r="C16" t="s">
        <v>38</v>
      </c>
      <c r="D16" t="s">
        <v>31</v>
      </c>
      <c r="F16" t="s">
        <v>60</v>
      </c>
      <c r="G16" t="s">
        <v>241</v>
      </c>
      <c r="H16" t="s">
        <v>72</v>
      </c>
      <c r="I16" s="14">
        <f t="shared" si="1"/>
        <v>2</v>
      </c>
      <c r="J16" s="14">
        <f t="shared" si="2"/>
        <v>1.5</v>
      </c>
      <c r="K16" s="14">
        <f t="shared" si="3"/>
        <v>1</v>
      </c>
    </row>
    <row r="17" spans="1:11">
      <c r="A17">
        <f>VLOOKUP(F17,'VLOOKUP REF'!$I$9:$J$11,2,0)</f>
        <v>0</v>
      </c>
      <c r="B17">
        <f t="shared" si="4"/>
        <v>1</v>
      </c>
      <c r="C17" t="s">
        <v>38</v>
      </c>
      <c r="D17" t="s">
        <v>31</v>
      </c>
      <c r="F17" t="s">
        <v>60</v>
      </c>
      <c r="G17" t="s">
        <v>241</v>
      </c>
      <c r="H17" t="s">
        <v>73</v>
      </c>
      <c r="I17" s="14">
        <f t="shared" si="1"/>
        <v>2</v>
      </c>
      <c r="J17" s="14">
        <f t="shared" si="2"/>
        <v>1.5</v>
      </c>
      <c r="K17" s="14">
        <f t="shared" si="3"/>
        <v>1</v>
      </c>
    </row>
    <row r="18" spans="1:11">
      <c r="A18">
        <f>VLOOKUP(F18,'VLOOKUP REF'!$I$9:$J$11,2,0)</f>
        <v>0</v>
      </c>
      <c r="B18">
        <f t="shared" si="4"/>
        <v>1</v>
      </c>
      <c r="C18" t="s">
        <v>38</v>
      </c>
      <c r="D18" t="s">
        <v>31</v>
      </c>
      <c r="F18" t="s">
        <v>60</v>
      </c>
      <c r="G18" t="s">
        <v>241</v>
      </c>
      <c r="H18" t="s">
        <v>74</v>
      </c>
      <c r="I18" s="14">
        <f t="shared" si="1"/>
        <v>2</v>
      </c>
      <c r="J18" s="14">
        <f t="shared" si="2"/>
        <v>1.5</v>
      </c>
      <c r="K18" s="14">
        <f t="shared" si="3"/>
        <v>1</v>
      </c>
    </row>
    <row r="19" spans="1:11">
      <c r="A19">
        <f>VLOOKUP(F19,'VLOOKUP REF'!$I$9:$J$11,2,0)</f>
        <v>0</v>
      </c>
      <c r="B19">
        <f t="shared" si="4"/>
        <v>1</v>
      </c>
      <c r="C19" t="s">
        <v>38</v>
      </c>
      <c r="D19" t="s">
        <v>31</v>
      </c>
      <c r="F19" t="s">
        <v>60</v>
      </c>
      <c r="G19" t="s">
        <v>241</v>
      </c>
      <c r="H19" t="s">
        <v>75</v>
      </c>
      <c r="I19" s="14">
        <f t="shared" si="1"/>
        <v>2</v>
      </c>
      <c r="J19" s="14">
        <f t="shared" si="2"/>
        <v>1.5</v>
      </c>
      <c r="K19" s="14">
        <f t="shared" si="3"/>
        <v>1</v>
      </c>
    </row>
    <row r="20" spans="1:11">
      <c r="A20">
        <f>VLOOKUP(F20,'VLOOKUP REF'!$I$9:$J$11,2,0)</f>
        <v>0</v>
      </c>
      <c r="B20">
        <f t="shared" si="4"/>
        <v>1</v>
      </c>
      <c r="C20" t="s">
        <v>38</v>
      </c>
      <c r="D20" t="s">
        <v>31</v>
      </c>
      <c r="F20" t="s">
        <v>60</v>
      </c>
      <c r="G20" t="s">
        <v>241</v>
      </c>
      <c r="H20" t="s">
        <v>76</v>
      </c>
      <c r="I20" s="14">
        <f t="shared" si="1"/>
        <v>2</v>
      </c>
      <c r="J20" s="14">
        <f t="shared" si="2"/>
        <v>1.5</v>
      </c>
      <c r="K20" s="14">
        <f t="shared" si="3"/>
        <v>1</v>
      </c>
    </row>
    <row r="21" spans="1:11">
      <c r="A21">
        <f>VLOOKUP(F21,'VLOOKUP REF'!$I$9:$J$11,2,0)</f>
        <v>0</v>
      </c>
      <c r="B21">
        <f t="shared" si="4"/>
        <v>1</v>
      </c>
      <c r="C21" t="s">
        <v>38</v>
      </c>
      <c r="D21" t="s">
        <v>31</v>
      </c>
      <c r="F21" t="s">
        <v>60</v>
      </c>
      <c r="G21" t="s">
        <v>241</v>
      </c>
      <c r="H21" t="s">
        <v>77</v>
      </c>
      <c r="I21" s="14">
        <f t="shared" si="1"/>
        <v>2</v>
      </c>
      <c r="J21" s="14">
        <f t="shared" si="2"/>
        <v>1.5</v>
      </c>
      <c r="K21" s="14">
        <f t="shared" si="3"/>
        <v>1</v>
      </c>
    </row>
    <row r="22" spans="1:11">
      <c r="A22">
        <f>VLOOKUP(F22,'VLOOKUP REF'!$I$9:$J$11,2,0)</f>
        <v>0</v>
      </c>
      <c r="B22">
        <f t="shared" si="4"/>
        <v>1</v>
      </c>
      <c r="C22" t="s">
        <v>38</v>
      </c>
      <c r="D22" t="s">
        <v>31</v>
      </c>
      <c r="F22" t="s">
        <v>60</v>
      </c>
      <c r="G22" t="s">
        <v>241</v>
      </c>
      <c r="H22" t="s">
        <v>78</v>
      </c>
      <c r="I22" s="14">
        <f t="shared" si="1"/>
        <v>2</v>
      </c>
      <c r="J22" s="14">
        <f t="shared" si="2"/>
        <v>1.5</v>
      </c>
      <c r="K22" s="14">
        <f t="shared" si="3"/>
        <v>1</v>
      </c>
    </row>
    <row r="23" spans="1:11">
      <c r="A23">
        <f>VLOOKUP(F23,'VLOOKUP REF'!$I$9:$J$11,2,0)</f>
        <v>40</v>
      </c>
      <c r="B23">
        <f t="shared" si="4"/>
        <v>1.4</v>
      </c>
      <c r="C23" t="s">
        <v>38</v>
      </c>
      <c r="D23" t="s">
        <v>31</v>
      </c>
      <c r="F23" t="s">
        <v>58</v>
      </c>
      <c r="G23" t="s">
        <v>241</v>
      </c>
      <c r="H23" t="s">
        <v>79</v>
      </c>
      <c r="I23" s="14">
        <f t="shared" si="1"/>
        <v>2.8</v>
      </c>
      <c r="J23" s="14">
        <f t="shared" si="2"/>
        <v>2.0999999999999996</v>
      </c>
      <c r="K23" s="14">
        <f t="shared" si="3"/>
        <v>1.4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0F3D1-DA07-B14D-A9A2-244FD968EFD0}">
  <dimension ref="A1:R114"/>
  <sheetViews>
    <sheetView topLeftCell="F98" workbookViewId="0">
      <selection activeCell="L116" sqref="L116"/>
    </sheetView>
  </sheetViews>
  <sheetFormatPr baseColWidth="10" defaultRowHeight="16"/>
  <cols>
    <col min="1" max="1" width="26.83203125" bestFit="1" customWidth="1"/>
    <col min="2" max="2" width="13.83203125" bestFit="1" customWidth="1"/>
    <col min="3" max="5" width="13.83203125" customWidth="1"/>
    <col min="6" max="6" width="38.6640625" customWidth="1"/>
    <col min="7" max="7" width="27.6640625" customWidth="1"/>
    <col min="8" max="8" width="19.6640625" customWidth="1"/>
    <col min="9" max="9" width="33.1640625" bestFit="1" customWidth="1"/>
    <col min="10" max="10" width="15.6640625" customWidth="1"/>
    <col min="11" max="11" width="12.83203125" customWidth="1"/>
    <col min="12" max="12" width="24.33203125" customWidth="1"/>
    <col min="13" max="13" width="19.33203125" customWidth="1"/>
    <col min="14" max="14" width="22.33203125" customWidth="1"/>
    <col min="15" max="15" width="26.83203125" customWidth="1"/>
    <col min="16" max="16" width="20.5" customWidth="1"/>
    <col min="17" max="17" width="25.5" customWidth="1"/>
    <col min="18" max="18" width="20.33203125" customWidth="1"/>
  </cols>
  <sheetData>
    <row r="1" spans="1:18">
      <c r="G1" s="2" t="s">
        <v>17</v>
      </c>
      <c r="H1" t="s">
        <v>25</v>
      </c>
      <c r="I1" s="2" t="s">
        <v>24</v>
      </c>
    </row>
    <row r="2" spans="1:18" ht="21">
      <c r="F2" s="2" t="s">
        <v>16</v>
      </c>
      <c r="G2" s="3">
        <v>120</v>
      </c>
      <c r="H2">
        <v>20</v>
      </c>
      <c r="I2" s="3">
        <v>110</v>
      </c>
    </row>
    <row r="3" spans="1:18" ht="21">
      <c r="F3" s="2" t="s">
        <v>18</v>
      </c>
      <c r="G3" s="3">
        <v>228</v>
      </c>
      <c r="H3">
        <v>28</v>
      </c>
      <c r="I3" s="3">
        <v>215</v>
      </c>
    </row>
    <row r="4" spans="1:18" ht="21">
      <c r="F4" s="2" t="s">
        <v>19</v>
      </c>
      <c r="G4" s="3">
        <v>346</v>
      </c>
      <c r="H4">
        <v>46</v>
      </c>
      <c r="I4" s="3">
        <v>320</v>
      </c>
    </row>
    <row r="5" spans="1:18">
      <c r="J5" s="6" t="s">
        <v>20</v>
      </c>
      <c r="K5" s="6"/>
      <c r="L5" s="6"/>
      <c r="M5" s="7" t="s">
        <v>35</v>
      </c>
      <c r="N5" s="7"/>
      <c r="O5" s="7"/>
      <c r="P5" s="5" t="s">
        <v>27</v>
      </c>
      <c r="Q5" s="5"/>
      <c r="R5" s="5"/>
    </row>
    <row r="6" spans="1:18">
      <c r="J6" s="6">
        <f>3*4</f>
        <v>12</v>
      </c>
      <c r="K6" s="6"/>
      <c r="L6" s="6"/>
      <c r="M6" s="7">
        <f>2.5*4/2</f>
        <v>5</v>
      </c>
      <c r="N6" s="7"/>
      <c r="O6" s="7"/>
      <c r="P6" s="10">
        <f>(2*4)/3</f>
        <v>2.6666666666666665</v>
      </c>
      <c r="Q6" s="10"/>
      <c r="R6" s="10"/>
    </row>
    <row r="7" spans="1:18">
      <c r="A7" t="s">
        <v>28</v>
      </c>
      <c r="B7" t="s">
        <v>29</v>
      </c>
      <c r="C7" t="s">
        <v>30</v>
      </c>
      <c r="D7" t="s">
        <v>0</v>
      </c>
      <c r="E7" t="s">
        <v>95</v>
      </c>
      <c r="F7" t="s">
        <v>32</v>
      </c>
      <c r="G7" t="s">
        <v>98</v>
      </c>
      <c r="H7" t="s">
        <v>11</v>
      </c>
      <c r="I7" t="s">
        <v>1</v>
      </c>
      <c r="J7" t="s">
        <v>2</v>
      </c>
      <c r="K7" t="s">
        <v>3</v>
      </c>
      <c r="L7" t="s">
        <v>4</v>
      </c>
      <c r="M7" t="s">
        <v>2</v>
      </c>
      <c r="N7" t="s">
        <v>3</v>
      </c>
      <c r="O7" t="s">
        <v>4</v>
      </c>
      <c r="P7" t="s">
        <v>2</v>
      </c>
      <c r="Q7" t="s">
        <v>3</v>
      </c>
      <c r="R7" t="s">
        <v>4</v>
      </c>
    </row>
    <row r="8" spans="1:18">
      <c r="A8">
        <f>VLOOKUP(G8,'VLOOKUP REF'!$M$9:$N$12,2,0)</f>
        <v>20</v>
      </c>
      <c r="B8">
        <f>((100+A8)/100)</f>
        <v>1.2</v>
      </c>
      <c r="C8" t="s">
        <v>38</v>
      </c>
      <c r="D8" t="s">
        <v>97</v>
      </c>
      <c r="E8" t="s">
        <v>96</v>
      </c>
      <c r="F8" t="s">
        <v>33</v>
      </c>
      <c r="G8" t="s">
        <v>23</v>
      </c>
      <c r="H8" t="s">
        <v>10</v>
      </c>
      <c r="I8" t="s">
        <v>82</v>
      </c>
      <c r="J8" s="4">
        <f>($I$2/$J$6)*$B8</f>
        <v>10.999999999999998</v>
      </c>
      <c r="K8" s="4">
        <f>($I$3/$J$6)*$B8</f>
        <v>21.5</v>
      </c>
      <c r="L8" s="4">
        <f>($I$4/$J$6)*$B8</f>
        <v>32</v>
      </c>
      <c r="M8" s="4">
        <f>(($I$2)/$M$6)*$B8</f>
        <v>26.4</v>
      </c>
      <c r="N8" s="4">
        <f>(($I$3)/$M$6)*$B8</f>
        <v>51.6</v>
      </c>
      <c r="O8" s="4">
        <f>(($I$4)/$M$6)*$B8</f>
        <v>76.8</v>
      </c>
      <c r="P8" s="4">
        <f>(($I$2)/$P$6)*$B8</f>
        <v>49.5</v>
      </c>
      <c r="Q8" s="4">
        <f>(($I$3)/$P$6)*$B8</f>
        <v>96.75</v>
      </c>
      <c r="R8" s="4">
        <f>(($I$4)/$P$6)*$B8</f>
        <v>144</v>
      </c>
    </row>
    <row r="9" spans="1:18">
      <c r="A9">
        <f>VLOOKUP(G9,'VLOOKUP REF'!$M$9:$N$12,2,0)</f>
        <v>20</v>
      </c>
      <c r="B9">
        <f>((100+A9)/100)</f>
        <v>1.2</v>
      </c>
      <c r="C9" t="s">
        <v>38</v>
      </c>
      <c r="D9" t="s">
        <v>97</v>
      </c>
      <c r="E9" t="s">
        <v>96</v>
      </c>
      <c r="F9" t="s">
        <v>33</v>
      </c>
      <c r="G9" t="s">
        <v>23</v>
      </c>
      <c r="H9" t="s">
        <v>10</v>
      </c>
      <c r="I9" t="s">
        <v>83</v>
      </c>
      <c r="J9" s="4">
        <f>($I$2/$J$6)*$B9</f>
        <v>10.999999999999998</v>
      </c>
      <c r="K9" s="4">
        <f>($I$3/$J$6)*$B9</f>
        <v>21.5</v>
      </c>
      <c r="L9" s="4">
        <f>($I$4/$J$6)*$B9</f>
        <v>32</v>
      </c>
      <c r="M9" s="4">
        <f>(($I$2)/$M$6)*$B9</f>
        <v>26.4</v>
      </c>
      <c r="N9" s="4">
        <f>(($I$3)/$M$6)*$B9</f>
        <v>51.6</v>
      </c>
      <c r="O9" s="4">
        <f>(($I$4)/$M$6)*$B9</f>
        <v>76.8</v>
      </c>
      <c r="P9" s="4">
        <f>(($I$2)/$P$6)*$B9</f>
        <v>49.5</v>
      </c>
      <c r="Q9" s="4">
        <f>(($I$3)/$P$6)*$B9</f>
        <v>96.75</v>
      </c>
      <c r="R9" s="4">
        <f>(($I$4)/$P$6)*$B9</f>
        <v>144</v>
      </c>
    </row>
    <row r="10" spans="1:18">
      <c r="A10">
        <f>VLOOKUP(G10,'VLOOKUP REF'!$M$9:$N$12,2,0)</f>
        <v>20</v>
      </c>
      <c r="B10">
        <f>((100+A10)/100)</f>
        <v>1.2</v>
      </c>
      <c r="C10" t="s">
        <v>38</v>
      </c>
      <c r="D10" t="s">
        <v>97</v>
      </c>
      <c r="E10" t="s">
        <v>96</v>
      </c>
      <c r="F10" t="s">
        <v>33</v>
      </c>
      <c r="G10" t="s">
        <v>23</v>
      </c>
      <c r="H10" t="s">
        <v>10</v>
      </c>
      <c r="I10" t="s">
        <v>84</v>
      </c>
      <c r="J10" s="4">
        <f>($I$2/$J$6)*$B10</f>
        <v>10.999999999999998</v>
      </c>
      <c r="K10" s="4">
        <f>($I$3/$J$6)*$B10</f>
        <v>21.5</v>
      </c>
      <c r="L10" s="4">
        <f>($I$4/$J$6)*$B10</f>
        <v>32</v>
      </c>
      <c r="M10" s="4">
        <f>(($I$2)/$M$6)*$B10</f>
        <v>26.4</v>
      </c>
      <c r="N10" s="4">
        <f>(($I$3)/$M$6)*$B10</f>
        <v>51.6</v>
      </c>
      <c r="O10" s="4">
        <f>(($I$4)/$M$6)*$B10</f>
        <v>76.8</v>
      </c>
      <c r="P10" s="4">
        <f>(($I$2)/$P$6)*$B10</f>
        <v>49.5</v>
      </c>
      <c r="Q10" s="4">
        <f>(($I$3)/$P$6)*$B10</f>
        <v>96.75</v>
      </c>
      <c r="R10" s="4">
        <f>(($I$4)/$P$6)*$B10</f>
        <v>144</v>
      </c>
    </row>
    <row r="11" spans="1:18">
      <c r="A11">
        <f>VLOOKUP(G11,'VLOOKUP REF'!$M$9:$N$12,2,0)</f>
        <v>20</v>
      </c>
      <c r="B11">
        <f t="shared" ref="B11:B74" si="0">((100+A11)/100)</f>
        <v>1.2</v>
      </c>
      <c r="C11" t="s">
        <v>38</v>
      </c>
      <c r="D11" t="s">
        <v>97</v>
      </c>
      <c r="E11" t="s">
        <v>96</v>
      </c>
      <c r="F11" t="s">
        <v>33</v>
      </c>
      <c r="G11" t="s">
        <v>23</v>
      </c>
      <c r="H11" t="s">
        <v>10</v>
      </c>
      <c r="I11" t="s">
        <v>85</v>
      </c>
      <c r="J11" s="4">
        <f t="shared" ref="J11:J74" si="1">($I$2/$J$6)*$B11</f>
        <v>10.999999999999998</v>
      </c>
      <c r="K11" s="4">
        <f t="shared" ref="K11:K74" si="2">($I$3/$J$6)*$B11</f>
        <v>21.5</v>
      </c>
      <c r="L11" s="4">
        <f t="shared" ref="L11:L74" si="3">($I$4/$J$6)*$B11</f>
        <v>32</v>
      </c>
      <c r="M11" s="4">
        <f t="shared" ref="M11:M74" si="4">(($I$2)/$M$6)*$B11</f>
        <v>26.4</v>
      </c>
      <c r="N11" s="4">
        <f t="shared" ref="N11:N74" si="5">(($I$3)/$M$6)*$B11</f>
        <v>51.6</v>
      </c>
      <c r="O11" s="4">
        <f t="shared" ref="O11:O74" si="6">(($I$4)/$M$6)*$B11</f>
        <v>76.8</v>
      </c>
      <c r="P11" s="4">
        <f t="shared" ref="P11:P74" si="7">(($I$2)/$P$6)*$B11</f>
        <v>49.5</v>
      </c>
      <c r="Q11" s="4">
        <f t="shared" ref="Q11:Q74" si="8">(($I$3)/$P$6)*$B11</f>
        <v>96.75</v>
      </c>
      <c r="R11" s="4">
        <f t="shared" ref="R11:R74" si="9">(($I$4)/$P$6)*$B11</f>
        <v>144</v>
      </c>
    </row>
    <row r="12" spans="1:18">
      <c r="A12">
        <f>VLOOKUP(G12,'VLOOKUP REF'!$M$9:$N$12,2,0)</f>
        <v>20</v>
      </c>
      <c r="B12">
        <f t="shared" si="0"/>
        <v>1.2</v>
      </c>
      <c r="C12" t="s">
        <v>38</v>
      </c>
      <c r="D12" t="s">
        <v>97</v>
      </c>
      <c r="E12" t="s">
        <v>96</v>
      </c>
      <c r="F12" t="s">
        <v>33</v>
      </c>
      <c r="G12" t="s">
        <v>23</v>
      </c>
      <c r="H12" t="s">
        <v>10</v>
      </c>
      <c r="I12" t="s">
        <v>86</v>
      </c>
      <c r="J12" s="4">
        <f t="shared" si="1"/>
        <v>10.999999999999998</v>
      </c>
      <c r="K12" s="4">
        <f t="shared" si="2"/>
        <v>21.5</v>
      </c>
      <c r="L12" s="4">
        <f t="shared" si="3"/>
        <v>32</v>
      </c>
      <c r="M12" s="4">
        <f t="shared" si="4"/>
        <v>26.4</v>
      </c>
      <c r="N12" s="4">
        <f t="shared" si="5"/>
        <v>51.6</v>
      </c>
      <c r="O12" s="4">
        <f t="shared" si="6"/>
        <v>76.8</v>
      </c>
      <c r="P12" s="4">
        <f t="shared" si="7"/>
        <v>49.5</v>
      </c>
      <c r="Q12" s="4">
        <f t="shared" si="8"/>
        <v>96.75</v>
      </c>
      <c r="R12" s="4">
        <f t="shared" si="9"/>
        <v>144</v>
      </c>
    </row>
    <row r="13" spans="1:18">
      <c r="A13">
        <f>VLOOKUP(G13,'VLOOKUP REF'!$M$9:$N$12,2,0)</f>
        <v>20</v>
      </c>
      <c r="B13">
        <f t="shared" si="0"/>
        <v>1.2</v>
      </c>
      <c r="C13" t="s">
        <v>38</v>
      </c>
      <c r="D13" t="s">
        <v>97</v>
      </c>
      <c r="E13" t="s">
        <v>96</v>
      </c>
      <c r="F13" t="s">
        <v>33</v>
      </c>
      <c r="G13" t="s">
        <v>23</v>
      </c>
      <c r="H13" t="s">
        <v>10</v>
      </c>
      <c r="I13" t="s">
        <v>87</v>
      </c>
      <c r="J13" s="4">
        <f t="shared" si="1"/>
        <v>10.999999999999998</v>
      </c>
      <c r="K13" s="4">
        <f t="shared" si="2"/>
        <v>21.5</v>
      </c>
      <c r="L13" s="4">
        <f t="shared" si="3"/>
        <v>32</v>
      </c>
      <c r="M13" s="4">
        <f t="shared" si="4"/>
        <v>26.4</v>
      </c>
      <c r="N13" s="4">
        <f t="shared" si="5"/>
        <v>51.6</v>
      </c>
      <c r="O13" s="4">
        <f t="shared" si="6"/>
        <v>76.8</v>
      </c>
      <c r="P13" s="4">
        <f t="shared" si="7"/>
        <v>49.5</v>
      </c>
      <c r="Q13" s="4">
        <f t="shared" si="8"/>
        <v>96.75</v>
      </c>
      <c r="R13" s="4">
        <f t="shared" si="9"/>
        <v>144</v>
      </c>
    </row>
    <row r="14" spans="1:18">
      <c r="A14">
        <f>VLOOKUP(G14,'VLOOKUP REF'!$M$9:$N$12,2,0)</f>
        <v>20</v>
      </c>
      <c r="B14">
        <f t="shared" si="0"/>
        <v>1.2</v>
      </c>
      <c r="C14" t="s">
        <v>38</v>
      </c>
      <c r="D14" t="s">
        <v>97</v>
      </c>
      <c r="E14" t="s">
        <v>96</v>
      </c>
      <c r="F14" t="s">
        <v>33</v>
      </c>
      <c r="G14" t="s">
        <v>23</v>
      </c>
      <c r="H14" t="s">
        <v>10</v>
      </c>
      <c r="I14" t="s">
        <v>88</v>
      </c>
      <c r="J14" s="4">
        <f t="shared" si="1"/>
        <v>10.999999999999998</v>
      </c>
      <c r="K14" s="4">
        <f t="shared" si="2"/>
        <v>21.5</v>
      </c>
      <c r="L14" s="4">
        <f t="shared" si="3"/>
        <v>32</v>
      </c>
      <c r="M14" s="4">
        <f t="shared" si="4"/>
        <v>26.4</v>
      </c>
      <c r="N14" s="4">
        <f t="shared" si="5"/>
        <v>51.6</v>
      </c>
      <c r="O14" s="4">
        <f t="shared" si="6"/>
        <v>76.8</v>
      </c>
      <c r="P14" s="4">
        <f t="shared" si="7"/>
        <v>49.5</v>
      </c>
      <c r="Q14" s="4">
        <f t="shared" si="8"/>
        <v>96.75</v>
      </c>
      <c r="R14" s="4">
        <f t="shared" si="9"/>
        <v>144</v>
      </c>
    </row>
    <row r="15" spans="1:18">
      <c r="A15">
        <f>VLOOKUP(G15,'VLOOKUP REF'!$M$9:$N$12,2,0)</f>
        <v>20</v>
      </c>
      <c r="B15">
        <f t="shared" si="0"/>
        <v>1.2</v>
      </c>
      <c r="C15" t="s">
        <v>38</v>
      </c>
      <c r="D15" t="s">
        <v>97</v>
      </c>
      <c r="E15" t="s">
        <v>96</v>
      </c>
      <c r="F15" t="s">
        <v>33</v>
      </c>
      <c r="G15" t="s">
        <v>23</v>
      </c>
      <c r="H15" t="s">
        <v>10</v>
      </c>
      <c r="I15" t="s">
        <v>89</v>
      </c>
      <c r="J15" s="4">
        <f t="shared" si="1"/>
        <v>10.999999999999998</v>
      </c>
      <c r="K15" s="4">
        <f t="shared" si="2"/>
        <v>21.5</v>
      </c>
      <c r="L15" s="4">
        <f t="shared" si="3"/>
        <v>32</v>
      </c>
      <c r="M15" s="4">
        <f t="shared" si="4"/>
        <v>26.4</v>
      </c>
      <c r="N15" s="4">
        <f t="shared" si="5"/>
        <v>51.6</v>
      </c>
      <c r="O15" s="4">
        <f t="shared" si="6"/>
        <v>76.8</v>
      </c>
      <c r="P15" s="4">
        <f t="shared" si="7"/>
        <v>49.5</v>
      </c>
      <c r="Q15" s="4">
        <f t="shared" si="8"/>
        <v>96.75</v>
      </c>
      <c r="R15" s="4">
        <f t="shared" si="9"/>
        <v>144</v>
      </c>
    </row>
    <row r="16" spans="1:18">
      <c r="A16">
        <f>VLOOKUP(G16,'VLOOKUP REF'!$M$9:$N$12,2,0)</f>
        <v>20</v>
      </c>
      <c r="B16">
        <f t="shared" si="0"/>
        <v>1.2</v>
      </c>
      <c r="C16" t="s">
        <v>38</v>
      </c>
      <c r="D16" t="s">
        <v>97</v>
      </c>
      <c r="E16" t="s">
        <v>96</v>
      </c>
      <c r="F16" t="s">
        <v>33</v>
      </c>
      <c r="G16" t="s">
        <v>23</v>
      </c>
      <c r="H16" t="s">
        <v>10</v>
      </c>
      <c r="I16" t="s">
        <v>90</v>
      </c>
      <c r="J16" s="4">
        <f t="shared" si="1"/>
        <v>10.999999999999998</v>
      </c>
      <c r="K16" s="4">
        <f t="shared" si="2"/>
        <v>21.5</v>
      </c>
      <c r="L16" s="4">
        <f t="shared" si="3"/>
        <v>32</v>
      </c>
      <c r="M16" s="4">
        <f t="shared" si="4"/>
        <v>26.4</v>
      </c>
      <c r="N16" s="4">
        <f t="shared" si="5"/>
        <v>51.6</v>
      </c>
      <c r="O16" s="4">
        <f t="shared" si="6"/>
        <v>76.8</v>
      </c>
      <c r="P16" s="4">
        <f t="shared" si="7"/>
        <v>49.5</v>
      </c>
      <c r="Q16" s="4">
        <f t="shared" si="8"/>
        <v>96.75</v>
      </c>
      <c r="R16" s="4">
        <f t="shared" si="9"/>
        <v>144</v>
      </c>
    </row>
    <row r="17" spans="1:18">
      <c r="A17">
        <f>VLOOKUP(G17,'VLOOKUP REF'!$M$9:$N$12,2,0)</f>
        <v>20</v>
      </c>
      <c r="B17">
        <f t="shared" si="0"/>
        <v>1.2</v>
      </c>
      <c r="C17" t="s">
        <v>38</v>
      </c>
      <c r="D17" t="s">
        <v>97</v>
      </c>
      <c r="E17" t="s">
        <v>96</v>
      </c>
      <c r="F17" t="s">
        <v>33</v>
      </c>
      <c r="G17" t="s">
        <v>23</v>
      </c>
      <c r="H17" t="s">
        <v>10</v>
      </c>
      <c r="I17" t="s">
        <v>91</v>
      </c>
      <c r="J17" s="4">
        <f t="shared" si="1"/>
        <v>10.999999999999998</v>
      </c>
      <c r="K17" s="4">
        <f t="shared" si="2"/>
        <v>21.5</v>
      </c>
      <c r="L17" s="4">
        <f t="shared" si="3"/>
        <v>32</v>
      </c>
      <c r="M17" s="4">
        <f t="shared" si="4"/>
        <v>26.4</v>
      </c>
      <c r="N17" s="4">
        <f t="shared" si="5"/>
        <v>51.6</v>
      </c>
      <c r="O17" s="4">
        <f t="shared" si="6"/>
        <v>76.8</v>
      </c>
      <c r="P17" s="4">
        <f t="shared" si="7"/>
        <v>49.5</v>
      </c>
      <c r="Q17" s="4">
        <f t="shared" si="8"/>
        <v>96.75</v>
      </c>
      <c r="R17" s="4">
        <f t="shared" si="9"/>
        <v>144</v>
      </c>
    </row>
    <row r="18" spans="1:18">
      <c r="A18">
        <f>VLOOKUP(G18,'VLOOKUP REF'!$M$9:$N$12,2,0)</f>
        <v>20</v>
      </c>
      <c r="B18">
        <f t="shared" si="0"/>
        <v>1.2</v>
      </c>
      <c r="C18" t="s">
        <v>38</v>
      </c>
      <c r="D18" t="s">
        <v>97</v>
      </c>
      <c r="E18" t="s">
        <v>96</v>
      </c>
      <c r="F18" t="s">
        <v>33</v>
      </c>
      <c r="G18" t="s">
        <v>23</v>
      </c>
      <c r="H18" t="s">
        <v>10</v>
      </c>
      <c r="I18" t="s">
        <v>92</v>
      </c>
      <c r="J18" s="4">
        <f t="shared" si="1"/>
        <v>10.999999999999998</v>
      </c>
      <c r="K18" s="4">
        <f t="shared" si="2"/>
        <v>21.5</v>
      </c>
      <c r="L18" s="4">
        <f t="shared" si="3"/>
        <v>32</v>
      </c>
      <c r="M18" s="4">
        <f t="shared" si="4"/>
        <v>26.4</v>
      </c>
      <c r="N18" s="4">
        <f t="shared" si="5"/>
        <v>51.6</v>
      </c>
      <c r="O18" s="4">
        <f t="shared" si="6"/>
        <v>76.8</v>
      </c>
      <c r="P18" s="4">
        <f t="shared" si="7"/>
        <v>49.5</v>
      </c>
      <c r="Q18" s="4">
        <f t="shared" si="8"/>
        <v>96.75</v>
      </c>
      <c r="R18" s="4">
        <f t="shared" si="9"/>
        <v>144</v>
      </c>
    </row>
    <row r="19" spans="1:18">
      <c r="A19">
        <f>VLOOKUP(G19,'VLOOKUP REF'!$M$9:$N$12,2,0)</f>
        <v>20</v>
      </c>
      <c r="B19">
        <f t="shared" si="0"/>
        <v>1.2</v>
      </c>
      <c r="C19" t="s">
        <v>38</v>
      </c>
      <c r="D19" t="s">
        <v>97</v>
      </c>
      <c r="E19" t="s">
        <v>96</v>
      </c>
      <c r="F19" t="s">
        <v>33</v>
      </c>
      <c r="G19" t="s">
        <v>23</v>
      </c>
      <c r="H19" t="s">
        <v>10</v>
      </c>
      <c r="I19" t="s">
        <v>93</v>
      </c>
      <c r="J19" s="4">
        <f t="shared" si="1"/>
        <v>10.999999999999998</v>
      </c>
      <c r="K19" s="4">
        <f t="shared" si="2"/>
        <v>21.5</v>
      </c>
      <c r="L19" s="4">
        <f t="shared" si="3"/>
        <v>32</v>
      </c>
      <c r="M19" s="4">
        <f t="shared" si="4"/>
        <v>26.4</v>
      </c>
      <c r="N19" s="4">
        <f t="shared" si="5"/>
        <v>51.6</v>
      </c>
      <c r="O19" s="4">
        <f t="shared" si="6"/>
        <v>76.8</v>
      </c>
      <c r="P19" s="4">
        <f t="shared" si="7"/>
        <v>49.5</v>
      </c>
      <c r="Q19" s="4">
        <f t="shared" si="8"/>
        <v>96.75</v>
      </c>
      <c r="R19" s="4">
        <f t="shared" si="9"/>
        <v>144</v>
      </c>
    </row>
    <row r="20" spans="1:18">
      <c r="A20">
        <f>VLOOKUP(G20,'VLOOKUP REF'!$M$9:$N$12,2,0)</f>
        <v>15</v>
      </c>
      <c r="B20">
        <f t="shared" si="0"/>
        <v>1.1499999999999999</v>
      </c>
      <c r="C20" t="s">
        <v>38</v>
      </c>
      <c r="D20" t="s">
        <v>97</v>
      </c>
      <c r="E20" t="s">
        <v>96</v>
      </c>
      <c r="F20" t="s">
        <v>33</v>
      </c>
      <c r="G20" t="s">
        <v>26</v>
      </c>
      <c r="H20" t="s">
        <v>10</v>
      </c>
      <c r="I20" t="s">
        <v>94</v>
      </c>
      <c r="J20" s="4">
        <f t="shared" si="1"/>
        <v>10.541666666666664</v>
      </c>
      <c r="K20" s="4">
        <f t="shared" si="2"/>
        <v>20.604166666666668</v>
      </c>
      <c r="L20" s="4">
        <f t="shared" si="3"/>
        <v>30.666666666666664</v>
      </c>
      <c r="M20" s="4">
        <f t="shared" si="4"/>
        <v>25.299999999999997</v>
      </c>
      <c r="N20" s="4">
        <f t="shared" si="5"/>
        <v>49.449999999999996</v>
      </c>
      <c r="O20" s="4">
        <f t="shared" si="6"/>
        <v>73.599999999999994</v>
      </c>
      <c r="P20" s="4">
        <f t="shared" si="7"/>
        <v>47.437499999999993</v>
      </c>
      <c r="Q20" s="4">
        <f t="shared" si="8"/>
        <v>92.718749999999986</v>
      </c>
      <c r="R20" s="4">
        <f t="shared" si="9"/>
        <v>138</v>
      </c>
    </row>
    <row r="21" spans="1:18">
      <c r="A21">
        <f>VLOOKUP(G21,'VLOOKUP REF'!$M$9:$N$12,2,0)</f>
        <v>20</v>
      </c>
      <c r="B21">
        <f t="shared" si="0"/>
        <v>1.2</v>
      </c>
      <c r="C21" t="s">
        <v>38</v>
      </c>
      <c r="D21" t="s">
        <v>97</v>
      </c>
      <c r="E21" t="s">
        <v>96</v>
      </c>
      <c r="F21" t="s">
        <v>33</v>
      </c>
      <c r="G21" t="s">
        <v>23</v>
      </c>
      <c r="H21" t="s">
        <v>10</v>
      </c>
      <c r="I21" t="s">
        <v>99</v>
      </c>
      <c r="J21" s="4">
        <f t="shared" si="1"/>
        <v>10.999999999999998</v>
      </c>
      <c r="K21" s="4">
        <f t="shared" si="2"/>
        <v>21.5</v>
      </c>
      <c r="L21" s="4">
        <f t="shared" si="3"/>
        <v>32</v>
      </c>
      <c r="M21" s="4">
        <f t="shared" si="4"/>
        <v>26.4</v>
      </c>
      <c r="N21" s="4">
        <f t="shared" si="5"/>
        <v>51.6</v>
      </c>
      <c r="O21" s="4">
        <f t="shared" si="6"/>
        <v>76.8</v>
      </c>
      <c r="P21" s="4">
        <f t="shared" si="7"/>
        <v>49.5</v>
      </c>
      <c r="Q21" s="4">
        <f t="shared" si="8"/>
        <v>96.75</v>
      </c>
      <c r="R21" s="4">
        <f t="shared" si="9"/>
        <v>144</v>
      </c>
    </row>
    <row r="22" spans="1:18">
      <c r="A22">
        <f>VLOOKUP(G22,'VLOOKUP REF'!$M$9:$N$12,2,0)</f>
        <v>20</v>
      </c>
      <c r="B22">
        <f t="shared" si="0"/>
        <v>1.2</v>
      </c>
      <c r="C22" t="s">
        <v>38</v>
      </c>
      <c r="D22" t="s">
        <v>97</v>
      </c>
      <c r="E22" t="s">
        <v>96</v>
      </c>
      <c r="F22" t="s">
        <v>33</v>
      </c>
      <c r="G22" t="s">
        <v>23</v>
      </c>
      <c r="H22" t="s">
        <v>10</v>
      </c>
      <c r="I22" t="s">
        <v>100</v>
      </c>
      <c r="J22" s="4">
        <f t="shared" si="1"/>
        <v>10.999999999999998</v>
      </c>
      <c r="K22" s="4">
        <f t="shared" si="2"/>
        <v>21.5</v>
      </c>
      <c r="L22" s="4">
        <f t="shared" si="3"/>
        <v>32</v>
      </c>
      <c r="M22" s="4">
        <f t="shared" si="4"/>
        <v>26.4</v>
      </c>
      <c r="N22" s="4">
        <f t="shared" si="5"/>
        <v>51.6</v>
      </c>
      <c r="O22" s="4">
        <f t="shared" si="6"/>
        <v>76.8</v>
      </c>
      <c r="P22" s="4">
        <f t="shared" si="7"/>
        <v>49.5</v>
      </c>
      <c r="Q22" s="4">
        <f t="shared" si="8"/>
        <v>96.75</v>
      </c>
      <c r="R22" s="4">
        <f t="shared" si="9"/>
        <v>144</v>
      </c>
    </row>
    <row r="23" spans="1:18">
      <c r="A23">
        <f>VLOOKUP(G23,'VLOOKUP REF'!$M$9:$N$12,2,0)</f>
        <v>15</v>
      </c>
      <c r="B23">
        <f t="shared" si="0"/>
        <v>1.1499999999999999</v>
      </c>
      <c r="C23" t="s">
        <v>38</v>
      </c>
      <c r="D23" t="s">
        <v>97</v>
      </c>
      <c r="E23" t="s">
        <v>96</v>
      </c>
      <c r="F23" t="s">
        <v>33</v>
      </c>
      <c r="G23" t="s">
        <v>26</v>
      </c>
      <c r="H23" t="s">
        <v>10</v>
      </c>
      <c r="I23" t="s">
        <v>101</v>
      </c>
      <c r="J23" s="4">
        <f t="shared" si="1"/>
        <v>10.541666666666664</v>
      </c>
      <c r="K23" s="4">
        <f t="shared" si="2"/>
        <v>20.604166666666668</v>
      </c>
      <c r="L23" s="4">
        <f t="shared" si="3"/>
        <v>30.666666666666664</v>
      </c>
      <c r="M23" s="4">
        <f t="shared" si="4"/>
        <v>25.299999999999997</v>
      </c>
      <c r="N23" s="4">
        <f t="shared" si="5"/>
        <v>49.449999999999996</v>
      </c>
      <c r="O23" s="4">
        <f t="shared" si="6"/>
        <v>73.599999999999994</v>
      </c>
      <c r="P23" s="4">
        <f t="shared" si="7"/>
        <v>47.437499999999993</v>
      </c>
      <c r="Q23" s="4">
        <f t="shared" si="8"/>
        <v>92.718749999999986</v>
      </c>
      <c r="R23" s="4">
        <f t="shared" si="9"/>
        <v>138</v>
      </c>
    </row>
    <row r="24" spans="1:18">
      <c r="A24">
        <f>VLOOKUP(G24,'VLOOKUP REF'!$M$9:$N$12,2,0)</f>
        <v>15</v>
      </c>
      <c r="B24">
        <f t="shared" si="0"/>
        <v>1.1499999999999999</v>
      </c>
      <c r="C24" t="s">
        <v>38</v>
      </c>
      <c r="D24" t="s">
        <v>97</v>
      </c>
      <c r="E24" t="s">
        <v>141</v>
      </c>
      <c r="F24" t="s">
        <v>33</v>
      </c>
      <c r="G24" t="s">
        <v>26</v>
      </c>
      <c r="H24" t="s">
        <v>10</v>
      </c>
      <c r="I24" t="s">
        <v>102</v>
      </c>
      <c r="J24" s="4">
        <f t="shared" si="1"/>
        <v>10.541666666666664</v>
      </c>
      <c r="K24" s="4">
        <f t="shared" si="2"/>
        <v>20.604166666666668</v>
      </c>
      <c r="L24" s="4">
        <f t="shared" si="3"/>
        <v>30.666666666666664</v>
      </c>
      <c r="M24" s="4">
        <f t="shared" si="4"/>
        <v>25.299999999999997</v>
      </c>
      <c r="N24" s="4">
        <f t="shared" si="5"/>
        <v>49.449999999999996</v>
      </c>
      <c r="O24" s="4">
        <f t="shared" si="6"/>
        <v>73.599999999999994</v>
      </c>
      <c r="P24" s="4">
        <f t="shared" si="7"/>
        <v>47.437499999999993</v>
      </c>
      <c r="Q24" s="4">
        <f t="shared" si="8"/>
        <v>92.718749999999986</v>
      </c>
      <c r="R24" s="4">
        <f t="shared" si="9"/>
        <v>138</v>
      </c>
    </row>
    <row r="25" spans="1:18">
      <c r="A25">
        <f>VLOOKUP(G25,'VLOOKUP REF'!$M$9:$N$12,2,0)</f>
        <v>10</v>
      </c>
      <c r="B25">
        <f t="shared" si="0"/>
        <v>1.1000000000000001</v>
      </c>
      <c r="C25" t="s">
        <v>38</v>
      </c>
      <c r="D25" t="s">
        <v>97</v>
      </c>
      <c r="E25" t="s">
        <v>141</v>
      </c>
      <c r="F25" t="s">
        <v>33</v>
      </c>
      <c r="G25" t="s">
        <v>22</v>
      </c>
      <c r="H25" t="s">
        <v>10</v>
      </c>
      <c r="I25" t="s">
        <v>103</v>
      </c>
      <c r="J25" s="4">
        <f t="shared" si="1"/>
        <v>10.083333333333334</v>
      </c>
      <c r="K25" s="4">
        <f t="shared" si="2"/>
        <v>19.708333333333336</v>
      </c>
      <c r="L25" s="4">
        <f t="shared" si="3"/>
        <v>29.333333333333336</v>
      </c>
      <c r="M25" s="4">
        <f t="shared" si="4"/>
        <v>24.200000000000003</v>
      </c>
      <c r="N25" s="4">
        <f t="shared" si="5"/>
        <v>47.300000000000004</v>
      </c>
      <c r="O25" s="4">
        <f t="shared" si="6"/>
        <v>70.400000000000006</v>
      </c>
      <c r="P25" s="4">
        <f t="shared" si="7"/>
        <v>45.375000000000007</v>
      </c>
      <c r="Q25" s="4">
        <f t="shared" si="8"/>
        <v>88.687500000000014</v>
      </c>
      <c r="R25" s="4">
        <f t="shared" si="9"/>
        <v>132</v>
      </c>
    </row>
    <row r="26" spans="1:18">
      <c r="A26">
        <f>VLOOKUP(G26,'VLOOKUP REF'!$M$9:$N$12,2,0)</f>
        <v>10</v>
      </c>
      <c r="B26">
        <f t="shared" si="0"/>
        <v>1.1000000000000001</v>
      </c>
      <c r="C26" t="s">
        <v>38</v>
      </c>
      <c r="D26" t="s">
        <v>97</v>
      </c>
      <c r="E26" t="s">
        <v>141</v>
      </c>
      <c r="F26" t="s">
        <v>33</v>
      </c>
      <c r="G26" t="s">
        <v>22</v>
      </c>
      <c r="H26" t="s">
        <v>10</v>
      </c>
      <c r="I26" t="s">
        <v>104</v>
      </c>
      <c r="J26" s="4">
        <f t="shared" si="1"/>
        <v>10.083333333333334</v>
      </c>
      <c r="K26" s="4">
        <f t="shared" si="2"/>
        <v>19.708333333333336</v>
      </c>
      <c r="L26" s="4">
        <f t="shared" si="3"/>
        <v>29.333333333333336</v>
      </c>
      <c r="M26" s="4">
        <f t="shared" si="4"/>
        <v>24.200000000000003</v>
      </c>
      <c r="N26" s="4">
        <f t="shared" si="5"/>
        <v>47.300000000000004</v>
      </c>
      <c r="O26" s="4">
        <f t="shared" si="6"/>
        <v>70.400000000000006</v>
      </c>
      <c r="P26" s="4">
        <f t="shared" si="7"/>
        <v>45.375000000000007</v>
      </c>
      <c r="Q26" s="4">
        <f t="shared" si="8"/>
        <v>88.687500000000014</v>
      </c>
      <c r="R26" s="4">
        <f t="shared" si="9"/>
        <v>132</v>
      </c>
    </row>
    <row r="27" spans="1:18">
      <c r="A27">
        <f>VLOOKUP(G27,'VLOOKUP REF'!$M$9:$N$12,2,0)</f>
        <v>15</v>
      </c>
      <c r="B27">
        <f t="shared" si="0"/>
        <v>1.1499999999999999</v>
      </c>
      <c r="C27" t="s">
        <v>38</v>
      </c>
      <c r="D27" t="s">
        <v>97</v>
      </c>
      <c r="E27" t="s">
        <v>141</v>
      </c>
      <c r="F27" t="s">
        <v>33</v>
      </c>
      <c r="G27" t="s">
        <v>26</v>
      </c>
      <c r="H27" t="s">
        <v>10</v>
      </c>
      <c r="I27" t="s">
        <v>105</v>
      </c>
      <c r="J27" s="4">
        <f t="shared" si="1"/>
        <v>10.541666666666664</v>
      </c>
      <c r="K27" s="4">
        <f t="shared" si="2"/>
        <v>20.604166666666668</v>
      </c>
      <c r="L27" s="4">
        <f t="shared" si="3"/>
        <v>30.666666666666664</v>
      </c>
      <c r="M27" s="4">
        <f t="shared" si="4"/>
        <v>25.299999999999997</v>
      </c>
      <c r="N27" s="4">
        <f t="shared" si="5"/>
        <v>49.449999999999996</v>
      </c>
      <c r="O27" s="4">
        <f t="shared" si="6"/>
        <v>73.599999999999994</v>
      </c>
      <c r="P27" s="4">
        <f t="shared" si="7"/>
        <v>47.437499999999993</v>
      </c>
      <c r="Q27" s="4">
        <f t="shared" si="8"/>
        <v>92.718749999999986</v>
      </c>
      <c r="R27" s="4">
        <f t="shared" si="9"/>
        <v>138</v>
      </c>
    </row>
    <row r="28" spans="1:18">
      <c r="A28">
        <f>VLOOKUP(G28,'VLOOKUP REF'!$M$9:$N$12,2,0)</f>
        <v>15</v>
      </c>
      <c r="B28">
        <f t="shared" si="0"/>
        <v>1.1499999999999999</v>
      </c>
      <c r="C28" t="s">
        <v>38</v>
      </c>
      <c r="D28" t="s">
        <v>97</v>
      </c>
      <c r="E28" t="s">
        <v>141</v>
      </c>
      <c r="F28" t="s">
        <v>33</v>
      </c>
      <c r="G28" t="s">
        <v>26</v>
      </c>
      <c r="H28" t="s">
        <v>10</v>
      </c>
      <c r="I28" t="s">
        <v>106</v>
      </c>
      <c r="J28" s="4">
        <f t="shared" si="1"/>
        <v>10.541666666666664</v>
      </c>
      <c r="K28" s="4">
        <f t="shared" si="2"/>
        <v>20.604166666666668</v>
      </c>
      <c r="L28" s="4">
        <f t="shared" si="3"/>
        <v>30.666666666666664</v>
      </c>
      <c r="M28" s="4">
        <f t="shared" si="4"/>
        <v>25.299999999999997</v>
      </c>
      <c r="N28" s="4">
        <f t="shared" si="5"/>
        <v>49.449999999999996</v>
      </c>
      <c r="O28" s="4">
        <f t="shared" si="6"/>
        <v>73.599999999999994</v>
      </c>
      <c r="P28" s="4">
        <f t="shared" si="7"/>
        <v>47.437499999999993</v>
      </c>
      <c r="Q28" s="4">
        <f t="shared" si="8"/>
        <v>92.718749999999986</v>
      </c>
      <c r="R28" s="4">
        <f t="shared" si="9"/>
        <v>138</v>
      </c>
    </row>
    <row r="29" spans="1:18">
      <c r="A29">
        <f>VLOOKUP(G29,'VLOOKUP REF'!$M$9:$N$12,2,0)</f>
        <v>20</v>
      </c>
      <c r="B29">
        <f t="shared" si="0"/>
        <v>1.2</v>
      </c>
      <c r="C29" t="s">
        <v>38</v>
      </c>
      <c r="D29" t="s">
        <v>97</v>
      </c>
      <c r="E29" t="s">
        <v>141</v>
      </c>
      <c r="F29" t="s">
        <v>33</v>
      </c>
      <c r="G29" t="s">
        <v>23</v>
      </c>
      <c r="H29" t="s">
        <v>10</v>
      </c>
      <c r="I29" t="s">
        <v>107</v>
      </c>
      <c r="J29" s="4">
        <f t="shared" si="1"/>
        <v>10.999999999999998</v>
      </c>
      <c r="K29" s="4">
        <f t="shared" si="2"/>
        <v>21.5</v>
      </c>
      <c r="L29" s="4">
        <f t="shared" si="3"/>
        <v>32</v>
      </c>
      <c r="M29" s="4">
        <f t="shared" si="4"/>
        <v>26.4</v>
      </c>
      <c r="N29" s="4">
        <f t="shared" si="5"/>
        <v>51.6</v>
      </c>
      <c r="O29" s="4">
        <f t="shared" si="6"/>
        <v>76.8</v>
      </c>
      <c r="P29" s="4">
        <f t="shared" si="7"/>
        <v>49.5</v>
      </c>
      <c r="Q29" s="4">
        <f t="shared" si="8"/>
        <v>96.75</v>
      </c>
      <c r="R29" s="4">
        <f t="shared" si="9"/>
        <v>144</v>
      </c>
    </row>
    <row r="30" spans="1:18">
      <c r="A30">
        <f>VLOOKUP(G30,'VLOOKUP REF'!$M$9:$N$12,2,0)</f>
        <v>20</v>
      </c>
      <c r="B30">
        <f t="shared" si="0"/>
        <v>1.2</v>
      </c>
      <c r="C30" t="s">
        <v>38</v>
      </c>
      <c r="D30" t="s">
        <v>97</v>
      </c>
      <c r="E30" t="s">
        <v>141</v>
      </c>
      <c r="F30" t="s">
        <v>33</v>
      </c>
      <c r="G30" t="s">
        <v>23</v>
      </c>
      <c r="H30" t="s">
        <v>10</v>
      </c>
      <c r="I30" t="s">
        <v>108</v>
      </c>
      <c r="J30" s="4">
        <f t="shared" si="1"/>
        <v>10.999999999999998</v>
      </c>
      <c r="K30" s="4">
        <f t="shared" si="2"/>
        <v>21.5</v>
      </c>
      <c r="L30" s="4">
        <f t="shared" si="3"/>
        <v>32</v>
      </c>
      <c r="M30" s="4">
        <f t="shared" si="4"/>
        <v>26.4</v>
      </c>
      <c r="N30" s="4">
        <f t="shared" si="5"/>
        <v>51.6</v>
      </c>
      <c r="O30" s="4">
        <f t="shared" si="6"/>
        <v>76.8</v>
      </c>
      <c r="P30" s="4">
        <f t="shared" si="7"/>
        <v>49.5</v>
      </c>
      <c r="Q30" s="4">
        <f t="shared" si="8"/>
        <v>96.75</v>
      </c>
      <c r="R30" s="4">
        <f t="shared" si="9"/>
        <v>144</v>
      </c>
    </row>
    <row r="31" spans="1:18">
      <c r="A31">
        <f>VLOOKUP(G31,'VLOOKUP REF'!$M$9:$N$12,2,0)</f>
        <v>15</v>
      </c>
      <c r="B31">
        <f t="shared" si="0"/>
        <v>1.1499999999999999</v>
      </c>
      <c r="C31" t="s">
        <v>38</v>
      </c>
      <c r="D31" t="s">
        <v>97</v>
      </c>
      <c r="E31" t="s">
        <v>141</v>
      </c>
      <c r="F31" t="s">
        <v>33</v>
      </c>
      <c r="G31" t="s">
        <v>26</v>
      </c>
      <c r="H31" t="s">
        <v>10</v>
      </c>
      <c r="I31" t="s">
        <v>109</v>
      </c>
      <c r="J31" s="4">
        <f t="shared" si="1"/>
        <v>10.541666666666664</v>
      </c>
      <c r="K31" s="4">
        <f t="shared" si="2"/>
        <v>20.604166666666668</v>
      </c>
      <c r="L31" s="4">
        <f t="shared" si="3"/>
        <v>30.666666666666664</v>
      </c>
      <c r="M31" s="4">
        <f t="shared" si="4"/>
        <v>25.299999999999997</v>
      </c>
      <c r="N31" s="4">
        <f t="shared" si="5"/>
        <v>49.449999999999996</v>
      </c>
      <c r="O31" s="4">
        <f t="shared" si="6"/>
        <v>73.599999999999994</v>
      </c>
      <c r="P31" s="4">
        <f t="shared" si="7"/>
        <v>47.437499999999993</v>
      </c>
      <c r="Q31" s="4">
        <f t="shared" si="8"/>
        <v>92.718749999999986</v>
      </c>
      <c r="R31" s="4">
        <f t="shared" si="9"/>
        <v>138</v>
      </c>
    </row>
    <row r="32" spans="1:18">
      <c r="A32">
        <f>VLOOKUP(G32,'VLOOKUP REF'!$M$9:$N$12,2,0)</f>
        <v>20</v>
      </c>
      <c r="B32">
        <f t="shared" si="0"/>
        <v>1.2</v>
      </c>
      <c r="C32" t="s">
        <v>38</v>
      </c>
      <c r="D32" t="s">
        <v>97</v>
      </c>
      <c r="E32" t="s">
        <v>141</v>
      </c>
      <c r="F32" t="s">
        <v>33</v>
      </c>
      <c r="G32" t="s">
        <v>23</v>
      </c>
      <c r="H32" t="s">
        <v>10</v>
      </c>
      <c r="I32" t="s">
        <v>110</v>
      </c>
      <c r="J32" s="4">
        <f t="shared" si="1"/>
        <v>10.999999999999998</v>
      </c>
      <c r="K32" s="4">
        <f t="shared" si="2"/>
        <v>21.5</v>
      </c>
      <c r="L32" s="4">
        <f t="shared" si="3"/>
        <v>32</v>
      </c>
      <c r="M32" s="4">
        <f t="shared" si="4"/>
        <v>26.4</v>
      </c>
      <c r="N32" s="4">
        <f t="shared" si="5"/>
        <v>51.6</v>
      </c>
      <c r="O32" s="4">
        <f t="shared" si="6"/>
        <v>76.8</v>
      </c>
      <c r="P32" s="4">
        <f t="shared" si="7"/>
        <v>49.5</v>
      </c>
      <c r="Q32" s="4">
        <f t="shared" si="8"/>
        <v>96.75</v>
      </c>
      <c r="R32" s="4">
        <f t="shared" si="9"/>
        <v>144</v>
      </c>
    </row>
    <row r="33" spans="1:18">
      <c r="A33">
        <f>VLOOKUP(G33,'VLOOKUP REF'!$M$9:$N$12,2,0)</f>
        <v>20</v>
      </c>
      <c r="B33">
        <f t="shared" si="0"/>
        <v>1.2</v>
      </c>
      <c r="C33" t="s">
        <v>38</v>
      </c>
      <c r="D33" t="s">
        <v>97</v>
      </c>
      <c r="E33" t="s">
        <v>141</v>
      </c>
      <c r="F33" t="s">
        <v>33</v>
      </c>
      <c r="G33" t="s">
        <v>23</v>
      </c>
      <c r="H33" t="s">
        <v>10</v>
      </c>
      <c r="I33" t="s">
        <v>111</v>
      </c>
      <c r="J33" s="4">
        <f t="shared" si="1"/>
        <v>10.999999999999998</v>
      </c>
      <c r="K33" s="4">
        <f t="shared" si="2"/>
        <v>21.5</v>
      </c>
      <c r="L33" s="4">
        <f t="shared" si="3"/>
        <v>32</v>
      </c>
      <c r="M33" s="4">
        <f t="shared" si="4"/>
        <v>26.4</v>
      </c>
      <c r="N33" s="4">
        <f t="shared" si="5"/>
        <v>51.6</v>
      </c>
      <c r="O33" s="4">
        <f t="shared" si="6"/>
        <v>76.8</v>
      </c>
      <c r="P33" s="4">
        <f t="shared" si="7"/>
        <v>49.5</v>
      </c>
      <c r="Q33" s="4">
        <f t="shared" si="8"/>
        <v>96.75</v>
      </c>
      <c r="R33" s="4">
        <f t="shared" si="9"/>
        <v>144</v>
      </c>
    </row>
    <row r="34" spans="1:18">
      <c r="A34">
        <f>VLOOKUP(G34,'VLOOKUP REF'!$M$9:$N$12,2,0)</f>
        <v>20</v>
      </c>
      <c r="B34">
        <f t="shared" si="0"/>
        <v>1.2</v>
      </c>
      <c r="C34" t="s">
        <v>38</v>
      </c>
      <c r="D34" t="s">
        <v>97</v>
      </c>
      <c r="E34" t="s">
        <v>141</v>
      </c>
      <c r="F34" t="s">
        <v>33</v>
      </c>
      <c r="G34" t="s">
        <v>23</v>
      </c>
      <c r="H34" t="s">
        <v>10</v>
      </c>
      <c r="I34" t="s">
        <v>112</v>
      </c>
      <c r="J34" s="4">
        <f t="shared" si="1"/>
        <v>10.999999999999998</v>
      </c>
      <c r="K34" s="4">
        <f t="shared" si="2"/>
        <v>21.5</v>
      </c>
      <c r="L34" s="4">
        <f t="shared" si="3"/>
        <v>32</v>
      </c>
      <c r="M34" s="4">
        <f t="shared" si="4"/>
        <v>26.4</v>
      </c>
      <c r="N34" s="4">
        <f t="shared" si="5"/>
        <v>51.6</v>
      </c>
      <c r="O34" s="4">
        <f t="shared" si="6"/>
        <v>76.8</v>
      </c>
      <c r="P34" s="4">
        <f t="shared" si="7"/>
        <v>49.5</v>
      </c>
      <c r="Q34" s="4">
        <f t="shared" si="8"/>
        <v>96.75</v>
      </c>
      <c r="R34" s="4">
        <f t="shared" si="9"/>
        <v>144</v>
      </c>
    </row>
    <row r="35" spans="1:18">
      <c r="A35">
        <f>VLOOKUP(G35,'VLOOKUP REF'!$M$9:$N$12,2,0)</f>
        <v>15</v>
      </c>
      <c r="B35">
        <f t="shared" si="0"/>
        <v>1.1499999999999999</v>
      </c>
      <c r="C35" t="s">
        <v>38</v>
      </c>
      <c r="D35" t="s">
        <v>97</v>
      </c>
      <c r="E35" t="s">
        <v>141</v>
      </c>
      <c r="F35" t="s">
        <v>33</v>
      </c>
      <c r="G35" t="s">
        <v>26</v>
      </c>
      <c r="H35" t="s">
        <v>10</v>
      </c>
      <c r="I35" t="s">
        <v>113</v>
      </c>
      <c r="J35" s="4">
        <f t="shared" si="1"/>
        <v>10.541666666666664</v>
      </c>
      <c r="K35" s="4">
        <f t="shared" si="2"/>
        <v>20.604166666666668</v>
      </c>
      <c r="L35" s="4">
        <f t="shared" si="3"/>
        <v>30.666666666666664</v>
      </c>
      <c r="M35" s="4">
        <f t="shared" si="4"/>
        <v>25.299999999999997</v>
      </c>
      <c r="N35" s="4">
        <f t="shared" si="5"/>
        <v>49.449999999999996</v>
      </c>
      <c r="O35" s="4">
        <f t="shared" si="6"/>
        <v>73.599999999999994</v>
      </c>
      <c r="P35" s="4">
        <f t="shared" si="7"/>
        <v>47.437499999999993</v>
      </c>
      <c r="Q35" s="4">
        <f t="shared" si="8"/>
        <v>92.718749999999986</v>
      </c>
      <c r="R35" s="4">
        <f t="shared" si="9"/>
        <v>138</v>
      </c>
    </row>
    <row r="36" spans="1:18">
      <c r="A36">
        <f>VLOOKUP(G36,'VLOOKUP REF'!$M$9:$N$12,2,0)</f>
        <v>20</v>
      </c>
      <c r="B36">
        <f t="shared" si="0"/>
        <v>1.2</v>
      </c>
      <c r="C36" t="s">
        <v>38</v>
      </c>
      <c r="D36" t="s">
        <v>97</v>
      </c>
      <c r="E36" t="s">
        <v>141</v>
      </c>
      <c r="F36" t="s">
        <v>33</v>
      </c>
      <c r="G36" t="s">
        <v>23</v>
      </c>
      <c r="H36" t="s">
        <v>10</v>
      </c>
      <c r="I36" t="s">
        <v>114</v>
      </c>
      <c r="J36" s="4">
        <f t="shared" si="1"/>
        <v>10.999999999999998</v>
      </c>
      <c r="K36" s="4">
        <f t="shared" si="2"/>
        <v>21.5</v>
      </c>
      <c r="L36" s="4">
        <f t="shared" si="3"/>
        <v>32</v>
      </c>
      <c r="M36" s="4">
        <f t="shared" si="4"/>
        <v>26.4</v>
      </c>
      <c r="N36" s="4">
        <f t="shared" si="5"/>
        <v>51.6</v>
      </c>
      <c r="O36" s="4">
        <f t="shared" si="6"/>
        <v>76.8</v>
      </c>
      <c r="P36" s="4">
        <f t="shared" si="7"/>
        <v>49.5</v>
      </c>
      <c r="Q36" s="4">
        <f t="shared" si="8"/>
        <v>96.75</v>
      </c>
      <c r="R36" s="4">
        <f t="shared" si="9"/>
        <v>144</v>
      </c>
    </row>
    <row r="37" spans="1:18">
      <c r="A37">
        <f>VLOOKUP(G37,'VLOOKUP REF'!$M$9:$N$12,2,0)</f>
        <v>10</v>
      </c>
      <c r="B37">
        <f t="shared" si="0"/>
        <v>1.1000000000000001</v>
      </c>
      <c r="C37" t="s">
        <v>38</v>
      </c>
      <c r="D37" t="s">
        <v>97</v>
      </c>
      <c r="E37" t="s">
        <v>141</v>
      </c>
      <c r="F37" t="s">
        <v>33</v>
      </c>
      <c r="G37" t="s">
        <v>22</v>
      </c>
      <c r="H37" t="s">
        <v>10</v>
      </c>
      <c r="I37" t="s">
        <v>115</v>
      </c>
      <c r="J37" s="4">
        <f t="shared" si="1"/>
        <v>10.083333333333334</v>
      </c>
      <c r="K37" s="4">
        <f t="shared" si="2"/>
        <v>19.708333333333336</v>
      </c>
      <c r="L37" s="4">
        <f t="shared" si="3"/>
        <v>29.333333333333336</v>
      </c>
      <c r="M37" s="4">
        <f t="shared" si="4"/>
        <v>24.200000000000003</v>
      </c>
      <c r="N37" s="4">
        <f t="shared" si="5"/>
        <v>47.300000000000004</v>
      </c>
      <c r="O37" s="4">
        <f t="shared" si="6"/>
        <v>70.400000000000006</v>
      </c>
      <c r="P37" s="4">
        <f t="shared" si="7"/>
        <v>45.375000000000007</v>
      </c>
      <c r="Q37" s="4">
        <f t="shared" si="8"/>
        <v>88.687500000000014</v>
      </c>
      <c r="R37" s="4">
        <f t="shared" si="9"/>
        <v>132</v>
      </c>
    </row>
    <row r="38" spans="1:18">
      <c r="A38">
        <f>VLOOKUP(G38,'VLOOKUP REF'!$M$9:$N$12,2,0)</f>
        <v>10</v>
      </c>
      <c r="B38">
        <f t="shared" si="0"/>
        <v>1.1000000000000001</v>
      </c>
      <c r="C38" t="s">
        <v>38</v>
      </c>
      <c r="D38" t="s">
        <v>97</v>
      </c>
      <c r="E38" t="s">
        <v>141</v>
      </c>
      <c r="F38" t="s">
        <v>33</v>
      </c>
      <c r="G38" t="s">
        <v>22</v>
      </c>
      <c r="H38" t="s">
        <v>10</v>
      </c>
      <c r="I38" t="s">
        <v>116</v>
      </c>
      <c r="J38" s="4">
        <f t="shared" si="1"/>
        <v>10.083333333333334</v>
      </c>
      <c r="K38" s="4">
        <f t="shared" si="2"/>
        <v>19.708333333333336</v>
      </c>
      <c r="L38" s="4">
        <f t="shared" si="3"/>
        <v>29.333333333333336</v>
      </c>
      <c r="M38" s="4">
        <f t="shared" si="4"/>
        <v>24.200000000000003</v>
      </c>
      <c r="N38" s="4">
        <f t="shared" si="5"/>
        <v>47.300000000000004</v>
      </c>
      <c r="O38" s="4">
        <f t="shared" si="6"/>
        <v>70.400000000000006</v>
      </c>
      <c r="P38" s="4">
        <f t="shared" si="7"/>
        <v>45.375000000000007</v>
      </c>
      <c r="Q38" s="4">
        <f t="shared" si="8"/>
        <v>88.687500000000014</v>
      </c>
      <c r="R38" s="4">
        <f t="shared" si="9"/>
        <v>132</v>
      </c>
    </row>
    <row r="39" spans="1:18">
      <c r="A39">
        <f>VLOOKUP(G39,'VLOOKUP REF'!$M$9:$N$12,2,0)</f>
        <v>10</v>
      </c>
      <c r="B39">
        <f t="shared" si="0"/>
        <v>1.1000000000000001</v>
      </c>
      <c r="C39" t="s">
        <v>38</v>
      </c>
      <c r="D39" t="s">
        <v>97</v>
      </c>
      <c r="E39" t="s">
        <v>141</v>
      </c>
      <c r="F39" t="s">
        <v>33</v>
      </c>
      <c r="G39" t="s">
        <v>22</v>
      </c>
      <c r="H39" t="s">
        <v>10</v>
      </c>
      <c r="I39" t="s">
        <v>117</v>
      </c>
      <c r="J39" s="4">
        <f t="shared" si="1"/>
        <v>10.083333333333334</v>
      </c>
      <c r="K39" s="4">
        <f t="shared" si="2"/>
        <v>19.708333333333336</v>
      </c>
      <c r="L39" s="4">
        <f t="shared" si="3"/>
        <v>29.333333333333336</v>
      </c>
      <c r="M39" s="4">
        <f t="shared" si="4"/>
        <v>24.200000000000003</v>
      </c>
      <c r="N39" s="4">
        <f t="shared" si="5"/>
        <v>47.300000000000004</v>
      </c>
      <c r="O39" s="4">
        <f t="shared" si="6"/>
        <v>70.400000000000006</v>
      </c>
      <c r="P39" s="4">
        <f t="shared" si="7"/>
        <v>45.375000000000007</v>
      </c>
      <c r="Q39" s="4">
        <f t="shared" si="8"/>
        <v>88.687500000000014</v>
      </c>
      <c r="R39" s="4">
        <f t="shared" si="9"/>
        <v>132</v>
      </c>
    </row>
    <row r="40" spans="1:18">
      <c r="A40">
        <f>VLOOKUP(G40,'VLOOKUP REF'!$M$9:$N$12,2,0)</f>
        <v>20</v>
      </c>
      <c r="B40">
        <f t="shared" si="0"/>
        <v>1.2</v>
      </c>
      <c r="C40" t="s">
        <v>38</v>
      </c>
      <c r="D40" t="s">
        <v>97</v>
      </c>
      <c r="E40" t="s">
        <v>141</v>
      </c>
      <c r="F40" t="s">
        <v>33</v>
      </c>
      <c r="G40" t="s">
        <v>23</v>
      </c>
      <c r="H40" t="s">
        <v>10</v>
      </c>
      <c r="I40" t="s">
        <v>118</v>
      </c>
      <c r="J40" s="4">
        <f t="shared" si="1"/>
        <v>10.999999999999998</v>
      </c>
      <c r="K40" s="4">
        <f t="shared" si="2"/>
        <v>21.5</v>
      </c>
      <c r="L40" s="4">
        <f t="shared" si="3"/>
        <v>32</v>
      </c>
      <c r="M40" s="4">
        <f t="shared" si="4"/>
        <v>26.4</v>
      </c>
      <c r="N40" s="4">
        <f t="shared" si="5"/>
        <v>51.6</v>
      </c>
      <c r="O40" s="4">
        <f t="shared" si="6"/>
        <v>76.8</v>
      </c>
      <c r="P40" s="4">
        <f t="shared" si="7"/>
        <v>49.5</v>
      </c>
      <c r="Q40" s="4">
        <f t="shared" si="8"/>
        <v>96.75</v>
      </c>
      <c r="R40" s="4">
        <f t="shared" si="9"/>
        <v>144</v>
      </c>
    </row>
    <row r="41" spans="1:18">
      <c r="A41">
        <f>VLOOKUP(G41,'VLOOKUP REF'!$M$9:$N$12,2,0)</f>
        <v>20</v>
      </c>
      <c r="B41">
        <f t="shared" si="0"/>
        <v>1.2</v>
      </c>
      <c r="C41" t="s">
        <v>38</v>
      </c>
      <c r="D41" t="s">
        <v>97</v>
      </c>
      <c r="E41" t="s">
        <v>141</v>
      </c>
      <c r="F41" t="s">
        <v>33</v>
      </c>
      <c r="G41" t="s">
        <v>23</v>
      </c>
      <c r="H41" t="s">
        <v>10</v>
      </c>
      <c r="I41" t="s">
        <v>119</v>
      </c>
      <c r="J41" s="4">
        <f t="shared" si="1"/>
        <v>10.999999999999998</v>
      </c>
      <c r="K41" s="4">
        <f t="shared" si="2"/>
        <v>21.5</v>
      </c>
      <c r="L41" s="4">
        <f t="shared" si="3"/>
        <v>32</v>
      </c>
      <c r="M41" s="4">
        <f t="shared" si="4"/>
        <v>26.4</v>
      </c>
      <c r="N41" s="4">
        <f t="shared" si="5"/>
        <v>51.6</v>
      </c>
      <c r="O41" s="4">
        <f t="shared" si="6"/>
        <v>76.8</v>
      </c>
      <c r="P41" s="4">
        <f t="shared" si="7"/>
        <v>49.5</v>
      </c>
      <c r="Q41" s="4">
        <f t="shared" si="8"/>
        <v>96.75</v>
      </c>
      <c r="R41" s="4">
        <f t="shared" si="9"/>
        <v>144</v>
      </c>
    </row>
    <row r="42" spans="1:18">
      <c r="A42">
        <f>VLOOKUP(G42,'VLOOKUP REF'!$M$9:$N$12,2,0)</f>
        <v>20</v>
      </c>
      <c r="B42">
        <f t="shared" si="0"/>
        <v>1.2</v>
      </c>
      <c r="C42" t="s">
        <v>38</v>
      </c>
      <c r="D42" t="s">
        <v>97</v>
      </c>
      <c r="E42" t="s">
        <v>141</v>
      </c>
      <c r="F42" t="s">
        <v>33</v>
      </c>
      <c r="G42" t="s">
        <v>23</v>
      </c>
      <c r="H42" t="s">
        <v>10</v>
      </c>
      <c r="I42" t="s">
        <v>120</v>
      </c>
      <c r="J42" s="4">
        <f t="shared" si="1"/>
        <v>10.999999999999998</v>
      </c>
      <c r="K42" s="4">
        <f t="shared" si="2"/>
        <v>21.5</v>
      </c>
      <c r="L42" s="4">
        <f t="shared" si="3"/>
        <v>32</v>
      </c>
      <c r="M42" s="4">
        <f t="shared" si="4"/>
        <v>26.4</v>
      </c>
      <c r="N42" s="4">
        <f t="shared" si="5"/>
        <v>51.6</v>
      </c>
      <c r="O42" s="4">
        <f t="shared" si="6"/>
        <v>76.8</v>
      </c>
      <c r="P42" s="4">
        <f t="shared" si="7"/>
        <v>49.5</v>
      </c>
      <c r="Q42" s="4">
        <f t="shared" si="8"/>
        <v>96.75</v>
      </c>
      <c r="R42" s="4">
        <f t="shared" si="9"/>
        <v>144</v>
      </c>
    </row>
    <row r="43" spans="1:18">
      <c r="A43">
        <f>VLOOKUP(G43,'VLOOKUP REF'!$M$9:$N$12,2,0)</f>
        <v>20</v>
      </c>
      <c r="B43">
        <f t="shared" si="0"/>
        <v>1.2</v>
      </c>
      <c r="C43" t="s">
        <v>38</v>
      </c>
      <c r="D43" t="s">
        <v>97</v>
      </c>
      <c r="E43" t="s">
        <v>141</v>
      </c>
      <c r="F43" t="s">
        <v>33</v>
      </c>
      <c r="G43" t="s">
        <v>23</v>
      </c>
      <c r="H43" t="s">
        <v>10</v>
      </c>
      <c r="I43" t="s">
        <v>121</v>
      </c>
      <c r="J43" s="4">
        <f t="shared" si="1"/>
        <v>10.999999999999998</v>
      </c>
      <c r="K43" s="4">
        <f t="shared" si="2"/>
        <v>21.5</v>
      </c>
      <c r="L43" s="4">
        <f t="shared" si="3"/>
        <v>32</v>
      </c>
      <c r="M43" s="4">
        <f t="shared" si="4"/>
        <v>26.4</v>
      </c>
      <c r="N43" s="4">
        <f t="shared" si="5"/>
        <v>51.6</v>
      </c>
      <c r="O43" s="4">
        <f t="shared" si="6"/>
        <v>76.8</v>
      </c>
      <c r="P43" s="4">
        <f t="shared" si="7"/>
        <v>49.5</v>
      </c>
      <c r="Q43" s="4">
        <f t="shared" si="8"/>
        <v>96.75</v>
      </c>
      <c r="R43" s="4">
        <f t="shared" si="9"/>
        <v>144</v>
      </c>
    </row>
    <row r="44" spans="1:18">
      <c r="A44">
        <f>VLOOKUP(G44,'VLOOKUP REF'!$M$9:$N$12,2,0)</f>
        <v>20</v>
      </c>
      <c r="B44">
        <f t="shared" si="0"/>
        <v>1.2</v>
      </c>
      <c r="C44" t="s">
        <v>38</v>
      </c>
      <c r="D44" t="s">
        <v>97</v>
      </c>
      <c r="E44" t="s">
        <v>141</v>
      </c>
      <c r="F44" t="s">
        <v>33</v>
      </c>
      <c r="G44" t="s">
        <v>23</v>
      </c>
      <c r="H44" t="s">
        <v>10</v>
      </c>
      <c r="I44" t="s">
        <v>122</v>
      </c>
      <c r="J44" s="4">
        <f t="shared" si="1"/>
        <v>10.999999999999998</v>
      </c>
      <c r="K44" s="4">
        <f t="shared" si="2"/>
        <v>21.5</v>
      </c>
      <c r="L44" s="4">
        <f t="shared" si="3"/>
        <v>32</v>
      </c>
      <c r="M44" s="4">
        <f t="shared" si="4"/>
        <v>26.4</v>
      </c>
      <c r="N44" s="4">
        <f t="shared" si="5"/>
        <v>51.6</v>
      </c>
      <c r="O44" s="4">
        <f t="shared" si="6"/>
        <v>76.8</v>
      </c>
      <c r="P44" s="4">
        <f t="shared" si="7"/>
        <v>49.5</v>
      </c>
      <c r="Q44" s="4">
        <f t="shared" si="8"/>
        <v>96.75</v>
      </c>
      <c r="R44" s="4">
        <f t="shared" si="9"/>
        <v>144</v>
      </c>
    </row>
    <row r="45" spans="1:18">
      <c r="A45">
        <f>VLOOKUP(G45,'VLOOKUP REF'!$M$9:$N$12,2,0)</f>
        <v>20</v>
      </c>
      <c r="B45">
        <f t="shared" si="0"/>
        <v>1.2</v>
      </c>
      <c r="C45" t="s">
        <v>38</v>
      </c>
      <c r="D45" t="s">
        <v>97</v>
      </c>
      <c r="E45" t="s">
        <v>141</v>
      </c>
      <c r="F45" t="s">
        <v>33</v>
      </c>
      <c r="G45" t="s">
        <v>23</v>
      </c>
      <c r="H45" t="s">
        <v>10</v>
      </c>
      <c r="I45" t="s">
        <v>123</v>
      </c>
      <c r="J45" s="4">
        <f t="shared" si="1"/>
        <v>10.999999999999998</v>
      </c>
      <c r="K45" s="4">
        <f t="shared" si="2"/>
        <v>21.5</v>
      </c>
      <c r="L45" s="4">
        <f t="shared" si="3"/>
        <v>32</v>
      </c>
      <c r="M45" s="4">
        <f t="shared" si="4"/>
        <v>26.4</v>
      </c>
      <c r="N45" s="4">
        <f t="shared" si="5"/>
        <v>51.6</v>
      </c>
      <c r="O45" s="4">
        <f t="shared" si="6"/>
        <v>76.8</v>
      </c>
      <c r="P45" s="4">
        <f t="shared" si="7"/>
        <v>49.5</v>
      </c>
      <c r="Q45" s="4">
        <f t="shared" si="8"/>
        <v>96.75</v>
      </c>
      <c r="R45" s="4">
        <f t="shared" si="9"/>
        <v>144</v>
      </c>
    </row>
    <row r="46" spans="1:18">
      <c r="A46">
        <f>VLOOKUP(G46,'VLOOKUP REF'!$M$9:$N$12,2,0)</f>
        <v>20</v>
      </c>
      <c r="B46">
        <f t="shared" si="0"/>
        <v>1.2</v>
      </c>
      <c r="C46" t="s">
        <v>38</v>
      </c>
      <c r="D46" t="s">
        <v>97</v>
      </c>
      <c r="E46" t="s">
        <v>141</v>
      </c>
      <c r="F46" t="s">
        <v>33</v>
      </c>
      <c r="G46" t="s">
        <v>23</v>
      </c>
      <c r="H46" t="s">
        <v>10</v>
      </c>
      <c r="I46" t="s">
        <v>124</v>
      </c>
      <c r="J46" s="4">
        <f t="shared" si="1"/>
        <v>10.999999999999998</v>
      </c>
      <c r="K46" s="4">
        <f t="shared" si="2"/>
        <v>21.5</v>
      </c>
      <c r="L46" s="4">
        <f t="shared" si="3"/>
        <v>32</v>
      </c>
      <c r="M46" s="4">
        <f t="shared" si="4"/>
        <v>26.4</v>
      </c>
      <c r="N46" s="4">
        <f t="shared" si="5"/>
        <v>51.6</v>
      </c>
      <c r="O46" s="4">
        <f t="shared" si="6"/>
        <v>76.8</v>
      </c>
      <c r="P46" s="4">
        <f t="shared" si="7"/>
        <v>49.5</v>
      </c>
      <c r="Q46" s="4">
        <f t="shared" si="8"/>
        <v>96.75</v>
      </c>
      <c r="R46" s="4">
        <f t="shared" si="9"/>
        <v>144</v>
      </c>
    </row>
    <row r="47" spans="1:18">
      <c r="A47">
        <f>VLOOKUP(G47,'VLOOKUP REF'!$M$9:$N$12,2,0)</f>
        <v>20</v>
      </c>
      <c r="B47">
        <f t="shared" si="0"/>
        <v>1.2</v>
      </c>
      <c r="C47" t="s">
        <v>38</v>
      </c>
      <c r="D47" t="s">
        <v>97</v>
      </c>
      <c r="E47" t="s">
        <v>141</v>
      </c>
      <c r="F47" t="s">
        <v>33</v>
      </c>
      <c r="G47" t="s">
        <v>23</v>
      </c>
      <c r="H47" t="s">
        <v>10</v>
      </c>
      <c r="I47" t="s">
        <v>125</v>
      </c>
      <c r="J47" s="4">
        <f t="shared" si="1"/>
        <v>10.999999999999998</v>
      </c>
      <c r="K47" s="4">
        <f t="shared" si="2"/>
        <v>21.5</v>
      </c>
      <c r="L47" s="4">
        <f t="shared" si="3"/>
        <v>32</v>
      </c>
      <c r="M47" s="4">
        <f t="shared" si="4"/>
        <v>26.4</v>
      </c>
      <c r="N47" s="4">
        <f t="shared" si="5"/>
        <v>51.6</v>
      </c>
      <c r="O47" s="4">
        <f t="shared" si="6"/>
        <v>76.8</v>
      </c>
      <c r="P47" s="4">
        <f t="shared" si="7"/>
        <v>49.5</v>
      </c>
      <c r="Q47" s="4">
        <f t="shared" si="8"/>
        <v>96.75</v>
      </c>
      <c r="R47" s="4">
        <f t="shared" si="9"/>
        <v>144</v>
      </c>
    </row>
    <row r="48" spans="1:18">
      <c r="A48">
        <f>VLOOKUP(G48,'VLOOKUP REF'!$M$9:$N$12,2,0)</f>
        <v>15</v>
      </c>
      <c r="B48">
        <f t="shared" si="0"/>
        <v>1.1499999999999999</v>
      </c>
      <c r="C48" t="s">
        <v>38</v>
      </c>
      <c r="D48" t="s">
        <v>97</v>
      </c>
      <c r="E48" t="s">
        <v>141</v>
      </c>
      <c r="F48" t="s">
        <v>33</v>
      </c>
      <c r="G48" t="s">
        <v>26</v>
      </c>
      <c r="H48" t="s">
        <v>10</v>
      </c>
      <c r="I48" t="s">
        <v>126</v>
      </c>
      <c r="J48" s="4">
        <f t="shared" si="1"/>
        <v>10.541666666666664</v>
      </c>
      <c r="K48" s="4">
        <f t="shared" si="2"/>
        <v>20.604166666666668</v>
      </c>
      <c r="L48" s="4">
        <f t="shared" si="3"/>
        <v>30.666666666666664</v>
      </c>
      <c r="M48" s="4">
        <f t="shared" si="4"/>
        <v>25.299999999999997</v>
      </c>
      <c r="N48" s="4">
        <f t="shared" si="5"/>
        <v>49.449999999999996</v>
      </c>
      <c r="O48" s="4">
        <f t="shared" si="6"/>
        <v>73.599999999999994</v>
      </c>
      <c r="P48" s="4">
        <f t="shared" si="7"/>
        <v>47.437499999999993</v>
      </c>
      <c r="Q48" s="4">
        <f t="shared" si="8"/>
        <v>92.718749999999986</v>
      </c>
      <c r="R48" s="4">
        <f t="shared" si="9"/>
        <v>138</v>
      </c>
    </row>
    <row r="49" spans="1:18">
      <c r="A49">
        <f>VLOOKUP(G49,'VLOOKUP REF'!$M$9:$N$12,2,0)</f>
        <v>10</v>
      </c>
      <c r="B49">
        <f t="shared" si="0"/>
        <v>1.1000000000000001</v>
      </c>
      <c r="C49" t="s">
        <v>38</v>
      </c>
      <c r="D49" t="s">
        <v>97</v>
      </c>
      <c r="E49" t="s">
        <v>141</v>
      </c>
      <c r="F49" t="s">
        <v>33</v>
      </c>
      <c r="G49" t="s">
        <v>22</v>
      </c>
      <c r="H49" t="s">
        <v>10</v>
      </c>
      <c r="I49" t="s">
        <v>127</v>
      </c>
      <c r="J49" s="4">
        <f t="shared" si="1"/>
        <v>10.083333333333334</v>
      </c>
      <c r="K49" s="4">
        <f t="shared" si="2"/>
        <v>19.708333333333336</v>
      </c>
      <c r="L49" s="4">
        <f t="shared" si="3"/>
        <v>29.333333333333336</v>
      </c>
      <c r="M49" s="4">
        <f t="shared" si="4"/>
        <v>24.200000000000003</v>
      </c>
      <c r="N49" s="4">
        <f t="shared" si="5"/>
        <v>47.300000000000004</v>
      </c>
      <c r="O49" s="4">
        <f t="shared" si="6"/>
        <v>70.400000000000006</v>
      </c>
      <c r="P49" s="4">
        <f t="shared" si="7"/>
        <v>45.375000000000007</v>
      </c>
      <c r="Q49" s="4">
        <f t="shared" si="8"/>
        <v>88.687500000000014</v>
      </c>
      <c r="R49" s="4">
        <f t="shared" si="9"/>
        <v>132</v>
      </c>
    </row>
    <row r="50" spans="1:18">
      <c r="A50">
        <f>VLOOKUP(G50,'VLOOKUP REF'!$M$9:$N$12,2,0)</f>
        <v>15</v>
      </c>
      <c r="B50">
        <f t="shared" si="0"/>
        <v>1.1499999999999999</v>
      </c>
      <c r="C50" t="s">
        <v>38</v>
      </c>
      <c r="D50" t="s">
        <v>97</v>
      </c>
      <c r="E50" t="s">
        <v>141</v>
      </c>
      <c r="F50" t="s">
        <v>33</v>
      </c>
      <c r="G50" t="s">
        <v>26</v>
      </c>
      <c r="H50" t="s">
        <v>10</v>
      </c>
      <c r="I50" t="s">
        <v>128</v>
      </c>
      <c r="J50" s="4">
        <f t="shared" si="1"/>
        <v>10.541666666666664</v>
      </c>
      <c r="K50" s="4">
        <f t="shared" si="2"/>
        <v>20.604166666666668</v>
      </c>
      <c r="L50" s="4">
        <f t="shared" si="3"/>
        <v>30.666666666666664</v>
      </c>
      <c r="M50" s="4">
        <f t="shared" si="4"/>
        <v>25.299999999999997</v>
      </c>
      <c r="N50" s="4">
        <f t="shared" si="5"/>
        <v>49.449999999999996</v>
      </c>
      <c r="O50" s="4">
        <f t="shared" si="6"/>
        <v>73.599999999999994</v>
      </c>
      <c r="P50" s="4">
        <f t="shared" si="7"/>
        <v>47.437499999999993</v>
      </c>
      <c r="Q50" s="4">
        <f t="shared" si="8"/>
        <v>92.718749999999986</v>
      </c>
      <c r="R50" s="4">
        <f t="shared" si="9"/>
        <v>138</v>
      </c>
    </row>
    <row r="51" spans="1:18">
      <c r="A51">
        <f>VLOOKUP(G51,'VLOOKUP REF'!$M$9:$N$12,2,0)</f>
        <v>15</v>
      </c>
      <c r="B51">
        <f t="shared" si="0"/>
        <v>1.1499999999999999</v>
      </c>
      <c r="C51" t="s">
        <v>38</v>
      </c>
      <c r="D51" t="s">
        <v>97</v>
      </c>
      <c r="E51" t="s">
        <v>141</v>
      </c>
      <c r="F51" t="s">
        <v>33</v>
      </c>
      <c r="G51" t="s">
        <v>26</v>
      </c>
      <c r="H51" t="s">
        <v>10</v>
      </c>
      <c r="I51" t="s">
        <v>129</v>
      </c>
      <c r="J51" s="4">
        <f t="shared" si="1"/>
        <v>10.541666666666664</v>
      </c>
      <c r="K51" s="4">
        <f t="shared" si="2"/>
        <v>20.604166666666668</v>
      </c>
      <c r="L51" s="4">
        <f t="shared" si="3"/>
        <v>30.666666666666664</v>
      </c>
      <c r="M51" s="4">
        <f t="shared" si="4"/>
        <v>25.299999999999997</v>
      </c>
      <c r="N51" s="4">
        <f t="shared" si="5"/>
        <v>49.449999999999996</v>
      </c>
      <c r="O51" s="4">
        <f t="shared" si="6"/>
        <v>73.599999999999994</v>
      </c>
      <c r="P51" s="4">
        <f t="shared" si="7"/>
        <v>47.437499999999993</v>
      </c>
      <c r="Q51" s="4">
        <f t="shared" si="8"/>
        <v>92.718749999999986</v>
      </c>
      <c r="R51" s="4">
        <f t="shared" si="9"/>
        <v>138</v>
      </c>
    </row>
    <row r="52" spans="1:18">
      <c r="A52">
        <f>VLOOKUP(G52,'VLOOKUP REF'!$M$9:$N$12,2,0)</f>
        <v>15</v>
      </c>
      <c r="B52">
        <f t="shared" si="0"/>
        <v>1.1499999999999999</v>
      </c>
      <c r="C52" t="s">
        <v>38</v>
      </c>
      <c r="D52" t="s">
        <v>97</v>
      </c>
      <c r="E52" t="s">
        <v>141</v>
      </c>
      <c r="F52" t="s">
        <v>33</v>
      </c>
      <c r="G52" t="s">
        <v>26</v>
      </c>
      <c r="H52" t="s">
        <v>10</v>
      </c>
      <c r="I52" t="s">
        <v>130</v>
      </c>
      <c r="J52" s="4">
        <f t="shared" si="1"/>
        <v>10.541666666666664</v>
      </c>
      <c r="K52" s="4">
        <f t="shared" si="2"/>
        <v>20.604166666666668</v>
      </c>
      <c r="L52" s="4">
        <f t="shared" si="3"/>
        <v>30.666666666666664</v>
      </c>
      <c r="M52" s="4">
        <f t="shared" si="4"/>
        <v>25.299999999999997</v>
      </c>
      <c r="N52" s="4">
        <f t="shared" si="5"/>
        <v>49.449999999999996</v>
      </c>
      <c r="O52" s="4">
        <f t="shared" si="6"/>
        <v>73.599999999999994</v>
      </c>
      <c r="P52" s="4">
        <f t="shared" si="7"/>
        <v>47.437499999999993</v>
      </c>
      <c r="Q52" s="4">
        <f t="shared" si="8"/>
        <v>92.718749999999986</v>
      </c>
      <c r="R52" s="4">
        <f t="shared" si="9"/>
        <v>138</v>
      </c>
    </row>
    <row r="53" spans="1:18">
      <c r="A53">
        <f>VLOOKUP(G53,'VLOOKUP REF'!$M$9:$N$12,2,0)</f>
        <v>30</v>
      </c>
      <c r="B53">
        <f t="shared" si="0"/>
        <v>1.3</v>
      </c>
      <c r="C53" t="s">
        <v>38</v>
      </c>
      <c r="D53" t="s">
        <v>97</v>
      </c>
      <c r="E53" t="s">
        <v>142</v>
      </c>
      <c r="F53" t="s">
        <v>33</v>
      </c>
      <c r="G53" t="s">
        <v>140</v>
      </c>
      <c r="H53" t="s">
        <v>10</v>
      </c>
      <c r="I53" t="s">
        <v>131</v>
      </c>
      <c r="J53" s="4">
        <f t="shared" si="1"/>
        <v>11.916666666666666</v>
      </c>
      <c r="K53" s="4">
        <f t="shared" si="2"/>
        <v>23.291666666666668</v>
      </c>
      <c r="L53" s="4">
        <f t="shared" si="3"/>
        <v>34.666666666666671</v>
      </c>
      <c r="M53" s="4">
        <f t="shared" si="4"/>
        <v>28.6</v>
      </c>
      <c r="N53" s="4">
        <f t="shared" si="5"/>
        <v>55.9</v>
      </c>
      <c r="O53" s="4">
        <f t="shared" si="6"/>
        <v>83.2</v>
      </c>
      <c r="P53" s="4">
        <f t="shared" si="7"/>
        <v>53.625</v>
      </c>
      <c r="Q53" s="4">
        <f t="shared" si="8"/>
        <v>104.8125</v>
      </c>
      <c r="R53" s="4">
        <f t="shared" si="9"/>
        <v>156</v>
      </c>
    </row>
    <row r="54" spans="1:18">
      <c r="A54">
        <f>VLOOKUP(G54,'VLOOKUP REF'!$M$9:$N$12,2,0)</f>
        <v>30</v>
      </c>
      <c r="B54">
        <f t="shared" si="0"/>
        <v>1.3</v>
      </c>
      <c r="C54" t="s">
        <v>38</v>
      </c>
      <c r="D54" t="s">
        <v>97</v>
      </c>
      <c r="E54" t="s">
        <v>142</v>
      </c>
      <c r="F54" t="s">
        <v>33</v>
      </c>
      <c r="G54" t="s">
        <v>140</v>
      </c>
      <c r="H54" t="s">
        <v>10</v>
      </c>
      <c r="I54" t="s">
        <v>132</v>
      </c>
      <c r="J54" s="4">
        <f t="shared" si="1"/>
        <v>11.916666666666666</v>
      </c>
      <c r="K54" s="4">
        <f t="shared" si="2"/>
        <v>23.291666666666668</v>
      </c>
      <c r="L54" s="4">
        <f t="shared" si="3"/>
        <v>34.666666666666671</v>
      </c>
      <c r="M54" s="4">
        <f t="shared" si="4"/>
        <v>28.6</v>
      </c>
      <c r="N54" s="4">
        <f t="shared" si="5"/>
        <v>55.9</v>
      </c>
      <c r="O54" s="4">
        <f t="shared" si="6"/>
        <v>83.2</v>
      </c>
      <c r="P54" s="4">
        <f t="shared" si="7"/>
        <v>53.625</v>
      </c>
      <c r="Q54" s="4">
        <f t="shared" si="8"/>
        <v>104.8125</v>
      </c>
      <c r="R54" s="4">
        <f t="shared" si="9"/>
        <v>156</v>
      </c>
    </row>
    <row r="55" spans="1:18">
      <c r="A55">
        <f>VLOOKUP(G55,'VLOOKUP REF'!$M$9:$N$12,2,0)</f>
        <v>20</v>
      </c>
      <c r="B55">
        <f t="shared" si="0"/>
        <v>1.2</v>
      </c>
      <c r="C55" t="s">
        <v>38</v>
      </c>
      <c r="D55" t="s">
        <v>97</v>
      </c>
      <c r="E55" t="s">
        <v>142</v>
      </c>
      <c r="F55" t="s">
        <v>33</v>
      </c>
      <c r="G55" t="s">
        <v>23</v>
      </c>
      <c r="H55" t="s">
        <v>10</v>
      </c>
      <c r="I55" t="s">
        <v>133</v>
      </c>
      <c r="J55" s="4">
        <f t="shared" si="1"/>
        <v>10.999999999999998</v>
      </c>
      <c r="K55" s="4">
        <f t="shared" si="2"/>
        <v>21.5</v>
      </c>
      <c r="L55" s="4">
        <f t="shared" si="3"/>
        <v>32</v>
      </c>
      <c r="M55" s="4">
        <f t="shared" si="4"/>
        <v>26.4</v>
      </c>
      <c r="N55" s="4">
        <f t="shared" si="5"/>
        <v>51.6</v>
      </c>
      <c r="O55" s="4">
        <f t="shared" si="6"/>
        <v>76.8</v>
      </c>
      <c r="P55" s="4">
        <f t="shared" si="7"/>
        <v>49.5</v>
      </c>
      <c r="Q55" s="4">
        <f t="shared" si="8"/>
        <v>96.75</v>
      </c>
      <c r="R55" s="4">
        <f t="shared" si="9"/>
        <v>144</v>
      </c>
    </row>
    <row r="56" spans="1:18">
      <c r="A56">
        <f>VLOOKUP(G56,'VLOOKUP REF'!$M$9:$N$12,2,0)</f>
        <v>20</v>
      </c>
      <c r="B56">
        <f t="shared" si="0"/>
        <v>1.2</v>
      </c>
      <c r="C56" t="s">
        <v>38</v>
      </c>
      <c r="D56" t="s">
        <v>97</v>
      </c>
      <c r="E56" t="s">
        <v>142</v>
      </c>
      <c r="F56" t="s">
        <v>33</v>
      </c>
      <c r="G56" t="s">
        <v>23</v>
      </c>
      <c r="H56" t="s">
        <v>10</v>
      </c>
      <c r="I56" t="s">
        <v>134</v>
      </c>
      <c r="J56" s="4">
        <f t="shared" si="1"/>
        <v>10.999999999999998</v>
      </c>
      <c r="K56" s="4">
        <f t="shared" si="2"/>
        <v>21.5</v>
      </c>
      <c r="L56" s="4">
        <f t="shared" si="3"/>
        <v>32</v>
      </c>
      <c r="M56" s="4">
        <f t="shared" si="4"/>
        <v>26.4</v>
      </c>
      <c r="N56" s="4">
        <f t="shared" si="5"/>
        <v>51.6</v>
      </c>
      <c r="O56" s="4">
        <f t="shared" si="6"/>
        <v>76.8</v>
      </c>
      <c r="P56" s="4">
        <f t="shared" si="7"/>
        <v>49.5</v>
      </c>
      <c r="Q56" s="4">
        <f t="shared" si="8"/>
        <v>96.75</v>
      </c>
      <c r="R56" s="4">
        <f t="shared" si="9"/>
        <v>144</v>
      </c>
    </row>
    <row r="57" spans="1:18">
      <c r="A57">
        <f>VLOOKUP(G57,'VLOOKUP REF'!$M$9:$N$12,2,0)</f>
        <v>20</v>
      </c>
      <c r="B57">
        <f t="shared" si="0"/>
        <v>1.2</v>
      </c>
      <c r="C57" t="s">
        <v>38</v>
      </c>
      <c r="D57" t="s">
        <v>97</v>
      </c>
      <c r="E57" t="s">
        <v>142</v>
      </c>
      <c r="F57" t="s">
        <v>33</v>
      </c>
      <c r="G57" t="s">
        <v>23</v>
      </c>
      <c r="H57" t="s">
        <v>10</v>
      </c>
      <c r="I57" t="s">
        <v>135</v>
      </c>
      <c r="J57" s="4">
        <f t="shared" si="1"/>
        <v>10.999999999999998</v>
      </c>
      <c r="K57" s="4">
        <f t="shared" si="2"/>
        <v>21.5</v>
      </c>
      <c r="L57" s="4">
        <f t="shared" si="3"/>
        <v>32</v>
      </c>
      <c r="M57" s="4">
        <f t="shared" si="4"/>
        <v>26.4</v>
      </c>
      <c r="N57" s="4">
        <f t="shared" si="5"/>
        <v>51.6</v>
      </c>
      <c r="O57" s="4">
        <f t="shared" si="6"/>
        <v>76.8</v>
      </c>
      <c r="P57" s="4">
        <f t="shared" si="7"/>
        <v>49.5</v>
      </c>
      <c r="Q57" s="4">
        <f t="shared" si="8"/>
        <v>96.75</v>
      </c>
      <c r="R57" s="4">
        <f t="shared" si="9"/>
        <v>144</v>
      </c>
    </row>
    <row r="58" spans="1:18">
      <c r="A58">
        <f>VLOOKUP(G58,'VLOOKUP REF'!$M$9:$N$12,2,0)</f>
        <v>15</v>
      </c>
      <c r="B58">
        <f t="shared" si="0"/>
        <v>1.1499999999999999</v>
      </c>
      <c r="C58" t="s">
        <v>38</v>
      </c>
      <c r="D58" t="s">
        <v>97</v>
      </c>
      <c r="E58" t="s">
        <v>142</v>
      </c>
      <c r="F58" t="s">
        <v>33</v>
      </c>
      <c r="G58" t="s">
        <v>26</v>
      </c>
      <c r="H58" t="s">
        <v>10</v>
      </c>
      <c r="I58" t="s">
        <v>136</v>
      </c>
      <c r="J58" s="4">
        <f t="shared" si="1"/>
        <v>10.541666666666664</v>
      </c>
      <c r="K58" s="4">
        <f t="shared" si="2"/>
        <v>20.604166666666668</v>
      </c>
      <c r="L58" s="4">
        <f t="shared" si="3"/>
        <v>30.666666666666664</v>
      </c>
      <c r="M58" s="4">
        <f t="shared" si="4"/>
        <v>25.299999999999997</v>
      </c>
      <c r="N58" s="4">
        <f t="shared" si="5"/>
        <v>49.449999999999996</v>
      </c>
      <c r="O58" s="4">
        <f t="shared" si="6"/>
        <v>73.599999999999994</v>
      </c>
      <c r="P58" s="4">
        <f t="shared" si="7"/>
        <v>47.437499999999993</v>
      </c>
      <c r="Q58" s="4">
        <f t="shared" si="8"/>
        <v>92.718749999999986</v>
      </c>
      <c r="R58" s="4">
        <f t="shared" si="9"/>
        <v>138</v>
      </c>
    </row>
    <row r="59" spans="1:18">
      <c r="A59">
        <f>VLOOKUP(G59,'VLOOKUP REF'!$M$9:$N$12,2,0)</f>
        <v>15</v>
      </c>
      <c r="B59">
        <f t="shared" si="0"/>
        <v>1.1499999999999999</v>
      </c>
      <c r="C59" t="s">
        <v>38</v>
      </c>
      <c r="D59" t="s">
        <v>97</v>
      </c>
      <c r="E59" t="s">
        <v>142</v>
      </c>
      <c r="F59" t="s">
        <v>33</v>
      </c>
      <c r="G59" t="s">
        <v>26</v>
      </c>
      <c r="H59" t="s">
        <v>10</v>
      </c>
      <c r="I59" t="s">
        <v>137</v>
      </c>
      <c r="J59" s="4">
        <f t="shared" si="1"/>
        <v>10.541666666666664</v>
      </c>
      <c r="K59" s="4">
        <f t="shared" si="2"/>
        <v>20.604166666666668</v>
      </c>
      <c r="L59" s="4">
        <f t="shared" si="3"/>
        <v>30.666666666666664</v>
      </c>
      <c r="M59" s="4">
        <f t="shared" si="4"/>
        <v>25.299999999999997</v>
      </c>
      <c r="N59" s="4">
        <f t="shared" si="5"/>
        <v>49.449999999999996</v>
      </c>
      <c r="O59" s="4">
        <f t="shared" si="6"/>
        <v>73.599999999999994</v>
      </c>
      <c r="P59" s="4">
        <f t="shared" si="7"/>
        <v>47.437499999999993</v>
      </c>
      <c r="Q59" s="4">
        <f t="shared" si="8"/>
        <v>92.718749999999986</v>
      </c>
      <c r="R59" s="4">
        <f t="shared" si="9"/>
        <v>138</v>
      </c>
    </row>
    <row r="60" spans="1:18">
      <c r="A60">
        <f>VLOOKUP(G60,'VLOOKUP REF'!$M$9:$N$12,2,0)</f>
        <v>15</v>
      </c>
      <c r="B60">
        <f t="shared" si="0"/>
        <v>1.1499999999999999</v>
      </c>
      <c r="C60" t="s">
        <v>38</v>
      </c>
      <c r="D60" t="s">
        <v>97</v>
      </c>
      <c r="E60" t="s">
        <v>142</v>
      </c>
      <c r="F60" t="s">
        <v>33</v>
      </c>
      <c r="G60" t="s">
        <v>26</v>
      </c>
      <c r="H60" t="s">
        <v>10</v>
      </c>
      <c r="I60" t="s">
        <v>138</v>
      </c>
      <c r="J60" s="4">
        <f t="shared" si="1"/>
        <v>10.541666666666664</v>
      </c>
      <c r="K60" s="4">
        <f t="shared" si="2"/>
        <v>20.604166666666668</v>
      </c>
      <c r="L60" s="4">
        <f t="shared" si="3"/>
        <v>30.666666666666664</v>
      </c>
      <c r="M60" s="4">
        <f t="shared" si="4"/>
        <v>25.299999999999997</v>
      </c>
      <c r="N60" s="4">
        <f t="shared" si="5"/>
        <v>49.449999999999996</v>
      </c>
      <c r="O60" s="4">
        <f t="shared" si="6"/>
        <v>73.599999999999994</v>
      </c>
      <c r="P60" s="4">
        <f t="shared" si="7"/>
        <v>47.437499999999993</v>
      </c>
      <c r="Q60" s="4">
        <f t="shared" si="8"/>
        <v>92.718749999999986</v>
      </c>
      <c r="R60" s="4">
        <f t="shared" si="9"/>
        <v>138</v>
      </c>
    </row>
    <row r="61" spans="1:18">
      <c r="A61">
        <f>VLOOKUP(G61,'VLOOKUP REF'!$M$9:$N$12,2,0)</f>
        <v>20</v>
      </c>
      <c r="B61">
        <f t="shared" si="0"/>
        <v>1.2</v>
      </c>
      <c r="C61" t="s">
        <v>38</v>
      </c>
      <c r="D61" t="s">
        <v>97</v>
      </c>
      <c r="E61" t="s">
        <v>142</v>
      </c>
      <c r="F61" t="s">
        <v>33</v>
      </c>
      <c r="G61" t="s">
        <v>23</v>
      </c>
      <c r="H61" t="s">
        <v>10</v>
      </c>
      <c r="I61" t="s">
        <v>139</v>
      </c>
      <c r="J61" s="4">
        <f t="shared" si="1"/>
        <v>10.999999999999998</v>
      </c>
      <c r="K61" s="4">
        <f t="shared" si="2"/>
        <v>21.5</v>
      </c>
      <c r="L61" s="4">
        <f t="shared" si="3"/>
        <v>32</v>
      </c>
      <c r="M61" s="4">
        <f t="shared" si="4"/>
        <v>26.4</v>
      </c>
      <c r="N61" s="4">
        <f t="shared" si="5"/>
        <v>51.6</v>
      </c>
      <c r="O61" s="4">
        <f t="shared" si="6"/>
        <v>76.8</v>
      </c>
      <c r="P61" s="4">
        <f t="shared" si="7"/>
        <v>49.5</v>
      </c>
      <c r="Q61" s="4">
        <f t="shared" si="8"/>
        <v>96.75</v>
      </c>
      <c r="R61" s="4">
        <f t="shared" si="9"/>
        <v>144</v>
      </c>
    </row>
    <row r="62" spans="1:18" ht="23">
      <c r="A62">
        <f>VLOOKUP(G62,'VLOOKUP REF'!$M$9:$N$12,2,0)</f>
        <v>20</v>
      </c>
      <c r="B62">
        <f t="shared" si="0"/>
        <v>1.2</v>
      </c>
      <c r="C62" t="s">
        <v>197</v>
      </c>
      <c r="D62" t="s">
        <v>97</v>
      </c>
      <c r="E62" t="s">
        <v>196</v>
      </c>
      <c r="F62" t="s">
        <v>33</v>
      </c>
      <c r="G62" t="s">
        <v>23</v>
      </c>
      <c r="H62" t="s">
        <v>10</v>
      </c>
      <c r="I62" s="11" t="s">
        <v>143</v>
      </c>
      <c r="J62" s="4">
        <f t="shared" si="1"/>
        <v>10.999999999999998</v>
      </c>
      <c r="K62" s="4">
        <f t="shared" si="2"/>
        <v>21.5</v>
      </c>
      <c r="L62" s="4">
        <f t="shared" si="3"/>
        <v>32</v>
      </c>
      <c r="M62" s="4">
        <f t="shared" si="4"/>
        <v>26.4</v>
      </c>
      <c r="N62" s="4">
        <f t="shared" si="5"/>
        <v>51.6</v>
      </c>
      <c r="O62" s="4">
        <f t="shared" si="6"/>
        <v>76.8</v>
      </c>
      <c r="P62" s="4">
        <f t="shared" si="7"/>
        <v>49.5</v>
      </c>
      <c r="Q62" s="4">
        <f t="shared" si="8"/>
        <v>96.75</v>
      </c>
      <c r="R62" s="4">
        <f t="shared" si="9"/>
        <v>144</v>
      </c>
    </row>
    <row r="63" spans="1:18" ht="23">
      <c r="A63">
        <f>VLOOKUP(G63,'VLOOKUP REF'!$M$9:$N$12,2,0)</f>
        <v>20</v>
      </c>
      <c r="B63">
        <f t="shared" si="0"/>
        <v>1.2</v>
      </c>
      <c r="C63" t="s">
        <v>197</v>
      </c>
      <c r="D63" t="s">
        <v>97</v>
      </c>
      <c r="E63" t="s">
        <v>196</v>
      </c>
      <c r="F63" t="s">
        <v>33</v>
      </c>
      <c r="G63" t="s">
        <v>23</v>
      </c>
      <c r="H63" t="s">
        <v>10</v>
      </c>
      <c r="I63" s="11" t="s">
        <v>144</v>
      </c>
      <c r="J63" s="4">
        <f t="shared" si="1"/>
        <v>10.999999999999998</v>
      </c>
      <c r="K63" s="4">
        <f t="shared" si="2"/>
        <v>21.5</v>
      </c>
      <c r="L63" s="4">
        <f t="shared" si="3"/>
        <v>32</v>
      </c>
      <c r="M63" s="4">
        <f t="shared" si="4"/>
        <v>26.4</v>
      </c>
      <c r="N63" s="4">
        <f t="shared" si="5"/>
        <v>51.6</v>
      </c>
      <c r="O63" s="4">
        <f t="shared" si="6"/>
        <v>76.8</v>
      </c>
      <c r="P63" s="4">
        <f t="shared" si="7"/>
        <v>49.5</v>
      </c>
      <c r="Q63" s="4">
        <f t="shared" si="8"/>
        <v>96.75</v>
      </c>
      <c r="R63" s="4">
        <f t="shared" si="9"/>
        <v>144</v>
      </c>
    </row>
    <row r="64" spans="1:18" ht="23">
      <c r="A64">
        <f>VLOOKUP(G64,'VLOOKUP REF'!$M$9:$N$12,2,0)</f>
        <v>20</v>
      </c>
      <c r="B64">
        <f t="shared" si="0"/>
        <v>1.2</v>
      </c>
      <c r="C64" t="s">
        <v>197</v>
      </c>
      <c r="D64" t="s">
        <v>97</v>
      </c>
      <c r="E64" t="s">
        <v>196</v>
      </c>
      <c r="F64" t="s">
        <v>33</v>
      </c>
      <c r="G64" t="s">
        <v>23</v>
      </c>
      <c r="H64" t="s">
        <v>10</v>
      </c>
      <c r="I64" s="11" t="s">
        <v>145</v>
      </c>
      <c r="J64" s="4">
        <f t="shared" si="1"/>
        <v>10.999999999999998</v>
      </c>
      <c r="K64" s="4">
        <f t="shared" si="2"/>
        <v>21.5</v>
      </c>
      <c r="L64" s="4">
        <f t="shared" si="3"/>
        <v>32</v>
      </c>
      <c r="M64" s="4">
        <f t="shared" si="4"/>
        <v>26.4</v>
      </c>
      <c r="N64" s="4">
        <f t="shared" si="5"/>
        <v>51.6</v>
      </c>
      <c r="O64" s="4">
        <f t="shared" si="6"/>
        <v>76.8</v>
      </c>
      <c r="P64" s="4">
        <f t="shared" si="7"/>
        <v>49.5</v>
      </c>
      <c r="Q64" s="4">
        <f t="shared" si="8"/>
        <v>96.75</v>
      </c>
      <c r="R64" s="4">
        <f t="shared" si="9"/>
        <v>144</v>
      </c>
    </row>
    <row r="65" spans="1:18" ht="23">
      <c r="A65">
        <f>VLOOKUP(G65,'VLOOKUP REF'!$M$9:$N$12,2,0)</f>
        <v>20</v>
      </c>
      <c r="B65">
        <f t="shared" si="0"/>
        <v>1.2</v>
      </c>
      <c r="C65" t="s">
        <v>197</v>
      </c>
      <c r="D65" t="s">
        <v>97</v>
      </c>
      <c r="E65" t="s">
        <v>196</v>
      </c>
      <c r="F65" t="s">
        <v>33</v>
      </c>
      <c r="G65" t="s">
        <v>23</v>
      </c>
      <c r="H65" t="s">
        <v>10</v>
      </c>
      <c r="I65" s="11" t="s">
        <v>146</v>
      </c>
      <c r="J65" s="4">
        <f t="shared" si="1"/>
        <v>10.999999999999998</v>
      </c>
      <c r="K65" s="4">
        <f t="shared" si="2"/>
        <v>21.5</v>
      </c>
      <c r="L65" s="4">
        <f t="shared" si="3"/>
        <v>32</v>
      </c>
      <c r="M65" s="4">
        <f t="shared" si="4"/>
        <v>26.4</v>
      </c>
      <c r="N65" s="4">
        <f t="shared" si="5"/>
        <v>51.6</v>
      </c>
      <c r="O65" s="4">
        <f t="shared" si="6"/>
        <v>76.8</v>
      </c>
      <c r="P65" s="4">
        <f t="shared" si="7"/>
        <v>49.5</v>
      </c>
      <c r="Q65" s="4">
        <f t="shared" si="8"/>
        <v>96.75</v>
      </c>
      <c r="R65" s="4">
        <f t="shared" si="9"/>
        <v>144</v>
      </c>
    </row>
    <row r="66" spans="1:18" ht="23">
      <c r="A66">
        <f>VLOOKUP(G66,'VLOOKUP REF'!$M$9:$N$12,2,0)</f>
        <v>20</v>
      </c>
      <c r="B66">
        <f t="shared" si="0"/>
        <v>1.2</v>
      </c>
      <c r="C66" t="s">
        <v>197</v>
      </c>
      <c r="D66" t="s">
        <v>97</v>
      </c>
      <c r="E66" t="s">
        <v>196</v>
      </c>
      <c r="F66" t="s">
        <v>33</v>
      </c>
      <c r="G66" t="s">
        <v>23</v>
      </c>
      <c r="H66" t="s">
        <v>10</v>
      </c>
      <c r="I66" s="11" t="s">
        <v>147</v>
      </c>
      <c r="J66" s="4">
        <f t="shared" si="1"/>
        <v>10.999999999999998</v>
      </c>
      <c r="K66" s="4">
        <f t="shared" si="2"/>
        <v>21.5</v>
      </c>
      <c r="L66" s="4">
        <f t="shared" si="3"/>
        <v>32</v>
      </c>
      <c r="M66" s="4">
        <f t="shared" si="4"/>
        <v>26.4</v>
      </c>
      <c r="N66" s="4">
        <f t="shared" si="5"/>
        <v>51.6</v>
      </c>
      <c r="O66" s="4">
        <f t="shared" si="6"/>
        <v>76.8</v>
      </c>
      <c r="P66" s="4">
        <f t="shared" si="7"/>
        <v>49.5</v>
      </c>
      <c r="Q66" s="4">
        <f t="shared" si="8"/>
        <v>96.75</v>
      </c>
      <c r="R66" s="4">
        <f t="shared" si="9"/>
        <v>144</v>
      </c>
    </row>
    <row r="67" spans="1:18" ht="23">
      <c r="A67">
        <f>VLOOKUP(G67,'VLOOKUP REF'!$M$9:$N$12,2,0)</f>
        <v>20</v>
      </c>
      <c r="B67">
        <f t="shared" si="0"/>
        <v>1.2</v>
      </c>
      <c r="C67" t="s">
        <v>197</v>
      </c>
      <c r="D67" t="s">
        <v>97</v>
      </c>
      <c r="E67" t="s">
        <v>196</v>
      </c>
      <c r="F67" t="s">
        <v>33</v>
      </c>
      <c r="G67" t="s">
        <v>23</v>
      </c>
      <c r="H67" t="s">
        <v>10</v>
      </c>
      <c r="I67" s="11" t="s">
        <v>148</v>
      </c>
      <c r="J67" s="4">
        <f t="shared" si="1"/>
        <v>10.999999999999998</v>
      </c>
      <c r="K67" s="4">
        <f t="shared" si="2"/>
        <v>21.5</v>
      </c>
      <c r="L67" s="4">
        <f t="shared" si="3"/>
        <v>32</v>
      </c>
      <c r="M67" s="4">
        <f t="shared" si="4"/>
        <v>26.4</v>
      </c>
      <c r="N67" s="4">
        <f t="shared" si="5"/>
        <v>51.6</v>
      </c>
      <c r="O67" s="4">
        <f t="shared" si="6"/>
        <v>76.8</v>
      </c>
      <c r="P67" s="4">
        <f t="shared" si="7"/>
        <v>49.5</v>
      </c>
      <c r="Q67" s="4">
        <f t="shared" si="8"/>
        <v>96.75</v>
      </c>
      <c r="R67" s="4">
        <f t="shared" si="9"/>
        <v>144</v>
      </c>
    </row>
    <row r="68" spans="1:18" ht="23">
      <c r="A68">
        <f>VLOOKUP(G68,'VLOOKUP REF'!$M$9:$N$12,2,0)</f>
        <v>20</v>
      </c>
      <c r="B68">
        <f t="shared" si="0"/>
        <v>1.2</v>
      </c>
      <c r="C68" t="s">
        <v>197</v>
      </c>
      <c r="D68" t="s">
        <v>97</v>
      </c>
      <c r="E68" t="s">
        <v>196</v>
      </c>
      <c r="F68" t="s">
        <v>33</v>
      </c>
      <c r="G68" t="s">
        <v>23</v>
      </c>
      <c r="H68" t="s">
        <v>10</v>
      </c>
      <c r="I68" s="11" t="s">
        <v>149</v>
      </c>
      <c r="J68" s="4">
        <f t="shared" si="1"/>
        <v>10.999999999999998</v>
      </c>
      <c r="K68" s="4">
        <f t="shared" si="2"/>
        <v>21.5</v>
      </c>
      <c r="L68" s="4">
        <f t="shared" si="3"/>
        <v>32</v>
      </c>
      <c r="M68" s="4">
        <f t="shared" si="4"/>
        <v>26.4</v>
      </c>
      <c r="N68" s="4">
        <f t="shared" si="5"/>
        <v>51.6</v>
      </c>
      <c r="O68" s="4">
        <f t="shared" si="6"/>
        <v>76.8</v>
      </c>
      <c r="P68" s="4">
        <f t="shared" si="7"/>
        <v>49.5</v>
      </c>
      <c r="Q68" s="4">
        <f t="shared" si="8"/>
        <v>96.75</v>
      </c>
      <c r="R68" s="4">
        <f t="shared" si="9"/>
        <v>144</v>
      </c>
    </row>
    <row r="69" spans="1:18" ht="23">
      <c r="A69">
        <f>VLOOKUP(G69,'VLOOKUP REF'!$M$9:$N$12,2,0)</f>
        <v>20</v>
      </c>
      <c r="B69">
        <f t="shared" si="0"/>
        <v>1.2</v>
      </c>
      <c r="C69" t="s">
        <v>197</v>
      </c>
      <c r="D69" t="s">
        <v>97</v>
      </c>
      <c r="E69" t="s">
        <v>196</v>
      </c>
      <c r="F69" t="s">
        <v>33</v>
      </c>
      <c r="G69" t="s">
        <v>23</v>
      </c>
      <c r="H69" t="s">
        <v>10</v>
      </c>
      <c r="I69" s="11" t="s">
        <v>150</v>
      </c>
      <c r="J69" s="4">
        <f t="shared" si="1"/>
        <v>10.999999999999998</v>
      </c>
      <c r="K69" s="4">
        <f t="shared" si="2"/>
        <v>21.5</v>
      </c>
      <c r="L69" s="4">
        <f t="shared" si="3"/>
        <v>32</v>
      </c>
      <c r="M69" s="4">
        <f t="shared" si="4"/>
        <v>26.4</v>
      </c>
      <c r="N69" s="4">
        <f t="shared" si="5"/>
        <v>51.6</v>
      </c>
      <c r="O69" s="4">
        <f t="shared" si="6"/>
        <v>76.8</v>
      </c>
      <c r="P69" s="4">
        <f t="shared" si="7"/>
        <v>49.5</v>
      </c>
      <c r="Q69" s="4">
        <f t="shared" si="8"/>
        <v>96.75</v>
      </c>
      <c r="R69" s="4">
        <f t="shared" si="9"/>
        <v>144</v>
      </c>
    </row>
    <row r="70" spans="1:18" ht="23">
      <c r="A70">
        <f>VLOOKUP(G70,'VLOOKUP REF'!$M$9:$N$12,2,0)</f>
        <v>20</v>
      </c>
      <c r="B70">
        <f t="shared" si="0"/>
        <v>1.2</v>
      </c>
      <c r="C70" t="s">
        <v>197</v>
      </c>
      <c r="D70" t="s">
        <v>97</v>
      </c>
      <c r="E70" t="s">
        <v>196</v>
      </c>
      <c r="F70" t="s">
        <v>33</v>
      </c>
      <c r="G70" t="s">
        <v>23</v>
      </c>
      <c r="H70" t="s">
        <v>10</v>
      </c>
      <c r="I70" s="11" t="s">
        <v>151</v>
      </c>
      <c r="J70" s="4">
        <f t="shared" si="1"/>
        <v>10.999999999999998</v>
      </c>
      <c r="K70" s="4">
        <f t="shared" si="2"/>
        <v>21.5</v>
      </c>
      <c r="L70" s="4">
        <f t="shared" si="3"/>
        <v>32</v>
      </c>
      <c r="M70" s="4">
        <f t="shared" si="4"/>
        <v>26.4</v>
      </c>
      <c r="N70" s="4">
        <f t="shared" si="5"/>
        <v>51.6</v>
      </c>
      <c r="O70" s="4">
        <f t="shared" si="6"/>
        <v>76.8</v>
      </c>
      <c r="P70" s="4">
        <f t="shared" si="7"/>
        <v>49.5</v>
      </c>
      <c r="Q70" s="4">
        <f t="shared" si="8"/>
        <v>96.75</v>
      </c>
      <c r="R70" s="4">
        <f t="shared" si="9"/>
        <v>144</v>
      </c>
    </row>
    <row r="71" spans="1:18" ht="23">
      <c r="A71">
        <f>VLOOKUP(G71,'VLOOKUP REF'!$M$9:$N$12,2,0)</f>
        <v>20</v>
      </c>
      <c r="B71">
        <f t="shared" si="0"/>
        <v>1.2</v>
      </c>
      <c r="C71" t="s">
        <v>197</v>
      </c>
      <c r="D71" t="s">
        <v>97</v>
      </c>
      <c r="E71" t="s">
        <v>196</v>
      </c>
      <c r="F71" t="s">
        <v>33</v>
      </c>
      <c r="G71" t="s">
        <v>23</v>
      </c>
      <c r="H71" t="s">
        <v>10</v>
      </c>
      <c r="I71" s="11" t="s">
        <v>152</v>
      </c>
      <c r="J71" s="4">
        <f t="shared" si="1"/>
        <v>10.999999999999998</v>
      </c>
      <c r="K71" s="4">
        <f t="shared" si="2"/>
        <v>21.5</v>
      </c>
      <c r="L71" s="4">
        <f t="shared" si="3"/>
        <v>32</v>
      </c>
      <c r="M71" s="4">
        <f t="shared" si="4"/>
        <v>26.4</v>
      </c>
      <c r="N71" s="4">
        <f t="shared" si="5"/>
        <v>51.6</v>
      </c>
      <c r="O71" s="4">
        <f t="shared" si="6"/>
        <v>76.8</v>
      </c>
      <c r="P71" s="4">
        <f t="shared" si="7"/>
        <v>49.5</v>
      </c>
      <c r="Q71" s="4">
        <f t="shared" si="8"/>
        <v>96.75</v>
      </c>
      <c r="R71" s="4">
        <f t="shared" si="9"/>
        <v>144</v>
      </c>
    </row>
    <row r="72" spans="1:18" ht="23">
      <c r="A72">
        <f>VLOOKUP(G72,'VLOOKUP REF'!$M$9:$N$12,2,0)</f>
        <v>15</v>
      </c>
      <c r="B72">
        <f t="shared" si="0"/>
        <v>1.1499999999999999</v>
      </c>
      <c r="C72" t="s">
        <v>197</v>
      </c>
      <c r="D72" t="s">
        <v>97</v>
      </c>
      <c r="E72" t="s">
        <v>196</v>
      </c>
      <c r="F72" t="s">
        <v>33</v>
      </c>
      <c r="G72" t="s">
        <v>26</v>
      </c>
      <c r="H72" t="s">
        <v>10</v>
      </c>
      <c r="I72" s="11" t="s">
        <v>153</v>
      </c>
      <c r="J72" s="4">
        <f t="shared" si="1"/>
        <v>10.541666666666664</v>
      </c>
      <c r="K72" s="4">
        <f t="shared" si="2"/>
        <v>20.604166666666668</v>
      </c>
      <c r="L72" s="4">
        <f t="shared" si="3"/>
        <v>30.666666666666664</v>
      </c>
      <c r="M72" s="4">
        <f t="shared" si="4"/>
        <v>25.299999999999997</v>
      </c>
      <c r="N72" s="4">
        <f t="shared" si="5"/>
        <v>49.449999999999996</v>
      </c>
      <c r="O72" s="4">
        <f t="shared" si="6"/>
        <v>73.599999999999994</v>
      </c>
      <c r="P72" s="4">
        <f t="shared" si="7"/>
        <v>47.437499999999993</v>
      </c>
      <c r="Q72" s="4">
        <f t="shared" si="8"/>
        <v>92.718749999999986</v>
      </c>
      <c r="R72" s="4">
        <f t="shared" si="9"/>
        <v>138</v>
      </c>
    </row>
    <row r="73" spans="1:18" ht="23">
      <c r="A73">
        <f>VLOOKUP(G73,'VLOOKUP REF'!$M$9:$N$12,2,0)</f>
        <v>20</v>
      </c>
      <c r="B73">
        <f t="shared" si="0"/>
        <v>1.2</v>
      </c>
      <c r="C73" t="s">
        <v>197</v>
      </c>
      <c r="D73" t="s">
        <v>97</v>
      </c>
      <c r="E73" t="s">
        <v>196</v>
      </c>
      <c r="F73" t="s">
        <v>33</v>
      </c>
      <c r="G73" t="s">
        <v>23</v>
      </c>
      <c r="H73" t="s">
        <v>10</v>
      </c>
      <c r="I73" s="11" t="s">
        <v>154</v>
      </c>
      <c r="J73" s="4">
        <f t="shared" si="1"/>
        <v>10.999999999999998</v>
      </c>
      <c r="K73" s="4">
        <f t="shared" si="2"/>
        <v>21.5</v>
      </c>
      <c r="L73" s="4">
        <f t="shared" si="3"/>
        <v>32</v>
      </c>
      <c r="M73" s="4">
        <f t="shared" si="4"/>
        <v>26.4</v>
      </c>
      <c r="N73" s="4">
        <f t="shared" si="5"/>
        <v>51.6</v>
      </c>
      <c r="O73" s="4">
        <f t="shared" si="6"/>
        <v>76.8</v>
      </c>
      <c r="P73" s="4">
        <f t="shared" si="7"/>
        <v>49.5</v>
      </c>
      <c r="Q73" s="4">
        <f t="shared" si="8"/>
        <v>96.75</v>
      </c>
      <c r="R73" s="4">
        <f t="shared" si="9"/>
        <v>144</v>
      </c>
    </row>
    <row r="74" spans="1:18" ht="23">
      <c r="A74">
        <f>VLOOKUP(G74,'VLOOKUP REF'!$M$9:$N$12,2,0)</f>
        <v>15</v>
      </c>
      <c r="B74">
        <f t="shared" si="0"/>
        <v>1.1499999999999999</v>
      </c>
      <c r="C74" t="s">
        <v>197</v>
      </c>
      <c r="D74" t="s">
        <v>97</v>
      </c>
      <c r="E74" t="s">
        <v>196</v>
      </c>
      <c r="F74" t="s">
        <v>33</v>
      </c>
      <c r="G74" t="s">
        <v>26</v>
      </c>
      <c r="H74" t="s">
        <v>10</v>
      </c>
      <c r="I74" s="11" t="s">
        <v>155</v>
      </c>
      <c r="J74" s="4">
        <f t="shared" si="1"/>
        <v>10.541666666666664</v>
      </c>
      <c r="K74" s="4">
        <f t="shared" si="2"/>
        <v>20.604166666666668</v>
      </c>
      <c r="L74" s="4">
        <f t="shared" si="3"/>
        <v>30.666666666666664</v>
      </c>
      <c r="M74" s="4">
        <f t="shared" si="4"/>
        <v>25.299999999999997</v>
      </c>
      <c r="N74" s="4">
        <f t="shared" si="5"/>
        <v>49.449999999999996</v>
      </c>
      <c r="O74" s="4">
        <f t="shared" si="6"/>
        <v>73.599999999999994</v>
      </c>
      <c r="P74" s="4">
        <f t="shared" si="7"/>
        <v>47.437499999999993</v>
      </c>
      <c r="Q74" s="4">
        <f t="shared" si="8"/>
        <v>92.718749999999986</v>
      </c>
      <c r="R74" s="4">
        <f t="shared" si="9"/>
        <v>138</v>
      </c>
    </row>
    <row r="75" spans="1:18" ht="23">
      <c r="A75">
        <f>VLOOKUP(G75,'VLOOKUP REF'!$M$9:$N$12,2,0)</f>
        <v>20</v>
      </c>
      <c r="B75">
        <f t="shared" ref="B75:B114" si="10">((100+A75)/100)</f>
        <v>1.2</v>
      </c>
      <c r="C75" t="s">
        <v>197</v>
      </c>
      <c r="D75" t="s">
        <v>97</v>
      </c>
      <c r="E75" t="s">
        <v>196</v>
      </c>
      <c r="F75" t="s">
        <v>33</v>
      </c>
      <c r="G75" t="s">
        <v>23</v>
      </c>
      <c r="H75" t="s">
        <v>10</v>
      </c>
      <c r="I75" s="11" t="s">
        <v>156</v>
      </c>
      <c r="J75" s="4">
        <f t="shared" ref="J75:J114" si="11">($I$2/$J$6)*$B75</f>
        <v>10.999999999999998</v>
      </c>
      <c r="K75" s="4">
        <f t="shared" ref="K75:K114" si="12">($I$3/$J$6)*$B75</f>
        <v>21.5</v>
      </c>
      <c r="L75" s="4">
        <f t="shared" ref="L75:L114" si="13">($I$4/$J$6)*$B75</f>
        <v>32</v>
      </c>
      <c r="M75" s="4">
        <f t="shared" ref="M75:M114" si="14">(($I$2)/$M$6)*$B75</f>
        <v>26.4</v>
      </c>
      <c r="N75" s="4">
        <f t="shared" ref="N75:N114" si="15">(($I$3)/$M$6)*$B75</f>
        <v>51.6</v>
      </c>
      <c r="O75" s="4">
        <f t="shared" ref="O75:O114" si="16">(($I$4)/$M$6)*$B75</f>
        <v>76.8</v>
      </c>
      <c r="P75" s="4">
        <f t="shared" ref="P75:P114" si="17">(($I$2)/$P$6)*$B75</f>
        <v>49.5</v>
      </c>
      <c r="Q75" s="4">
        <f t="shared" ref="Q75:Q114" si="18">(($I$3)/$P$6)*$B75</f>
        <v>96.75</v>
      </c>
      <c r="R75" s="4">
        <f t="shared" ref="R75:R114" si="19">(($I$4)/$P$6)*$B75</f>
        <v>144</v>
      </c>
    </row>
    <row r="76" spans="1:18" ht="23">
      <c r="A76">
        <f>VLOOKUP(G76,'VLOOKUP REF'!$M$9:$N$12,2,0)</f>
        <v>20</v>
      </c>
      <c r="B76">
        <f t="shared" si="10"/>
        <v>1.2</v>
      </c>
      <c r="C76" t="s">
        <v>197</v>
      </c>
      <c r="D76" t="s">
        <v>97</v>
      </c>
      <c r="E76" t="s">
        <v>196</v>
      </c>
      <c r="F76" t="s">
        <v>37</v>
      </c>
      <c r="G76" t="s">
        <v>23</v>
      </c>
      <c r="H76" t="s">
        <v>10</v>
      </c>
      <c r="I76" s="11" t="s">
        <v>157</v>
      </c>
      <c r="J76" s="4">
        <f t="shared" si="11"/>
        <v>10.999999999999998</v>
      </c>
      <c r="K76" s="4">
        <f t="shared" si="12"/>
        <v>21.5</v>
      </c>
      <c r="L76" s="4">
        <f t="shared" si="13"/>
        <v>32</v>
      </c>
      <c r="M76" s="4">
        <f t="shared" si="14"/>
        <v>26.4</v>
      </c>
      <c r="N76" s="4">
        <f t="shared" si="15"/>
        <v>51.6</v>
      </c>
      <c r="O76" s="4">
        <f t="shared" si="16"/>
        <v>76.8</v>
      </c>
      <c r="P76" s="4">
        <f t="shared" si="17"/>
        <v>49.5</v>
      </c>
      <c r="Q76" s="4">
        <f t="shared" si="18"/>
        <v>96.75</v>
      </c>
      <c r="R76" s="4">
        <f t="shared" si="19"/>
        <v>144</v>
      </c>
    </row>
    <row r="77" spans="1:18" ht="23">
      <c r="A77">
        <f>VLOOKUP(G77,'VLOOKUP REF'!$M$9:$N$12,2,0)</f>
        <v>20</v>
      </c>
      <c r="B77">
        <f t="shared" si="10"/>
        <v>1.2</v>
      </c>
      <c r="C77" t="s">
        <v>197</v>
      </c>
      <c r="D77" t="s">
        <v>97</v>
      </c>
      <c r="E77" t="s">
        <v>196</v>
      </c>
      <c r="F77" t="s">
        <v>37</v>
      </c>
      <c r="G77" t="s">
        <v>23</v>
      </c>
      <c r="H77" t="s">
        <v>10</v>
      </c>
      <c r="I77" s="11" t="s">
        <v>158</v>
      </c>
      <c r="J77" s="4">
        <f t="shared" si="11"/>
        <v>10.999999999999998</v>
      </c>
      <c r="K77" s="4">
        <f t="shared" si="12"/>
        <v>21.5</v>
      </c>
      <c r="L77" s="4">
        <f t="shared" si="13"/>
        <v>32</v>
      </c>
      <c r="M77" s="4">
        <f t="shared" si="14"/>
        <v>26.4</v>
      </c>
      <c r="N77" s="4">
        <f t="shared" si="15"/>
        <v>51.6</v>
      </c>
      <c r="O77" s="4">
        <f t="shared" si="16"/>
        <v>76.8</v>
      </c>
      <c r="P77" s="4">
        <f t="shared" si="17"/>
        <v>49.5</v>
      </c>
      <c r="Q77" s="4">
        <f t="shared" si="18"/>
        <v>96.75</v>
      </c>
      <c r="R77" s="4">
        <f t="shared" si="19"/>
        <v>144</v>
      </c>
    </row>
    <row r="78" spans="1:18" ht="23">
      <c r="A78">
        <f>VLOOKUP(G78,'VLOOKUP REF'!$M$9:$N$12,2,0)</f>
        <v>20</v>
      </c>
      <c r="B78">
        <f t="shared" si="10"/>
        <v>1.2</v>
      </c>
      <c r="C78" t="s">
        <v>197</v>
      </c>
      <c r="D78" t="s">
        <v>97</v>
      </c>
      <c r="E78" t="s">
        <v>196</v>
      </c>
      <c r="F78" t="s">
        <v>37</v>
      </c>
      <c r="G78" t="s">
        <v>23</v>
      </c>
      <c r="H78" t="s">
        <v>10</v>
      </c>
      <c r="I78" s="11" t="s">
        <v>159</v>
      </c>
      <c r="J78" s="4">
        <f t="shared" si="11"/>
        <v>10.999999999999998</v>
      </c>
      <c r="K78" s="4">
        <f t="shared" si="12"/>
        <v>21.5</v>
      </c>
      <c r="L78" s="4">
        <f t="shared" si="13"/>
        <v>32</v>
      </c>
      <c r="M78" s="4">
        <f t="shared" si="14"/>
        <v>26.4</v>
      </c>
      <c r="N78" s="4">
        <f t="shared" si="15"/>
        <v>51.6</v>
      </c>
      <c r="O78" s="4">
        <f t="shared" si="16"/>
        <v>76.8</v>
      </c>
      <c r="P78" s="4">
        <f t="shared" si="17"/>
        <v>49.5</v>
      </c>
      <c r="Q78" s="4">
        <f t="shared" si="18"/>
        <v>96.75</v>
      </c>
      <c r="R78" s="4">
        <f t="shared" si="19"/>
        <v>144</v>
      </c>
    </row>
    <row r="79" spans="1:18" ht="23">
      <c r="A79">
        <f>VLOOKUP(G79,'VLOOKUP REF'!$M$9:$N$12,2,0)</f>
        <v>20</v>
      </c>
      <c r="B79">
        <f t="shared" si="10"/>
        <v>1.2</v>
      </c>
      <c r="C79" t="s">
        <v>197</v>
      </c>
      <c r="D79" t="s">
        <v>97</v>
      </c>
      <c r="E79" t="s">
        <v>196</v>
      </c>
      <c r="F79" t="s">
        <v>33</v>
      </c>
      <c r="G79" t="s">
        <v>23</v>
      </c>
      <c r="H79" t="s">
        <v>10</v>
      </c>
      <c r="I79" s="11" t="s">
        <v>160</v>
      </c>
      <c r="J79" s="4">
        <f t="shared" si="11"/>
        <v>10.999999999999998</v>
      </c>
      <c r="K79" s="4">
        <f t="shared" si="12"/>
        <v>21.5</v>
      </c>
      <c r="L79" s="4">
        <f t="shared" si="13"/>
        <v>32</v>
      </c>
      <c r="M79" s="4">
        <f t="shared" si="14"/>
        <v>26.4</v>
      </c>
      <c r="N79" s="4">
        <f t="shared" si="15"/>
        <v>51.6</v>
      </c>
      <c r="O79" s="4">
        <f t="shared" si="16"/>
        <v>76.8</v>
      </c>
      <c r="P79" s="4">
        <f t="shared" si="17"/>
        <v>49.5</v>
      </c>
      <c r="Q79" s="4">
        <f t="shared" si="18"/>
        <v>96.75</v>
      </c>
      <c r="R79" s="4">
        <f t="shared" si="19"/>
        <v>144</v>
      </c>
    </row>
    <row r="80" spans="1:18" ht="23">
      <c r="A80">
        <f>VLOOKUP(G80,'VLOOKUP REF'!$M$9:$N$12,2,0)</f>
        <v>20</v>
      </c>
      <c r="B80">
        <f t="shared" si="10"/>
        <v>1.2</v>
      </c>
      <c r="C80" t="s">
        <v>197</v>
      </c>
      <c r="D80" t="s">
        <v>97</v>
      </c>
      <c r="E80" t="s">
        <v>196</v>
      </c>
      <c r="F80" t="s">
        <v>33</v>
      </c>
      <c r="G80" t="s">
        <v>23</v>
      </c>
      <c r="H80" t="s">
        <v>10</v>
      </c>
      <c r="I80" s="11" t="s">
        <v>161</v>
      </c>
      <c r="J80" s="4">
        <f t="shared" si="11"/>
        <v>10.999999999999998</v>
      </c>
      <c r="K80" s="4">
        <f t="shared" si="12"/>
        <v>21.5</v>
      </c>
      <c r="L80" s="4">
        <f t="shared" si="13"/>
        <v>32</v>
      </c>
      <c r="M80" s="4">
        <f t="shared" si="14"/>
        <v>26.4</v>
      </c>
      <c r="N80" s="4">
        <f t="shared" si="15"/>
        <v>51.6</v>
      </c>
      <c r="O80" s="4">
        <f t="shared" si="16"/>
        <v>76.8</v>
      </c>
      <c r="P80" s="4">
        <f t="shared" si="17"/>
        <v>49.5</v>
      </c>
      <c r="Q80" s="4">
        <f t="shared" si="18"/>
        <v>96.75</v>
      </c>
      <c r="R80" s="4">
        <f t="shared" si="19"/>
        <v>144</v>
      </c>
    </row>
    <row r="81" spans="1:18" ht="23">
      <c r="A81">
        <f>VLOOKUP(G81,'VLOOKUP REF'!$M$9:$N$12,2,0)</f>
        <v>20</v>
      </c>
      <c r="B81">
        <f t="shared" si="10"/>
        <v>1.2</v>
      </c>
      <c r="C81" t="s">
        <v>197</v>
      </c>
      <c r="D81" t="s">
        <v>97</v>
      </c>
      <c r="E81" t="s">
        <v>196</v>
      </c>
      <c r="F81" t="s">
        <v>33</v>
      </c>
      <c r="G81" t="s">
        <v>23</v>
      </c>
      <c r="H81" t="s">
        <v>10</v>
      </c>
      <c r="I81" s="11" t="s">
        <v>162</v>
      </c>
      <c r="J81" s="4">
        <f t="shared" si="11"/>
        <v>10.999999999999998</v>
      </c>
      <c r="K81" s="4">
        <f t="shared" si="12"/>
        <v>21.5</v>
      </c>
      <c r="L81" s="4">
        <f t="shared" si="13"/>
        <v>32</v>
      </c>
      <c r="M81" s="4">
        <f t="shared" si="14"/>
        <v>26.4</v>
      </c>
      <c r="N81" s="4">
        <f t="shared" si="15"/>
        <v>51.6</v>
      </c>
      <c r="O81" s="4">
        <f t="shared" si="16"/>
        <v>76.8</v>
      </c>
      <c r="P81" s="4">
        <f t="shared" si="17"/>
        <v>49.5</v>
      </c>
      <c r="Q81" s="4">
        <f t="shared" si="18"/>
        <v>96.75</v>
      </c>
      <c r="R81" s="4">
        <f t="shared" si="19"/>
        <v>144</v>
      </c>
    </row>
    <row r="82" spans="1:18" ht="23">
      <c r="A82">
        <f>VLOOKUP(G82,'VLOOKUP REF'!$M$9:$N$12,2,0)</f>
        <v>20</v>
      </c>
      <c r="B82">
        <f t="shared" si="10"/>
        <v>1.2</v>
      </c>
      <c r="C82" t="s">
        <v>197</v>
      </c>
      <c r="D82" t="s">
        <v>97</v>
      </c>
      <c r="E82" t="s">
        <v>196</v>
      </c>
      <c r="F82" t="s">
        <v>33</v>
      </c>
      <c r="G82" t="s">
        <v>23</v>
      </c>
      <c r="H82" t="s">
        <v>10</v>
      </c>
      <c r="I82" s="11" t="s">
        <v>163</v>
      </c>
      <c r="J82" s="4">
        <f t="shared" si="11"/>
        <v>10.999999999999998</v>
      </c>
      <c r="K82" s="4">
        <f t="shared" si="12"/>
        <v>21.5</v>
      </c>
      <c r="L82" s="4">
        <f t="shared" si="13"/>
        <v>32</v>
      </c>
      <c r="M82" s="4">
        <f t="shared" si="14"/>
        <v>26.4</v>
      </c>
      <c r="N82" s="4">
        <f t="shared" si="15"/>
        <v>51.6</v>
      </c>
      <c r="O82" s="4">
        <f t="shared" si="16"/>
        <v>76.8</v>
      </c>
      <c r="P82" s="4">
        <f t="shared" si="17"/>
        <v>49.5</v>
      </c>
      <c r="Q82" s="4">
        <f t="shared" si="18"/>
        <v>96.75</v>
      </c>
      <c r="R82" s="4">
        <f t="shared" si="19"/>
        <v>144</v>
      </c>
    </row>
    <row r="83" spans="1:18" ht="23">
      <c r="A83">
        <f>VLOOKUP(G83,'VLOOKUP REF'!$M$9:$N$12,2,0)</f>
        <v>20</v>
      </c>
      <c r="B83">
        <f t="shared" si="10"/>
        <v>1.2</v>
      </c>
      <c r="C83" t="s">
        <v>197</v>
      </c>
      <c r="D83" t="s">
        <v>97</v>
      </c>
      <c r="E83" t="s">
        <v>196</v>
      </c>
      <c r="F83" t="s">
        <v>33</v>
      </c>
      <c r="G83" t="s">
        <v>23</v>
      </c>
      <c r="H83" t="s">
        <v>10</v>
      </c>
      <c r="I83" s="11" t="s">
        <v>164</v>
      </c>
      <c r="J83" s="4">
        <f t="shared" si="11"/>
        <v>10.999999999999998</v>
      </c>
      <c r="K83" s="4">
        <f t="shared" si="12"/>
        <v>21.5</v>
      </c>
      <c r="L83" s="4">
        <f t="shared" si="13"/>
        <v>32</v>
      </c>
      <c r="M83" s="4">
        <f t="shared" si="14"/>
        <v>26.4</v>
      </c>
      <c r="N83" s="4">
        <f t="shared" si="15"/>
        <v>51.6</v>
      </c>
      <c r="O83" s="4">
        <f t="shared" si="16"/>
        <v>76.8</v>
      </c>
      <c r="P83" s="4">
        <f t="shared" si="17"/>
        <v>49.5</v>
      </c>
      <c r="Q83" s="4">
        <f t="shared" si="18"/>
        <v>96.75</v>
      </c>
      <c r="R83" s="4">
        <f t="shared" si="19"/>
        <v>144</v>
      </c>
    </row>
    <row r="84" spans="1:18" ht="23">
      <c r="A84">
        <f>VLOOKUP(G84,'VLOOKUP REF'!$M$9:$N$12,2,0)</f>
        <v>20</v>
      </c>
      <c r="B84">
        <f t="shared" si="10"/>
        <v>1.2</v>
      </c>
      <c r="C84" t="s">
        <v>197</v>
      </c>
      <c r="D84" t="s">
        <v>97</v>
      </c>
      <c r="E84" t="s">
        <v>196</v>
      </c>
      <c r="F84" t="s">
        <v>33</v>
      </c>
      <c r="G84" t="s">
        <v>23</v>
      </c>
      <c r="H84" t="s">
        <v>10</v>
      </c>
      <c r="I84" s="11" t="s">
        <v>165</v>
      </c>
      <c r="J84" s="4">
        <f t="shared" si="11"/>
        <v>10.999999999999998</v>
      </c>
      <c r="K84" s="4">
        <f t="shared" si="12"/>
        <v>21.5</v>
      </c>
      <c r="L84" s="4">
        <f t="shared" si="13"/>
        <v>32</v>
      </c>
      <c r="M84" s="4">
        <f t="shared" si="14"/>
        <v>26.4</v>
      </c>
      <c r="N84" s="4">
        <f t="shared" si="15"/>
        <v>51.6</v>
      </c>
      <c r="O84" s="4">
        <f t="shared" si="16"/>
        <v>76.8</v>
      </c>
      <c r="P84" s="4">
        <f t="shared" si="17"/>
        <v>49.5</v>
      </c>
      <c r="Q84" s="4">
        <f t="shared" si="18"/>
        <v>96.75</v>
      </c>
      <c r="R84" s="4">
        <f t="shared" si="19"/>
        <v>144</v>
      </c>
    </row>
    <row r="85" spans="1:18" ht="23">
      <c r="A85">
        <f>VLOOKUP(G85,'VLOOKUP REF'!$M$9:$N$12,2,0)</f>
        <v>15</v>
      </c>
      <c r="B85">
        <f t="shared" si="10"/>
        <v>1.1499999999999999</v>
      </c>
      <c r="C85" t="s">
        <v>197</v>
      </c>
      <c r="D85" t="s">
        <v>97</v>
      </c>
      <c r="E85" t="s">
        <v>196</v>
      </c>
      <c r="F85" t="s">
        <v>33</v>
      </c>
      <c r="G85" t="s">
        <v>26</v>
      </c>
      <c r="H85" t="s">
        <v>10</v>
      </c>
      <c r="I85" s="11" t="s">
        <v>166</v>
      </c>
      <c r="J85" s="4">
        <f t="shared" si="11"/>
        <v>10.541666666666664</v>
      </c>
      <c r="K85" s="4">
        <f t="shared" si="12"/>
        <v>20.604166666666668</v>
      </c>
      <c r="L85" s="4">
        <f t="shared" si="13"/>
        <v>30.666666666666664</v>
      </c>
      <c r="M85" s="4">
        <f t="shared" si="14"/>
        <v>25.299999999999997</v>
      </c>
      <c r="N85" s="4">
        <f t="shared" si="15"/>
        <v>49.449999999999996</v>
      </c>
      <c r="O85" s="4">
        <f t="shared" si="16"/>
        <v>73.599999999999994</v>
      </c>
      <c r="P85" s="4">
        <f t="shared" si="17"/>
        <v>47.437499999999993</v>
      </c>
      <c r="Q85" s="4">
        <f t="shared" si="18"/>
        <v>92.718749999999986</v>
      </c>
      <c r="R85" s="4">
        <f t="shared" si="19"/>
        <v>138</v>
      </c>
    </row>
    <row r="86" spans="1:18" ht="23">
      <c r="A86">
        <f>VLOOKUP(G86,'VLOOKUP REF'!$M$9:$N$12,2,0)</f>
        <v>15</v>
      </c>
      <c r="B86">
        <f t="shared" si="10"/>
        <v>1.1499999999999999</v>
      </c>
      <c r="C86" t="s">
        <v>197</v>
      </c>
      <c r="D86" t="s">
        <v>97</v>
      </c>
      <c r="E86" t="s">
        <v>196</v>
      </c>
      <c r="F86" t="s">
        <v>33</v>
      </c>
      <c r="G86" t="s">
        <v>26</v>
      </c>
      <c r="H86" t="s">
        <v>10</v>
      </c>
      <c r="I86" s="11" t="s">
        <v>167</v>
      </c>
      <c r="J86" s="4">
        <f t="shared" si="11"/>
        <v>10.541666666666664</v>
      </c>
      <c r="K86" s="4">
        <f t="shared" si="12"/>
        <v>20.604166666666668</v>
      </c>
      <c r="L86" s="4">
        <f t="shared" si="13"/>
        <v>30.666666666666664</v>
      </c>
      <c r="M86" s="4">
        <f t="shared" si="14"/>
        <v>25.299999999999997</v>
      </c>
      <c r="N86" s="4">
        <f t="shared" si="15"/>
        <v>49.449999999999996</v>
      </c>
      <c r="O86" s="4">
        <f t="shared" si="16"/>
        <v>73.599999999999994</v>
      </c>
      <c r="P86" s="4">
        <f t="shared" si="17"/>
        <v>47.437499999999993</v>
      </c>
      <c r="Q86" s="4">
        <f t="shared" si="18"/>
        <v>92.718749999999986</v>
      </c>
      <c r="R86" s="4">
        <f t="shared" si="19"/>
        <v>138</v>
      </c>
    </row>
    <row r="87" spans="1:18" ht="23">
      <c r="A87">
        <f>VLOOKUP(G87,'VLOOKUP REF'!$M$9:$N$12,2,0)</f>
        <v>20</v>
      </c>
      <c r="B87">
        <f t="shared" si="10"/>
        <v>1.2</v>
      </c>
      <c r="C87" t="s">
        <v>197</v>
      </c>
      <c r="D87" t="s">
        <v>97</v>
      </c>
      <c r="E87" t="s">
        <v>196</v>
      </c>
      <c r="F87" t="s">
        <v>33</v>
      </c>
      <c r="G87" t="s">
        <v>23</v>
      </c>
      <c r="H87" t="s">
        <v>10</v>
      </c>
      <c r="I87" s="11" t="s">
        <v>168</v>
      </c>
      <c r="J87" s="4">
        <f t="shared" si="11"/>
        <v>10.999999999999998</v>
      </c>
      <c r="K87" s="4">
        <f t="shared" si="12"/>
        <v>21.5</v>
      </c>
      <c r="L87" s="4">
        <f t="shared" si="13"/>
        <v>32</v>
      </c>
      <c r="M87" s="4">
        <f t="shared" si="14"/>
        <v>26.4</v>
      </c>
      <c r="N87" s="4">
        <f t="shared" si="15"/>
        <v>51.6</v>
      </c>
      <c r="O87" s="4">
        <f t="shared" si="16"/>
        <v>76.8</v>
      </c>
      <c r="P87" s="4">
        <f t="shared" si="17"/>
        <v>49.5</v>
      </c>
      <c r="Q87" s="4">
        <f t="shared" si="18"/>
        <v>96.75</v>
      </c>
      <c r="R87" s="4">
        <f t="shared" si="19"/>
        <v>144</v>
      </c>
    </row>
    <row r="88" spans="1:18" ht="23">
      <c r="A88">
        <f>VLOOKUP(G88,'VLOOKUP REF'!$M$9:$N$12,2,0)</f>
        <v>20</v>
      </c>
      <c r="B88">
        <f t="shared" si="10"/>
        <v>1.2</v>
      </c>
      <c r="C88" t="s">
        <v>197</v>
      </c>
      <c r="D88" t="s">
        <v>97</v>
      </c>
      <c r="E88" t="s">
        <v>196</v>
      </c>
      <c r="F88" t="s">
        <v>33</v>
      </c>
      <c r="G88" t="s">
        <v>23</v>
      </c>
      <c r="H88" t="s">
        <v>10</v>
      </c>
      <c r="I88" s="11" t="s">
        <v>169</v>
      </c>
      <c r="J88" s="4">
        <f t="shared" si="11"/>
        <v>10.999999999999998</v>
      </c>
      <c r="K88" s="4">
        <f t="shared" si="12"/>
        <v>21.5</v>
      </c>
      <c r="L88" s="4">
        <f t="shared" si="13"/>
        <v>32</v>
      </c>
      <c r="M88" s="4">
        <f t="shared" si="14"/>
        <v>26.4</v>
      </c>
      <c r="N88" s="4">
        <f t="shared" si="15"/>
        <v>51.6</v>
      </c>
      <c r="O88" s="4">
        <f t="shared" si="16"/>
        <v>76.8</v>
      </c>
      <c r="P88" s="4">
        <f t="shared" si="17"/>
        <v>49.5</v>
      </c>
      <c r="Q88" s="4">
        <f t="shared" si="18"/>
        <v>96.75</v>
      </c>
      <c r="R88" s="4">
        <f t="shared" si="19"/>
        <v>144</v>
      </c>
    </row>
    <row r="89" spans="1:18" ht="23">
      <c r="A89">
        <f>VLOOKUP(G89,'VLOOKUP REF'!$M$9:$N$12,2,0)</f>
        <v>20</v>
      </c>
      <c r="B89">
        <f t="shared" si="10"/>
        <v>1.2</v>
      </c>
      <c r="C89" t="s">
        <v>197</v>
      </c>
      <c r="D89" t="s">
        <v>97</v>
      </c>
      <c r="E89" t="s">
        <v>196</v>
      </c>
      <c r="F89" t="s">
        <v>33</v>
      </c>
      <c r="G89" t="s">
        <v>23</v>
      </c>
      <c r="H89" t="s">
        <v>10</v>
      </c>
      <c r="I89" s="11" t="s">
        <v>170</v>
      </c>
      <c r="J89" s="4">
        <f t="shared" si="11"/>
        <v>10.999999999999998</v>
      </c>
      <c r="K89" s="4">
        <f t="shared" si="12"/>
        <v>21.5</v>
      </c>
      <c r="L89" s="4">
        <f t="shared" si="13"/>
        <v>32</v>
      </c>
      <c r="M89" s="4">
        <f t="shared" si="14"/>
        <v>26.4</v>
      </c>
      <c r="N89" s="4">
        <f t="shared" si="15"/>
        <v>51.6</v>
      </c>
      <c r="O89" s="4">
        <f t="shared" si="16"/>
        <v>76.8</v>
      </c>
      <c r="P89" s="4">
        <f t="shared" si="17"/>
        <v>49.5</v>
      </c>
      <c r="Q89" s="4">
        <f t="shared" si="18"/>
        <v>96.75</v>
      </c>
      <c r="R89" s="4">
        <f t="shared" si="19"/>
        <v>144</v>
      </c>
    </row>
    <row r="90" spans="1:18" ht="23">
      <c r="A90">
        <f>VLOOKUP(G90,'VLOOKUP REF'!$M$9:$N$12,2,0)</f>
        <v>20</v>
      </c>
      <c r="B90">
        <f t="shared" si="10"/>
        <v>1.2</v>
      </c>
      <c r="C90" t="s">
        <v>197</v>
      </c>
      <c r="D90" t="s">
        <v>97</v>
      </c>
      <c r="E90" t="s">
        <v>198</v>
      </c>
      <c r="F90" t="s">
        <v>33</v>
      </c>
      <c r="G90" t="s">
        <v>23</v>
      </c>
      <c r="H90" t="s">
        <v>10</v>
      </c>
      <c r="I90" s="11" t="s">
        <v>171</v>
      </c>
      <c r="J90" s="4">
        <f t="shared" si="11"/>
        <v>10.999999999999998</v>
      </c>
      <c r="K90" s="4">
        <f t="shared" si="12"/>
        <v>21.5</v>
      </c>
      <c r="L90" s="4">
        <f t="shared" si="13"/>
        <v>32</v>
      </c>
      <c r="M90" s="4">
        <f t="shared" si="14"/>
        <v>26.4</v>
      </c>
      <c r="N90" s="4">
        <f t="shared" si="15"/>
        <v>51.6</v>
      </c>
      <c r="O90" s="4">
        <f t="shared" si="16"/>
        <v>76.8</v>
      </c>
      <c r="P90" s="4">
        <f t="shared" si="17"/>
        <v>49.5</v>
      </c>
      <c r="Q90" s="4">
        <f t="shared" si="18"/>
        <v>96.75</v>
      </c>
      <c r="R90" s="4">
        <f t="shared" si="19"/>
        <v>144</v>
      </c>
    </row>
    <row r="91" spans="1:18" ht="23">
      <c r="A91">
        <f>VLOOKUP(G91,'VLOOKUP REF'!$M$9:$N$12,2,0)</f>
        <v>20</v>
      </c>
      <c r="B91">
        <f t="shared" si="10"/>
        <v>1.2</v>
      </c>
      <c r="C91" t="s">
        <v>197</v>
      </c>
      <c r="D91" t="s">
        <v>97</v>
      </c>
      <c r="E91" t="s">
        <v>198</v>
      </c>
      <c r="F91" t="s">
        <v>33</v>
      </c>
      <c r="G91" t="s">
        <v>23</v>
      </c>
      <c r="H91" t="s">
        <v>10</v>
      </c>
      <c r="I91" s="11" t="s">
        <v>172</v>
      </c>
      <c r="J91" s="4">
        <f t="shared" si="11"/>
        <v>10.999999999999998</v>
      </c>
      <c r="K91" s="4">
        <f t="shared" si="12"/>
        <v>21.5</v>
      </c>
      <c r="L91" s="4">
        <f t="shared" si="13"/>
        <v>32</v>
      </c>
      <c r="M91" s="4">
        <f t="shared" si="14"/>
        <v>26.4</v>
      </c>
      <c r="N91" s="4">
        <f t="shared" si="15"/>
        <v>51.6</v>
      </c>
      <c r="O91" s="4">
        <f t="shared" si="16"/>
        <v>76.8</v>
      </c>
      <c r="P91" s="4">
        <f t="shared" si="17"/>
        <v>49.5</v>
      </c>
      <c r="Q91" s="4">
        <f t="shared" si="18"/>
        <v>96.75</v>
      </c>
      <c r="R91" s="4">
        <f t="shared" si="19"/>
        <v>144</v>
      </c>
    </row>
    <row r="92" spans="1:18" ht="23">
      <c r="A92">
        <f>VLOOKUP(G92,'VLOOKUP REF'!$M$9:$N$12,2,0)</f>
        <v>20</v>
      </c>
      <c r="B92">
        <f t="shared" si="10"/>
        <v>1.2</v>
      </c>
      <c r="C92" t="s">
        <v>197</v>
      </c>
      <c r="D92" t="s">
        <v>97</v>
      </c>
      <c r="E92" t="s">
        <v>198</v>
      </c>
      <c r="F92" t="s">
        <v>33</v>
      </c>
      <c r="G92" t="s">
        <v>23</v>
      </c>
      <c r="H92" t="s">
        <v>10</v>
      </c>
      <c r="I92" s="11" t="s">
        <v>173</v>
      </c>
      <c r="J92" s="4">
        <f t="shared" si="11"/>
        <v>10.999999999999998</v>
      </c>
      <c r="K92" s="4">
        <f t="shared" si="12"/>
        <v>21.5</v>
      </c>
      <c r="L92" s="4">
        <f t="shared" si="13"/>
        <v>32</v>
      </c>
      <c r="M92" s="4">
        <f t="shared" si="14"/>
        <v>26.4</v>
      </c>
      <c r="N92" s="4">
        <f t="shared" si="15"/>
        <v>51.6</v>
      </c>
      <c r="O92" s="4">
        <f t="shared" si="16"/>
        <v>76.8</v>
      </c>
      <c r="P92" s="4">
        <f t="shared" si="17"/>
        <v>49.5</v>
      </c>
      <c r="Q92" s="4">
        <f t="shared" si="18"/>
        <v>96.75</v>
      </c>
      <c r="R92" s="4">
        <f t="shared" si="19"/>
        <v>144</v>
      </c>
    </row>
    <row r="93" spans="1:18" ht="23">
      <c r="A93">
        <f>VLOOKUP(G93,'VLOOKUP REF'!$M$9:$N$12,2,0)</f>
        <v>15</v>
      </c>
      <c r="B93">
        <f t="shared" si="10"/>
        <v>1.1499999999999999</v>
      </c>
      <c r="C93" t="s">
        <v>197</v>
      </c>
      <c r="D93" t="s">
        <v>97</v>
      </c>
      <c r="E93" t="s">
        <v>198</v>
      </c>
      <c r="F93" t="s">
        <v>33</v>
      </c>
      <c r="G93" t="s">
        <v>26</v>
      </c>
      <c r="H93" t="s">
        <v>10</v>
      </c>
      <c r="I93" s="11" t="s">
        <v>174</v>
      </c>
      <c r="J93" s="4">
        <f t="shared" si="11"/>
        <v>10.541666666666664</v>
      </c>
      <c r="K93" s="4">
        <f t="shared" si="12"/>
        <v>20.604166666666668</v>
      </c>
      <c r="L93" s="4">
        <f t="shared" si="13"/>
        <v>30.666666666666664</v>
      </c>
      <c r="M93" s="4">
        <f t="shared" si="14"/>
        <v>25.299999999999997</v>
      </c>
      <c r="N93" s="4">
        <f t="shared" si="15"/>
        <v>49.449999999999996</v>
      </c>
      <c r="O93" s="4">
        <f t="shared" si="16"/>
        <v>73.599999999999994</v>
      </c>
      <c r="P93" s="4">
        <f t="shared" si="17"/>
        <v>47.437499999999993</v>
      </c>
      <c r="Q93" s="4">
        <f t="shared" si="18"/>
        <v>92.718749999999986</v>
      </c>
      <c r="R93" s="4">
        <f t="shared" si="19"/>
        <v>138</v>
      </c>
    </row>
    <row r="94" spans="1:18" ht="23">
      <c r="A94">
        <f>VLOOKUP(G94,'VLOOKUP REF'!$M$9:$N$12,2,0)</f>
        <v>15</v>
      </c>
      <c r="B94">
        <f t="shared" si="10"/>
        <v>1.1499999999999999</v>
      </c>
      <c r="C94" t="s">
        <v>197</v>
      </c>
      <c r="D94" t="s">
        <v>97</v>
      </c>
      <c r="E94" t="s">
        <v>198</v>
      </c>
      <c r="F94" t="s">
        <v>33</v>
      </c>
      <c r="G94" t="s">
        <v>26</v>
      </c>
      <c r="H94" t="s">
        <v>10</v>
      </c>
      <c r="I94" s="11" t="s">
        <v>175</v>
      </c>
      <c r="J94" s="4">
        <f t="shared" si="11"/>
        <v>10.541666666666664</v>
      </c>
      <c r="K94" s="4">
        <f t="shared" si="12"/>
        <v>20.604166666666668</v>
      </c>
      <c r="L94" s="4">
        <f t="shared" si="13"/>
        <v>30.666666666666664</v>
      </c>
      <c r="M94" s="4">
        <f t="shared" si="14"/>
        <v>25.299999999999997</v>
      </c>
      <c r="N94" s="4">
        <f t="shared" si="15"/>
        <v>49.449999999999996</v>
      </c>
      <c r="O94" s="4">
        <f t="shared" si="16"/>
        <v>73.599999999999994</v>
      </c>
      <c r="P94" s="4">
        <f t="shared" si="17"/>
        <v>47.437499999999993</v>
      </c>
      <c r="Q94" s="4">
        <f t="shared" si="18"/>
        <v>92.718749999999986</v>
      </c>
      <c r="R94" s="4">
        <f t="shared" si="19"/>
        <v>138</v>
      </c>
    </row>
    <row r="95" spans="1:18" ht="23">
      <c r="A95">
        <f>VLOOKUP(G95,'VLOOKUP REF'!$M$9:$N$12,2,0)</f>
        <v>20</v>
      </c>
      <c r="B95">
        <f t="shared" si="10"/>
        <v>1.2</v>
      </c>
      <c r="C95" t="s">
        <v>197</v>
      </c>
      <c r="D95" t="s">
        <v>97</v>
      </c>
      <c r="E95" t="s">
        <v>198</v>
      </c>
      <c r="F95" t="s">
        <v>33</v>
      </c>
      <c r="G95" t="s">
        <v>23</v>
      </c>
      <c r="H95" t="s">
        <v>10</v>
      </c>
      <c r="I95" s="11" t="s">
        <v>176</v>
      </c>
      <c r="J95" s="4">
        <f t="shared" si="11"/>
        <v>10.999999999999998</v>
      </c>
      <c r="K95" s="4">
        <f t="shared" si="12"/>
        <v>21.5</v>
      </c>
      <c r="L95" s="4">
        <f t="shared" si="13"/>
        <v>32</v>
      </c>
      <c r="M95" s="4">
        <f t="shared" si="14"/>
        <v>26.4</v>
      </c>
      <c r="N95" s="4">
        <f t="shared" si="15"/>
        <v>51.6</v>
      </c>
      <c r="O95" s="4">
        <f t="shared" si="16"/>
        <v>76.8</v>
      </c>
      <c r="P95" s="4">
        <f t="shared" si="17"/>
        <v>49.5</v>
      </c>
      <c r="Q95" s="4">
        <f t="shared" si="18"/>
        <v>96.75</v>
      </c>
      <c r="R95" s="4">
        <f t="shared" si="19"/>
        <v>144</v>
      </c>
    </row>
    <row r="96" spans="1:18" ht="23">
      <c r="A96">
        <f>VLOOKUP(G96,'VLOOKUP REF'!$M$9:$N$12,2,0)</f>
        <v>20</v>
      </c>
      <c r="B96">
        <f t="shared" si="10"/>
        <v>1.2</v>
      </c>
      <c r="C96" t="s">
        <v>197</v>
      </c>
      <c r="D96" t="s">
        <v>97</v>
      </c>
      <c r="E96" t="s">
        <v>198</v>
      </c>
      <c r="F96" t="s">
        <v>33</v>
      </c>
      <c r="G96" t="s">
        <v>23</v>
      </c>
      <c r="H96" t="s">
        <v>10</v>
      </c>
      <c r="I96" s="11" t="s">
        <v>177</v>
      </c>
      <c r="J96" s="4">
        <f t="shared" si="11"/>
        <v>10.999999999999998</v>
      </c>
      <c r="K96" s="4">
        <f t="shared" si="12"/>
        <v>21.5</v>
      </c>
      <c r="L96" s="4">
        <f t="shared" si="13"/>
        <v>32</v>
      </c>
      <c r="M96" s="4">
        <f t="shared" si="14"/>
        <v>26.4</v>
      </c>
      <c r="N96" s="4">
        <f t="shared" si="15"/>
        <v>51.6</v>
      </c>
      <c r="O96" s="4">
        <f t="shared" si="16"/>
        <v>76.8</v>
      </c>
      <c r="P96" s="4">
        <f t="shared" si="17"/>
        <v>49.5</v>
      </c>
      <c r="Q96" s="4">
        <f t="shared" si="18"/>
        <v>96.75</v>
      </c>
      <c r="R96" s="4">
        <f t="shared" si="19"/>
        <v>144</v>
      </c>
    </row>
    <row r="97" spans="1:18" ht="23">
      <c r="A97">
        <f>VLOOKUP(G97,'VLOOKUP REF'!$M$9:$N$12,2,0)</f>
        <v>10</v>
      </c>
      <c r="B97">
        <f t="shared" si="10"/>
        <v>1.1000000000000001</v>
      </c>
      <c r="C97" t="s">
        <v>197</v>
      </c>
      <c r="D97" t="s">
        <v>97</v>
      </c>
      <c r="E97" t="s">
        <v>198</v>
      </c>
      <c r="F97" t="s">
        <v>33</v>
      </c>
      <c r="G97" t="s">
        <v>22</v>
      </c>
      <c r="H97" t="s">
        <v>10</v>
      </c>
      <c r="I97" s="11" t="s">
        <v>178</v>
      </c>
      <c r="J97" s="4">
        <f t="shared" si="11"/>
        <v>10.083333333333334</v>
      </c>
      <c r="K97" s="4">
        <f t="shared" si="12"/>
        <v>19.708333333333336</v>
      </c>
      <c r="L97" s="4">
        <f t="shared" si="13"/>
        <v>29.333333333333336</v>
      </c>
      <c r="M97" s="4">
        <f t="shared" si="14"/>
        <v>24.200000000000003</v>
      </c>
      <c r="N97" s="4">
        <f t="shared" si="15"/>
        <v>47.300000000000004</v>
      </c>
      <c r="O97" s="4">
        <f t="shared" si="16"/>
        <v>70.400000000000006</v>
      </c>
      <c r="P97" s="4">
        <f t="shared" si="17"/>
        <v>45.375000000000007</v>
      </c>
      <c r="Q97" s="4">
        <f t="shared" si="18"/>
        <v>88.687500000000014</v>
      </c>
      <c r="R97" s="4">
        <f t="shared" si="19"/>
        <v>132</v>
      </c>
    </row>
    <row r="98" spans="1:18" ht="23">
      <c r="A98">
        <f>VLOOKUP(G98,'VLOOKUP REF'!$M$9:$N$12,2,0)</f>
        <v>10</v>
      </c>
      <c r="B98">
        <f t="shared" si="10"/>
        <v>1.1000000000000001</v>
      </c>
      <c r="C98" t="s">
        <v>197</v>
      </c>
      <c r="D98" t="s">
        <v>97</v>
      </c>
      <c r="E98" t="s">
        <v>198</v>
      </c>
      <c r="F98" t="s">
        <v>33</v>
      </c>
      <c r="G98" t="s">
        <v>22</v>
      </c>
      <c r="H98" t="s">
        <v>10</v>
      </c>
      <c r="I98" s="11" t="s">
        <v>179</v>
      </c>
      <c r="J98" s="4">
        <f t="shared" si="11"/>
        <v>10.083333333333334</v>
      </c>
      <c r="K98" s="4">
        <f t="shared" si="12"/>
        <v>19.708333333333336</v>
      </c>
      <c r="L98" s="4">
        <f t="shared" si="13"/>
        <v>29.333333333333336</v>
      </c>
      <c r="M98" s="4">
        <f t="shared" si="14"/>
        <v>24.200000000000003</v>
      </c>
      <c r="N98" s="4">
        <f t="shared" si="15"/>
        <v>47.300000000000004</v>
      </c>
      <c r="O98" s="4">
        <f t="shared" si="16"/>
        <v>70.400000000000006</v>
      </c>
      <c r="P98" s="4">
        <f t="shared" si="17"/>
        <v>45.375000000000007</v>
      </c>
      <c r="Q98" s="4">
        <f t="shared" si="18"/>
        <v>88.687500000000014</v>
      </c>
      <c r="R98" s="4">
        <f t="shared" si="19"/>
        <v>132</v>
      </c>
    </row>
    <row r="99" spans="1:18" ht="23">
      <c r="A99">
        <f>VLOOKUP(G99,'VLOOKUP REF'!$M$9:$N$12,2,0)</f>
        <v>15</v>
      </c>
      <c r="B99">
        <f t="shared" si="10"/>
        <v>1.1499999999999999</v>
      </c>
      <c r="C99" t="s">
        <v>197</v>
      </c>
      <c r="D99" t="s">
        <v>97</v>
      </c>
      <c r="E99" t="s">
        <v>198</v>
      </c>
      <c r="F99" t="s">
        <v>33</v>
      </c>
      <c r="G99" t="s">
        <v>26</v>
      </c>
      <c r="H99" t="s">
        <v>10</v>
      </c>
      <c r="I99" s="11" t="s">
        <v>180</v>
      </c>
      <c r="J99" s="4">
        <f t="shared" si="11"/>
        <v>10.541666666666664</v>
      </c>
      <c r="K99" s="4">
        <f t="shared" si="12"/>
        <v>20.604166666666668</v>
      </c>
      <c r="L99" s="4">
        <f t="shared" si="13"/>
        <v>30.666666666666664</v>
      </c>
      <c r="M99" s="4">
        <f t="shared" si="14"/>
        <v>25.299999999999997</v>
      </c>
      <c r="N99" s="4">
        <f t="shared" si="15"/>
        <v>49.449999999999996</v>
      </c>
      <c r="O99" s="4">
        <f t="shared" si="16"/>
        <v>73.599999999999994</v>
      </c>
      <c r="P99" s="4">
        <f t="shared" si="17"/>
        <v>47.437499999999993</v>
      </c>
      <c r="Q99" s="4">
        <f t="shared" si="18"/>
        <v>92.718749999999986</v>
      </c>
      <c r="R99" s="4">
        <f t="shared" si="19"/>
        <v>138</v>
      </c>
    </row>
    <row r="100" spans="1:18" ht="23">
      <c r="A100">
        <f>VLOOKUP(G100,'VLOOKUP REF'!$M$9:$N$12,2,0)</f>
        <v>15</v>
      </c>
      <c r="B100">
        <f t="shared" si="10"/>
        <v>1.1499999999999999</v>
      </c>
      <c r="C100" t="s">
        <v>197</v>
      </c>
      <c r="D100" t="s">
        <v>97</v>
      </c>
      <c r="E100" t="s">
        <v>199</v>
      </c>
      <c r="F100" t="s">
        <v>33</v>
      </c>
      <c r="G100" t="s">
        <v>26</v>
      </c>
      <c r="H100" t="s">
        <v>10</v>
      </c>
      <c r="I100" s="11" t="s">
        <v>181</v>
      </c>
      <c r="J100" s="4">
        <f t="shared" si="11"/>
        <v>10.541666666666664</v>
      </c>
      <c r="K100" s="4">
        <f t="shared" si="12"/>
        <v>20.604166666666668</v>
      </c>
      <c r="L100" s="4">
        <f t="shared" si="13"/>
        <v>30.666666666666664</v>
      </c>
      <c r="M100" s="4">
        <f t="shared" si="14"/>
        <v>25.299999999999997</v>
      </c>
      <c r="N100" s="4">
        <f t="shared" si="15"/>
        <v>49.449999999999996</v>
      </c>
      <c r="O100" s="4">
        <f t="shared" si="16"/>
        <v>73.599999999999994</v>
      </c>
      <c r="P100" s="4">
        <f t="shared" si="17"/>
        <v>47.437499999999993</v>
      </c>
      <c r="Q100" s="4">
        <f t="shared" si="18"/>
        <v>92.718749999999986</v>
      </c>
      <c r="R100" s="4">
        <f t="shared" si="19"/>
        <v>138</v>
      </c>
    </row>
    <row r="101" spans="1:18" ht="23">
      <c r="A101">
        <f>VLOOKUP(G101,'VLOOKUP REF'!$M$9:$N$12,2,0)</f>
        <v>15</v>
      </c>
      <c r="B101">
        <f t="shared" si="10"/>
        <v>1.1499999999999999</v>
      </c>
      <c r="C101" t="s">
        <v>197</v>
      </c>
      <c r="D101" t="s">
        <v>97</v>
      </c>
      <c r="E101" t="s">
        <v>199</v>
      </c>
      <c r="F101" t="s">
        <v>33</v>
      </c>
      <c r="G101" t="s">
        <v>26</v>
      </c>
      <c r="H101" t="s">
        <v>10</v>
      </c>
      <c r="I101" s="11" t="s">
        <v>182</v>
      </c>
      <c r="J101" s="4">
        <f t="shared" si="11"/>
        <v>10.541666666666664</v>
      </c>
      <c r="K101" s="4">
        <f t="shared" si="12"/>
        <v>20.604166666666668</v>
      </c>
      <c r="L101" s="4">
        <f t="shared" si="13"/>
        <v>30.666666666666664</v>
      </c>
      <c r="M101" s="4">
        <f t="shared" si="14"/>
        <v>25.299999999999997</v>
      </c>
      <c r="N101" s="4">
        <f t="shared" si="15"/>
        <v>49.449999999999996</v>
      </c>
      <c r="O101" s="4">
        <f t="shared" si="16"/>
        <v>73.599999999999994</v>
      </c>
      <c r="P101" s="4">
        <f t="shared" si="17"/>
        <v>47.437499999999993</v>
      </c>
      <c r="Q101" s="4">
        <f t="shared" si="18"/>
        <v>92.718749999999986</v>
      </c>
      <c r="R101" s="4">
        <f t="shared" si="19"/>
        <v>138</v>
      </c>
    </row>
    <row r="102" spans="1:18" ht="23">
      <c r="A102">
        <f>VLOOKUP(G102,'VLOOKUP REF'!$M$9:$N$12,2,0)</f>
        <v>15</v>
      </c>
      <c r="B102">
        <f t="shared" si="10"/>
        <v>1.1499999999999999</v>
      </c>
      <c r="C102" t="s">
        <v>197</v>
      </c>
      <c r="D102" t="s">
        <v>97</v>
      </c>
      <c r="E102" t="s">
        <v>199</v>
      </c>
      <c r="F102" t="s">
        <v>33</v>
      </c>
      <c r="G102" t="s">
        <v>26</v>
      </c>
      <c r="H102" t="s">
        <v>10</v>
      </c>
      <c r="I102" s="11" t="s">
        <v>183</v>
      </c>
      <c r="J102" s="4">
        <f t="shared" si="11"/>
        <v>10.541666666666664</v>
      </c>
      <c r="K102" s="4">
        <f t="shared" si="12"/>
        <v>20.604166666666668</v>
      </c>
      <c r="L102" s="4">
        <f t="shared" si="13"/>
        <v>30.666666666666664</v>
      </c>
      <c r="M102" s="4">
        <f t="shared" si="14"/>
        <v>25.299999999999997</v>
      </c>
      <c r="N102" s="4">
        <f t="shared" si="15"/>
        <v>49.449999999999996</v>
      </c>
      <c r="O102" s="4">
        <f t="shared" si="16"/>
        <v>73.599999999999994</v>
      </c>
      <c r="P102" s="4">
        <f t="shared" si="17"/>
        <v>47.437499999999993</v>
      </c>
      <c r="Q102" s="4">
        <f t="shared" si="18"/>
        <v>92.718749999999986</v>
      </c>
      <c r="R102" s="4">
        <f t="shared" si="19"/>
        <v>138</v>
      </c>
    </row>
    <row r="103" spans="1:18" ht="23">
      <c r="A103">
        <f>VLOOKUP(G103,'VLOOKUP REF'!$M$9:$N$12,2,0)</f>
        <v>20</v>
      </c>
      <c r="B103">
        <f t="shared" si="10"/>
        <v>1.2</v>
      </c>
      <c r="C103" t="s">
        <v>197</v>
      </c>
      <c r="D103" t="s">
        <v>97</v>
      </c>
      <c r="E103" t="s">
        <v>199</v>
      </c>
      <c r="F103" t="s">
        <v>33</v>
      </c>
      <c r="G103" t="s">
        <v>23</v>
      </c>
      <c r="H103" t="s">
        <v>10</v>
      </c>
      <c r="I103" s="11" t="s">
        <v>184</v>
      </c>
      <c r="J103" s="4">
        <f t="shared" si="11"/>
        <v>10.999999999999998</v>
      </c>
      <c r="K103" s="4">
        <f t="shared" si="12"/>
        <v>21.5</v>
      </c>
      <c r="L103" s="4">
        <f t="shared" si="13"/>
        <v>32</v>
      </c>
      <c r="M103" s="4">
        <f t="shared" si="14"/>
        <v>26.4</v>
      </c>
      <c r="N103" s="4">
        <f t="shared" si="15"/>
        <v>51.6</v>
      </c>
      <c r="O103" s="4">
        <f t="shared" si="16"/>
        <v>76.8</v>
      </c>
      <c r="P103" s="4">
        <f t="shared" si="17"/>
        <v>49.5</v>
      </c>
      <c r="Q103" s="4">
        <f t="shared" si="18"/>
        <v>96.75</v>
      </c>
      <c r="R103" s="4">
        <f t="shared" si="19"/>
        <v>144</v>
      </c>
    </row>
    <row r="104" spans="1:18" ht="23">
      <c r="A104">
        <f>VLOOKUP(G104,'VLOOKUP REF'!$M$9:$N$12,2,0)</f>
        <v>20</v>
      </c>
      <c r="B104">
        <f t="shared" si="10"/>
        <v>1.2</v>
      </c>
      <c r="C104" t="s">
        <v>197</v>
      </c>
      <c r="D104" t="s">
        <v>97</v>
      </c>
      <c r="E104" t="s">
        <v>199</v>
      </c>
      <c r="F104" t="s">
        <v>33</v>
      </c>
      <c r="G104" t="s">
        <v>23</v>
      </c>
      <c r="H104" t="s">
        <v>10</v>
      </c>
      <c r="I104" s="11" t="s">
        <v>185</v>
      </c>
      <c r="J104" s="4">
        <f t="shared" si="11"/>
        <v>10.999999999999998</v>
      </c>
      <c r="K104" s="4">
        <f t="shared" si="12"/>
        <v>21.5</v>
      </c>
      <c r="L104" s="4">
        <f t="shared" si="13"/>
        <v>32</v>
      </c>
      <c r="M104" s="4">
        <f t="shared" si="14"/>
        <v>26.4</v>
      </c>
      <c r="N104" s="4">
        <f t="shared" si="15"/>
        <v>51.6</v>
      </c>
      <c r="O104" s="4">
        <f t="shared" si="16"/>
        <v>76.8</v>
      </c>
      <c r="P104" s="4">
        <f t="shared" si="17"/>
        <v>49.5</v>
      </c>
      <c r="Q104" s="4">
        <f t="shared" si="18"/>
        <v>96.75</v>
      </c>
      <c r="R104" s="4">
        <f t="shared" si="19"/>
        <v>144</v>
      </c>
    </row>
    <row r="105" spans="1:18" ht="23">
      <c r="A105">
        <f>VLOOKUP(G105,'VLOOKUP REF'!$M$9:$N$12,2,0)</f>
        <v>15</v>
      </c>
      <c r="B105">
        <f t="shared" si="10"/>
        <v>1.1499999999999999</v>
      </c>
      <c r="C105" t="s">
        <v>197</v>
      </c>
      <c r="D105" t="s">
        <v>97</v>
      </c>
      <c r="E105" t="s">
        <v>199</v>
      </c>
      <c r="F105" t="s">
        <v>33</v>
      </c>
      <c r="G105" t="s">
        <v>26</v>
      </c>
      <c r="H105" t="s">
        <v>10</v>
      </c>
      <c r="I105" s="11" t="s">
        <v>186</v>
      </c>
      <c r="J105" s="4">
        <f t="shared" si="11"/>
        <v>10.541666666666664</v>
      </c>
      <c r="K105" s="4">
        <f t="shared" si="12"/>
        <v>20.604166666666668</v>
      </c>
      <c r="L105" s="4">
        <f t="shared" si="13"/>
        <v>30.666666666666664</v>
      </c>
      <c r="M105" s="4">
        <f t="shared" si="14"/>
        <v>25.299999999999997</v>
      </c>
      <c r="N105" s="4">
        <f t="shared" si="15"/>
        <v>49.449999999999996</v>
      </c>
      <c r="O105" s="4">
        <f t="shared" si="16"/>
        <v>73.599999999999994</v>
      </c>
      <c r="P105" s="4">
        <f t="shared" si="17"/>
        <v>47.437499999999993</v>
      </c>
      <c r="Q105" s="4">
        <f t="shared" si="18"/>
        <v>92.718749999999986</v>
      </c>
      <c r="R105" s="4">
        <f t="shared" si="19"/>
        <v>138</v>
      </c>
    </row>
    <row r="106" spans="1:18" ht="23">
      <c r="A106">
        <f>VLOOKUP(G106,'VLOOKUP REF'!$M$9:$N$12,2,0)</f>
        <v>15</v>
      </c>
      <c r="B106">
        <f t="shared" si="10"/>
        <v>1.1499999999999999</v>
      </c>
      <c r="C106" t="s">
        <v>197</v>
      </c>
      <c r="D106" t="s">
        <v>97</v>
      </c>
      <c r="E106" t="s">
        <v>199</v>
      </c>
      <c r="F106" t="s">
        <v>33</v>
      </c>
      <c r="G106" t="s">
        <v>26</v>
      </c>
      <c r="H106" t="s">
        <v>10</v>
      </c>
      <c r="I106" s="11" t="s">
        <v>187</v>
      </c>
      <c r="J106" s="4">
        <f t="shared" si="11"/>
        <v>10.541666666666664</v>
      </c>
      <c r="K106" s="4">
        <f t="shared" si="12"/>
        <v>20.604166666666668</v>
      </c>
      <c r="L106" s="4">
        <f t="shared" si="13"/>
        <v>30.666666666666664</v>
      </c>
      <c r="M106" s="4">
        <f t="shared" si="14"/>
        <v>25.299999999999997</v>
      </c>
      <c r="N106" s="4">
        <f t="shared" si="15"/>
        <v>49.449999999999996</v>
      </c>
      <c r="O106" s="4">
        <f t="shared" si="16"/>
        <v>73.599999999999994</v>
      </c>
      <c r="P106" s="4">
        <f t="shared" si="17"/>
        <v>47.437499999999993</v>
      </c>
      <c r="Q106" s="4">
        <f t="shared" si="18"/>
        <v>92.718749999999986</v>
      </c>
      <c r="R106" s="4">
        <f t="shared" si="19"/>
        <v>138</v>
      </c>
    </row>
    <row r="107" spans="1:18" ht="23">
      <c r="A107">
        <f>VLOOKUP(G107,'VLOOKUP REF'!$M$9:$N$12,2,0)</f>
        <v>20</v>
      </c>
      <c r="B107">
        <f t="shared" si="10"/>
        <v>1.2</v>
      </c>
      <c r="C107" t="s">
        <v>197</v>
      </c>
      <c r="D107" t="s">
        <v>97</v>
      </c>
      <c r="E107" t="s">
        <v>199</v>
      </c>
      <c r="F107" t="s">
        <v>33</v>
      </c>
      <c r="G107" t="s">
        <v>23</v>
      </c>
      <c r="H107" t="s">
        <v>10</v>
      </c>
      <c r="I107" s="11" t="s">
        <v>188</v>
      </c>
      <c r="J107" s="4">
        <f t="shared" si="11"/>
        <v>10.999999999999998</v>
      </c>
      <c r="K107" s="4">
        <f t="shared" si="12"/>
        <v>21.5</v>
      </c>
      <c r="L107" s="4">
        <f t="shared" si="13"/>
        <v>32</v>
      </c>
      <c r="M107" s="4">
        <f t="shared" si="14"/>
        <v>26.4</v>
      </c>
      <c r="N107" s="4">
        <f t="shared" si="15"/>
        <v>51.6</v>
      </c>
      <c r="O107" s="4">
        <f t="shared" si="16"/>
        <v>76.8</v>
      </c>
      <c r="P107" s="4">
        <f t="shared" si="17"/>
        <v>49.5</v>
      </c>
      <c r="Q107" s="4">
        <f t="shared" si="18"/>
        <v>96.75</v>
      </c>
      <c r="R107" s="4">
        <f t="shared" si="19"/>
        <v>144</v>
      </c>
    </row>
    <row r="108" spans="1:18" ht="23">
      <c r="A108">
        <f>VLOOKUP(G108,'VLOOKUP REF'!$M$9:$N$12,2,0)</f>
        <v>15</v>
      </c>
      <c r="B108">
        <f t="shared" si="10"/>
        <v>1.1499999999999999</v>
      </c>
      <c r="C108" t="s">
        <v>197</v>
      </c>
      <c r="D108" t="s">
        <v>97</v>
      </c>
      <c r="E108" t="s">
        <v>199</v>
      </c>
      <c r="F108" t="s">
        <v>33</v>
      </c>
      <c r="G108" t="s">
        <v>26</v>
      </c>
      <c r="H108" t="s">
        <v>10</v>
      </c>
      <c r="I108" s="11" t="s">
        <v>189</v>
      </c>
      <c r="J108" s="4">
        <f t="shared" si="11"/>
        <v>10.541666666666664</v>
      </c>
      <c r="K108" s="4">
        <f t="shared" si="12"/>
        <v>20.604166666666668</v>
      </c>
      <c r="L108" s="4">
        <f t="shared" si="13"/>
        <v>30.666666666666664</v>
      </c>
      <c r="M108" s="4">
        <f t="shared" si="14"/>
        <v>25.299999999999997</v>
      </c>
      <c r="N108" s="4">
        <f t="shared" si="15"/>
        <v>49.449999999999996</v>
      </c>
      <c r="O108" s="4">
        <f t="shared" si="16"/>
        <v>73.599999999999994</v>
      </c>
      <c r="P108" s="4">
        <f t="shared" si="17"/>
        <v>47.437499999999993</v>
      </c>
      <c r="Q108" s="4">
        <f t="shared" si="18"/>
        <v>92.718749999999986</v>
      </c>
      <c r="R108" s="4">
        <f t="shared" si="19"/>
        <v>138</v>
      </c>
    </row>
    <row r="109" spans="1:18" ht="23">
      <c r="A109">
        <f>VLOOKUP(G109,'VLOOKUP REF'!$M$9:$N$12,2,0)</f>
        <v>20</v>
      </c>
      <c r="B109">
        <f t="shared" si="10"/>
        <v>1.2</v>
      </c>
      <c r="C109" t="s">
        <v>197</v>
      </c>
      <c r="D109" t="s">
        <v>97</v>
      </c>
      <c r="E109" t="s">
        <v>199</v>
      </c>
      <c r="F109" t="s">
        <v>37</v>
      </c>
      <c r="G109" t="s">
        <v>23</v>
      </c>
      <c r="H109" t="s">
        <v>10</v>
      </c>
      <c r="I109" s="11" t="s">
        <v>190</v>
      </c>
      <c r="J109" s="4">
        <f t="shared" si="11"/>
        <v>10.999999999999998</v>
      </c>
      <c r="K109" s="4">
        <f t="shared" si="12"/>
        <v>21.5</v>
      </c>
      <c r="L109" s="4">
        <f t="shared" si="13"/>
        <v>32</v>
      </c>
      <c r="M109" s="4">
        <f t="shared" si="14"/>
        <v>26.4</v>
      </c>
      <c r="N109" s="4">
        <f t="shared" si="15"/>
        <v>51.6</v>
      </c>
      <c r="O109" s="4">
        <f t="shared" si="16"/>
        <v>76.8</v>
      </c>
      <c r="P109" s="4">
        <f t="shared" si="17"/>
        <v>49.5</v>
      </c>
      <c r="Q109" s="4">
        <f t="shared" si="18"/>
        <v>96.75</v>
      </c>
      <c r="R109" s="4">
        <f t="shared" si="19"/>
        <v>144</v>
      </c>
    </row>
    <row r="110" spans="1:18" ht="23">
      <c r="A110">
        <f>VLOOKUP(G110,'VLOOKUP REF'!$M$9:$N$12,2,0)</f>
        <v>20</v>
      </c>
      <c r="B110">
        <f t="shared" si="10"/>
        <v>1.2</v>
      </c>
      <c r="C110" t="s">
        <v>197</v>
      </c>
      <c r="D110" t="s">
        <v>97</v>
      </c>
      <c r="E110" t="s">
        <v>200</v>
      </c>
      <c r="F110" t="s">
        <v>37</v>
      </c>
      <c r="G110" t="s">
        <v>23</v>
      </c>
      <c r="H110" t="s">
        <v>10</v>
      </c>
      <c r="I110" s="11" t="s">
        <v>191</v>
      </c>
      <c r="J110" s="4">
        <f t="shared" si="11"/>
        <v>10.999999999999998</v>
      </c>
      <c r="K110" s="4">
        <f t="shared" si="12"/>
        <v>21.5</v>
      </c>
      <c r="L110" s="4">
        <f t="shared" si="13"/>
        <v>32</v>
      </c>
      <c r="M110" s="4">
        <f t="shared" si="14"/>
        <v>26.4</v>
      </c>
      <c r="N110" s="4">
        <f t="shared" si="15"/>
        <v>51.6</v>
      </c>
      <c r="O110" s="4">
        <f t="shared" si="16"/>
        <v>76.8</v>
      </c>
      <c r="P110" s="4">
        <f t="shared" si="17"/>
        <v>49.5</v>
      </c>
      <c r="Q110" s="4">
        <f t="shared" si="18"/>
        <v>96.75</v>
      </c>
      <c r="R110" s="4">
        <f t="shared" si="19"/>
        <v>144</v>
      </c>
    </row>
    <row r="111" spans="1:18" ht="23">
      <c r="A111">
        <f>VLOOKUP(G111,'VLOOKUP REF'!$M$9:$N$12,2,0)</f>
        <v>20</v>
      </c>
      <c r="B111">
        <f t="shared" si="10"/>
        <v>1.2</v>
      </c>
      <c r="C111" t="s">
        <v>197</v>
      </c>
      <c r="D111" t="s">
        <v>97</v>
      </c>
      <c r="E111" t="s">
        <v>200</v>
      </c>
      <c r="F111" t="s">
        <v>37</v>
      </c>
      <c r="G111" t="s">
        <v>23</v>
      </c>
      <c r="H111" t="s">
        <v>10</v>
      </c>
      <c r="I111" s="11" t="s">
        <v>192</v>
      </c>
      <c r="J111" s="4">
        <f t="shared" si="11"/>
        <v>10.999999999999998</v>
      </c>
      <c r="K111" s="4">
        <f t="shared" si="12"/>
        <v>21.5</v>
      </c>
      <c r="L111" s="4">
        <f t="shared" si="13"/>
        <v>32</v>
      </c>
      <c r="M111" s="4">
        <f t="shared" si="14"/>
        <v>26.4</v>
      </c>
      <c r="N111" s="4">
        <f t="shared" si="15"/>
        <v>51.6</v>
      </c>
      <c r="O111" s="4">
        <f t="shared" si="16"/>
        <v>76.8</v>
      </c>
      <c r="P111" s="4">
        <f t="shared" si="17"/>
        <v>49.5</v>
      </c>
      <c r="Q111" s="4">
        <f t="shared" si="18"/>
        <v>96.75</v>
      </c>
      <c r="R111" s="4">
        <f t="shared" si="19"/>
        <v>144</v>
      </c>
    </row>
    <row r="112" spans="1:18" ht="23">
      <c r="A112">
        <f>VLOOKUP(G112,'VLOOKUP REF'!$M$9:$N$12,2,0)</f>
        <v>20</v>
      </c>
      <c r="B112">
        <f t="shared" si="10"/>
        <v>1.2</v>
      </c>
      <c r="C112" t="s">
        <v>197</v>
      </c>
      <c r="D112" t="s">
        <v>97</v>
      </c>
      <c r="E112" t="s">
        <v>200</v>
      </c>
      <c r="F112" t="s">
        <v>37</v>
      </c>
      <c r="G112" t="s">
        <v>23</v>
      </c>
      <c r="H112" t="s">
        <v>10</v>
      </c>
      <c r="I112" s="11" t="s">
        <v>193</v>
      </c>
      <c r="J112" s="4">
        <f t="shared" si="11"/>
        <v>10.999999999999998</v>
      </c>
      <c r="K112" s="4">
        <f t="shared" si="12"/>
        <v>21.5</v>
      </c>
      <c r="L112" s="4">
        <f t="shared" si="13"/>
        <v>32</v>
      </c>
      <c r="M112" s="4">
        <f t="shared" si="14"/>
        <v>26.4</v>
      </c>
      <c r="N112" s="4">
        <f t="shared" si="15"/>
        <v>51.6</v>
      </c>
      <c r="O112" s="4">
        <f t="shared" si="16"/>
        <v>76.8</v>
      </c>
      <c r="P112" s="4">
        <f t="shared" si="17"/>
        <v>49.5</v>
      </c>
      <c r="Q112" s="4">
        <f t="shared" si="18"/>
        <v>96.75</v>
      </c>
      <c r="R112" s="4">
        <f t="shared" si="19"/>
        <v>144</v>
      </c>
    </row>
    <row r="113" spans="1:18" ht="23">
      <c r="A113">
        <f>VLOOKUP(G113,'VLOOKUP REF'!$M$9:$N$12,2,0)</f>
        <v>20</v>
      </c>
      <c r="B113">
        <f t="shared" si="10"/>
        <v>1.2</v>
      </c>
      <c r="C113" t="s">
        <v>197</v>
      </c>
      <c r="D113" t="s">
        <v>97</v>
      </c>
      <c r="E113" t="s">
        <v>200</v>
      </c>
      <c r="F113" t="s">
        <v>37</v>
      </c>
      <c r="G113" t="s">
        <v>23</v>
      </c>
      <c r="H113" t="s">
        <v>10</v>
      </c>
      <c r="I113" s="11" t="s">
        <v>194</v>
      </c>
      <c r="J113" s="4">
        <f t="shared" si="11"/>
        <v>10.999999999999998</v>
      </c>
      <c r="K113" s="4">
        <f t="shared" si="12"/>
        <v>21.5</v>
      </c>
      <c r="L113" s="4">
        <f t="shared" si="13"/>
        <v>32</v>
      </c>
      <c r="M113" s="4">
        <f t="shared" si="14"/>
        <v>26.4</v>
      </c>
      <c r="N113" s="4">
        <f t="shared" si="15"/>
        <v>51.6</v>
      </c>
      <c r="O113" s="4">
        <f t="shared" si="16"/>
        <v>76.8</v>
      </c>
      <c r="P113" s="4">
        <f t="shared" si="17"/>
        <v>49.5</v>
      </c>
      <c r="Q113" s="4">
        <f t="shared" si="18"/>
        <v>96.75</v>
      </c>
      <c r="R113" s="4">
        <f t="shared" si="19"/>
        <v>144</v>
      </c>
    </row>
    <row r="114" spans="1:18" ht="23">
      <c r="A114">
        <f>VLOOKUP(G114,'VLOOKUP REF'!$M$9:$N$12,2,0)</f>
        <v>20</v>
      </c>
      <c r="B114">
        <f t="shared" si="10"/>
        <v>1.2</v>
      </c>
      <c r="C114" t="s">
        <v>197</v>
      </c>
      <c r="D114" t="s">
        <v>97</v>
      </c>
      <c r="E114" t="s">
        <v>200</v>
      </c>
      <c r="F114" t="s">
        <v>37</v>
      </c>
      <c r="G114" t="s">
        <v>23</v>
      </c>
      <c r="H114" t="s">
        <v>10</v>
      </c>
      <c r="I114" s="11" t="s">
        <v>195</v>
      </c>
      <c r="J114" s="4">
        <f t="shared" si="11"/>
        <v>10.999999999999998</v>
      </c>
      <c r="K114" s="4">
        <f t="shared" si="12"/>
        <v>21.5</v>
      </c>
      <c r="L114" s="4">
        <f t="shared" si="13"/>
        <v>32</v>
      </c>
      <c r="M114" s="4">
        <f t="shared" si="14"/>
        <v>26.4</v>
      </c>
      <c r="N114" s="4">
        <f t="shared" si="15"/>
        <v>51.6</v>
      </c>
      <c r="O114" s="4">
        <f t="shared" si="16"/>
        <v>76.8</v>
      </c>
      <c r="P114" s="4">
        <f t="shared" si="17"/>
        <v>49.5</v>
      </c>
      <c r="Q114" s="4">
        <f t="shared" si="18"/>
        <v>96.75</v>
      </c>
      <c r="R114" s="4">
        <f t="shared" si="19"/>
        <v>144</v>
      </c>
    </row>
  </sheetData>
  <mergeCells count="6">
    <mergeCell ref="J5:L5"/>
    <mergeCell ref="M5:O5"/>
    <mergeCell ref="P5:R5"/>
    <mergeCell ref="J6:L6"/>
    <mergeCell ref="M6:O6"/>
    <mergeCell ref="P6:R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561F-5479-E74F-8B4C-4D327DA9AEC5}">
  <dimension ref="A1:Q38"/>
  <sheetViews>
    <sheetView topLeftCell="A22" workbookViewId="0">
      <selection activeCell="G26" sqref="G26:G38"/>
    </sheetView>
  </sheetViews>
  <sheetFormatPr baseColWidth="10" defaultRowHeight="16"/>
  <cols>
    <col min="1" max="1" width="26.83203125" bestFit="1" customWidth="1"/>
    <col min="2" max="2" width="13.83203125" bestFit="1" customWidth="1"/>
    <col min="3" max="4" width="13.83203125" customWidth="1"/>
    <col min="5" max="5" width="38.6640625" customWidth="1"/>
    <col min="6" max="6" width="27.6640625" customWidth="1"/>
    <col min="7" max="7" width="19.6640625" customWidth="1"/>
    <col min="8" max="8" width="33.1640625" bestFit="1" customWidth="1"/>
    <col min="9" max="9" width="15.6640625" customWidth="1"/>
    <col min="10" max="10" width="12.83203125" customWidth="1"/>
    <col min="11" max="11" width="24.33203125" customWidth="1"/>
    <col min="12" max="12" width="19.33203125" customWidth="1"/>
    <col min="13" max="13" width="22.33203125" customWidth="1"/>
    <col min="14" max="14" width="26.83203125" customWidth="1"/>
    <col min="15" max="15" width="20.5" customWidth="1"/>
    <col min="16" max="16" width="25.5" customWidth="1"/>
    <col min="17" max="17" width="20.33203125" customWidth="1"/>
  </cols>
  <sheetData>
    <row r="1" spans="1:17">
      <c r="F1" s="2" t="s">
        <v>17</v>
      </c>
      <c r="G1" t="s">
        <v>25</v>
      </c>
      <c r="H1" s="2" t="s">
        <v>24</v>
      </c>
    </row>
    <row r="2" spans="1:17" ht="21">
      <c r="E2" s="2" t="s">
        <v>16</v>
      </c>
      <c r="F2" s="3">
        <v>120</v>
      </c>
      <c r="G2">
        <v>20</v>
      </c>
      <c r="H2" s="3">
        <f>F2-G2</f>
        <v>100</v>
      </c>
    </row>
    <row r="3" spans="1:17" ht="21">
      <c r="E3" s="2" t="s">
        <v>18</v>
      </c>
      <c r="F3" s="3">
        <v>228</v>
      </c>
      <c r="G3">
        <v>28</v>
      </c>
      <c r="H3" s="3">
        <f t="shared" ref="H3:H4" si="0">F3-G3</f>
        <v>200</v>
      </c>
    </row>
    <row r="4" spans="1:17" ht="21">
      <c r="E4" s="2" t="s">
        <v>19</v>
      </c>
      <c r="F4" s="3">
        <v>346</v>
      </c>
      <c r="G4">
        <v>46</v>
      </c>
      <c r="H4" s="3">
        <f t="shared" si="0"/>
        <v>300</v>
      </c>
    </row>
    <row r="5" spans="1:17">
      <c r="I5" s="6" t="s">
        <v>205</v>
      </c>
      <c r="J5" s="6"/>
      <c r="K5" s="6"/>
      <c r="L5" s="7" t="s">
        <v>240</v>
      </c>
      <c r="M5" s="7"/>
      <c r="N5" s="7"/>
      <c r="O5" s="5" t="s">
        <v>206</v>
      </c>
      <c r="P5" s="5"/>
      <c r="Q5" s="5"/>
    </row>
    <row r="6" spans="1:17">
      <c r="I6" s="6">
        <f>3*4</f>
        <v>12</v>
      </c>
      <c r="J6" s="6"/>
      <c r="K6" s="6"/>
      <c r="L6" s="7">
        <f>2.5*4/2</f>
        <v>5</v>
      </c>
      <c r="M6" s="7"/>
      <c r="N6" s="7"/>
      <c r="O6" s="10">
        <f>(2.5*4)/3</f>
        <v>3.3333333333333335</v>
      </c>
      <c r="P6" s="10"/>
      <c r="Q6" s="10"/>
    </row>
    <row r="7" spans="1:17">
      <c r="A7" t="s">
        <v>28</v>
      </c>
      <c r="B7" t="s">
        <v>29</v>
      </c>
      <c r="C7" t="s">
        <v>30</v>
      </c>
      <c r="D7" t="s">
        <v>0</v>
      </c>
      <c r="E7" t="s">
        <v>32</v>
      </c>
      <c r="G7" t="s">
        <v>11</v>
      </c>
      <c r="H7" t="s">
        <v>1</v>
      </c>
      <c r="I7" t="s">
        <v>2</v>
      </c>
      <c r="J7" t="s">
        <v>3</v>
      </c>
      <c r="K7" t="s">
        <v>4</v>
      </c>
      <c r="L7" t="s">
        <v>2</v>
      </c>
      <c r="M7" t="s">
        <v>3</v>
      </c>
      <c r="N7" t="s">
        <v>4</v>
      </c>
      <c r="O7" t="s">
        <v>2</v>
      </c>
      <c r="P7" t="s">
        <v>3</v>
      </c>
      <c r="Q7" t="s">
        <v>4</v>
      </c>
    </row>
    <row r="8" spans="1:17">
      <c r="A8">
        <f>VLOOKUP(F8,'VLOOKUP REF'!$Q$9:$R$12,2,0)</f>
        <v>0</v>
      </c>
      <c r="B8">
        <f>((100+A8)/100)</f>
        <v>1</v>
      </c>
      <c r="C8" t="s">
        <v>38</v>
      </c>
      <c r="D8" t="s">
        <v>201</v>
      </c>
      <c r="E8" t="s">
        <v>33</v>
      </c>
      <c r="F8" t="s">
        <v>202</v>
      </c>
      <c r="G8" t="s">
        <v>10</v>
      </c>
      <c r="H8" t="s">
        <v>204</v>
      </c>
      <c r="I8" s="4">
        <f>($H$2/$I$6)*$B8</f>
        <v>8.3333333333333339</v>
      </c>
      <c r="J8" s="4">
        <f>($H$3/$I$6)*$B8</f>
        <v>16.666666666666668</v>
      </c>
      <c r="K8" s="4">
        <f>($H$4/$I$6)*$B8</f>
        <v>25</v>
      </c>
      <c r="L8" s="4">
        <f>(($H$2)/$L$6)*$B8</f>
        <v>20</v>
      </c>
      <c r="M8" s="4">
        <f>(($H$3)/$L$6)*$B8</f>
        <v>40</v>
      </c>
      <c r="N8" s="4">
        <f>(($H$4)/$L$6)*$B8</f>
        <v>60</v>
      </c>
      <c r="O8" s="4">
        <f>(($H$2)/$O$6)*$B8</f>
        <v>30</v>
      </c>
      <c r="P8" s="4">
        <f>(($H$3)/$O$6)*$B8</f>
        <v>60</v>
      </c>
      <c r="Q8" s="4">
        <f>(($H$4)/$O$6)*$B8</f>
        <v>90</v>
      </c>
    </row>
    <row r="9" spans="1:17" ht="23">
      <c r="A9">
        <f>VLOOKUP(F9,'VLOOKUP REF'!$Q$9:$R$12,2,0)</f>
        <v>-10</v>
      </c>
      <c r="B9">
        <f>((100+A9)/100)</f>
        <v>0.9</v>
      </c>
      <c r="C9" t="s">
        <v>38</v>
      </c>
      <c r="D9" t="s">
        <v>201</v>
      </c>
      <c r="E9" t="s">
        <v>33</v>
      </c>
      <c r="F9" t="s">
        <v>203</v>
      </c>
      <c r="G9" t="s">
        <v>10</v>
      </c>
      <c r="H9" s="11" t="s">
        <v>207</v>
      </c>
      <c r="I9" s="4">
        <f>($H$2/$I$6)*$B9</f>
        <v>7.5000000000000009</v>
      </c>
      <c r="J9" s="4">
        <f>($H$3/$I$6)*$B9</f>
        <v>15.000000000000002</v>
      </c>
      <c r="K9" s="4">
        <f>($H$4/$I$6)*$B9</f>
        <v>22.5</v>
      </c>
      <c r="L9" s="4">
        <f>(($H$2)/$L$6)*$B9</f>
        <v>18</v>
      </c>
      <c r="M9" s="4">
        <f>(($H$3)/$L$6)*$B9</f>
        <v>36</v>
      </c>
      <c r="N9" s="4">
        <f>(($H$4)/$L$6)*$B9</f>
        <v>54</v>
      </c>
      <c r="O9" s="4">
        <f>(($H$2)/$O$6)*$B9</f>
        <v>27</v>
      </c>
      <c r="P9" s="4">
        <f>(($H$3)/$O$6)*$B9</f>
        <v>54</v>
      </c>
      <c r="Q9" s="4">
        <f>(($H$4)/$O$6)*$B9</f>
        <v>81</v>
      </c>
    </row>
    <row r="10" spans="1:17" ht="23">
      <c r="A10">
        <f>VLOOKUP(F10,'VLOOKUP REF'!$Q$9:$R$12,2,0)</f>
        <v>-15</v>
      </c>
      <c r="B10">
        <f>((100+A10)/100)</f>
        <v>0.85</v>
      </c>
      <c r="C10" t="s">
        <v>39</v>
      </c>
      <c r="D10" t="s">
        <v>201</v>
      </c>
      <c r="E10" t="s">
        <v>33</v>
      </c>
      <c r="F10" t="s">
        <v>239</v>
      </c>
      <c r="G10" t="s">
        <v>10</v>
      </c>
      <c r="H10" s="11" t="s">
        <v>208</v>
      </c>
      <c r="I10" s="4">
        <f>($H$2/$I$6)*$B10</f>
        <v>7.0833333333333339</v>
      </c>
      <c r="J10" s="4">
        <f>($H$3/$I$6)*$B10</f>
        <v>14.166666666666668</v>
      </c>
      <c r="K10" s="4">
        <f>($H$4/$I$6)*$B10</f>
        <v>21.25</v>
      </c>
      <c r="L10" s="4">
        <f>(($H$2)/$L$6)*$B10</f>
        <v>17</v>
      </c>
      <c r="M10" s="4">
        <f>(($H$3)/$L$6)*$B10</f>
        <v>34</v>
      </c>
      <c r="N10" s="4">
        <f>(($H$4)/$L$6)*$B10</f>
        <v>51</v>
      </c>
      <c r="O10" s="4">
        <f>(($H$2)/$O$6)*$B10</f>
        <v>25.5</v>
      </c>
      <c r="P10" s="4">
        <f>(($H$3)/$O$6)*$B10</f>
        <v>51</v>
      </c>
      <c r="Q10" s="4">
        <f>(($H$4)/$O$6)*$B10</f>
        <v>76.5</v>
      </c>
    </row>
    <row r="11" spans="1:17" ht="23">
      <c r="A11">
        <f>VLOOKUP(F11,'VLOOKUP REF'!$Q$9:$R$12,2,0)</f>
        <v>-15</v>
      </c>
      <c r="B11">
        <f t="shared" ref="B11:B38" si="1">((100+A11)/100)</f>
        <v>0.85</v>
      </c>
      <c r="C11" t="s">
        <v>39</v>
      </c>
      <c r="D11" t="s">
        <v>201</v>
      </c>
      <c r="E11" t="s">
        <v>33</v>
      </c>
      <c r="F11" t="s">
        <v>239</v>
      </c>
      <c r="G11" t="s">
        <v>10</v>
      </c>
      <c r="H11" s="11" t="s">
        <v>209</v>
      </c>
      <c r="I11" s="4">
        <f t="shared" ref="I11:I38" si="2">($H$2/$I$6)*$B11</f>
        <v>7.0833333333333339</v>
      </c>
      <c r="J11" s="4">
        <f t="shared" ref="J11:J38" si="3">($H$3/$I$6)*$B11</f>
        <v>14.166666666666668</v>
      </c>
      <c r="K11" s="4">
        <f t="shared" ref="K11:K38" si="4">($H$4/$I$6)*$B11</f>
        <v>21.25</v>
      </c>
      <c r="L11" s="4">
        <f t="shared" ref="L11:L38" si="5">(($H$2)/$L$6)*$B11</f>
        <v>17</v>
      </c>
      <c r="M11" s="4">
        <f t="shared" ref="M11:M38" si="6">(($H$3)/$L$6)*$B11</f>
        <v>34</v>
      </c>
      <c r="N11" s="4">
        <f t="shared" ref="N11:N38" si="7">(($H$4)/$L$6)*$B11</f>
        <v>51</v>
      </c>
      <c r="O11" s="4">
        <f t="shared" ref="O11:O38" si="8">(($H$2)/$O$6)*$B11</f>
        <v>25.5</v>
      </c>
      <c r="P11" s="4">
        <f t="shared" ref="P11:P38" si="9">(($H$3)/$O$6)*$B11</f>
        <v>51</v>
      </c>
      <c r="Q11" s="4">
        <f t="shared" ref="Q11:Q38" si="10">(($H$4)/$O$6)*$B11</f>
        <v>76.5</v>
      </c>
    </row>
    <row r="12" spans="1:17" ht="23">
      <c r="A12">
        <f>VLOOKUP(F12,'VLOOKUP REF'!$Q$9:$R$12,2,0)</f>
        <v>-15</v>
      </c>
      <c r="B12">
        <f t="shared" si="1"/>
        <v>0.85</v>
      </c>
      <c r="C12" t="s">
        <v>39</v>
      </c>
      <c r="D12" t="s">
        <v>201</v>
      </c>
      <c r="E12" t="s">
        <v>33</v>
      </c>
      <c r="F12" t="s">
        <v>239</v>
      </c>
      <c r="G12" t="s">
        <v>10</v>
      </c>
      <c r="H12" s="11" t="s">
        <v>210</v>
      </c>
      <c r="I12" s="4">
        <f t="shared" si="2"/>
        <v>7.0833333333333339</v>
      </c>
      <c r="J12" s="4">
        <f t="shared" si="3"/>
        <v>14.166666666666668</v>
      </c>
      <c r="K12" s="4">
        <f t="shared" si="4"/>
        <v>21.25</v>
      </c>
      <c r="L12" s="4">
        <f t="shared" si="5"/>
        <v>17</v>
      </c>
      <c r="M12" s="4">
        <f t="shared" si="6"/>
        <v>34</v>
      </c>
      <c r="N12" s="4">
        <f t="shared" si="7"/>
        <v>51</v>
      </c>
      <c r="O12" s="4">
        <f t="shared" si="8"/>
        <v>25.5</v>
      </c>
      <c r="P12" s="4">
        <f t="shared" si="9"/>
        <v>51</v>
      </c>
      <c r="Q12" s="4">
        <f t="shared" si="10"/>
        <v>76.5</v>
      </c>
    </row>
    <row r="13" spans="1:17" ht="23">
      <c r="A13">
        <f>VLOOKUP(F13,'VLOOKUP REF'!$Q$9:$R$12,2,0)</f>
        <v>-15</v>
      </c>
      <c r="B13">
        <f t="shared" si="1"/>
        <v>0.85</v>
      </c>
      <c r="C13" t="s">
        <v>39</v>
      </c>
      <c r="D13" t="s">
        <v>201</v>
      </c>
      <c r="E13" t="s">
        <v>33</v>
      </c>
      <c r="F13" t="s">
        <v>239</v>
      </c>
      <c r="G13" t="s">
        <v>10</v>
      </c>
      <c r="H13" s="11" t="s">
        <v>211</v>
      </c>
      <c r="I13" s="4">
        <f t="shared" si="2"/>
        <v>7.0833333333333339</v>
      </c>
      <c r="J13" s="4">
        <f t="shared" si="3"/>
        <v>14.166666666666668</v>
      </c>
      <c r="K13" s="4">
        <f t="shared" si="4"/>
        <v>21.25</v>
      </c>
      <c r="L13" s="4">
        <f t="shared" si="5"/>
        <v>17</v>
      </c>
      <c r="M13" s="4">
        <f t="shared" si="6"/>
        <v>34</v>
      </c>
      <c r="N13" s="4">
        <f t="shared" si="7"/>
        <v>51</v>
      </c>
      <c r="O13" s="4">
        <f t="shared" si="8"/>
        <v>25.5</v>
      </c>
      <c r="P13" s="4">
        <f t="shared" si="9"/>
        <v>51</v>
      </c>
      <c r="Q13" s="4">
        <f t="shared" si="10"/>
        <v>76.5</v>
      </c>
    </row>
    <row r="14" spans="1:17" ht="23">
      <c r="A14">
        <f>VLOOKUP(F14,'VLOOKUP REF'!$Q$9:$R$12,2,0)</f>
        <v>0</v>
      </c>
      <c r="B14">
        <f t="shared" si="1"/>
        <v>1</v>
      </c>
      <c r="C14" t="s">
        <v>38</v>
      </c>
      <c r="D14" t="s">
        <v>201</v>
      </c>
      <c r="E14" t="s">
        <v>33</v>
      </c>
      <c r="F14" t="s">
        <v>202</v>
      </c>
      <c r="G14" t="s">
        <v>10</v>
      </c>
      <c r="H14" s="11" t="s">
        <v>212</v>
      </c>
      <c r="I14" s="4">
        <f t="shared" si="2"/>
        <v>8.3333333333333339</v>
      </c>
      <c r="J14" s="4">
        <f t="shared" si="3"/>
        <v>16.666666666666668</v>
      </c>
      <c r="K14" s="4">
        <f t="shared" si="4"/>
        <v>25</v>
      </c>
      <c r="L14" s="4">
        <f t="shared" si="5"/>
        <v>20</v>
      </c>
      <c r="M14" s="4">
        <f t="shared" si="6"/>
        <v>40</v>
      </c>
      <c r="N14" s="4">
        <f t="shared" si="7"/>
        <v>60</v>
      </c>
      <c r="O14" s="4">
        <f t="shared" si="8"/>
        <v>30</v>
      </c>
      <c r="P14" s="4">
        <f t="shared" si="9"/>
        <v>60</v>
      </c>
      <c r="Q14" s="4">
        <f t="shared" si="10"/>
        <v>90</v>
      </c>
    </row>
    <row r="15" spans="1:17" ht="23">
      <c r="A15">
        <f>VLOOKUP(F15,'VLOOKUP REF'!$Q$9:$R$12,2,0)</f>
        <v>0</v>
      </c>
      <c r="B15">
        <f t="shared" si="1"/>
        <v>1</v>
      </c>
      <c r="C15" t="s">
        <v>38</v>
      </c>
      <c r="D15" t="s">
        <v>201</v>
      </c>
      <c r="E15" t="s">
        <v>33</v>
      </c>
      <c r="F15" t="s">
        <v>202</v>
      </c>
      <c r="G15" t="s">
        <v>10</v>
      </c>
      <c r="H15" s="11" t="s">
        <v>213</v>
      </c>
      <c r="I15" s="4">
        <f t="shared" si="2"/>
        <v>8.3333333333333339</v>
      </c>
      <c r="J15" s="4">
        <f t="shared" si="3"/>
        <v>16.666666666666668</v>
      </c>
      <c r="K15" s="4">
        <f t="shared" si="4"/>
        <v>25</v>
      </c>
      <c r="L15" s="4">
        <f t="shared" si="5"/>
        <v>20</v>
      </c>
      <c r="M15" s="4">
        <f t="shared" si="6"/>
        <v>40</v>
      </c>
      <c r="N15" s="4">
        <f t="shared" si="7"/>
        <v>60</v>
      </c>
      <c r="O15" s="4">
        <f t="shared" si="8"/>
        <v>30</v>
      </c>
      <c r="P15" s="4">
        <f t="shared" si="9"/>
        <v>60</v>
      </c>
      <c r="Q15" s="4">
        <f t="shared" si="10"/>
        <v>90</v>
      </c>
    </row>
    <row r="16" spans="1:17" ht="23">
      <c r="A16">
        <f>VLOOKUP(F16,'VLOOKUP REF'!$Q$9:$R$12,2,0)</f>
        <v>0</v>
      </c>
      <c r="B16">
        <f t="shared" si="1"/>
        <v>1</v>
      </c>
      <c r="C16" t="s">
        <v>38</v>
      </c>
      <c r="D16" t="s">
        <v>201</v>
      </c>
      <c r="E16" t="s">
        <v>33</v>
      </c>
      <c r="F16" t="s">
        <v>202</v>
      </c>
      <c r="G16" t="s">
        <v>10</v>
      </c>
      <c r="H16" s="11" t="s">
        <v>214</v>
      </c>
      <c r="I16" s="4">
        <f t="shared" si="2"/>
        <v>8.3333333333333339</v>
      </c>
      <c r="J16" s="4">
        <f t="shared" si="3"/>
        <v>16.666666666666668</v>
      </c>
      <c r="K16" s="4">
        <f t="shared" si="4"/>
        <v>25</v>
      </c>
      <c r="L16" s="4">
        <f t="shared" si="5"/>
        <v>20</v>
      </c>
      <c r="M16" s="4">
        <f t="shared" si="6"/>
        <v>40</v>
      </c>
      <c r="N16" s="4">
        <f t="shared" si="7"/>
        <v>60</v>
      </c>
      <c r="O16" s="4">
        <f t="shared" si="8"/>
        <v>30</v>
      </c>
      <c r="P16" s="4">
        <f t="shared" si="9"/>
        <v>60</v>
      </c>
      <c r="Q16" s="4">
        <f t="shared" si="10"/>
        <v>90</v>
      </c>
    </row>
    <row r="17" spans="1:17" ht="23">
      <c r="A17">
        <f>VLOOKUP(F17,'VLOOKUP REF'!$Q$9:$R$12,2,0)</f>
        <v>0</v>
      </c>
      <c r="B17">
        <f t="shared" si="1"/>
        <v>1</v>
      </c>
      <c r="C17" t="s">
        <v>38</v>
      </c>
      <c r="D17" t="s">
        <v>201</v>
      </c>
      <c r="E17" t="s">
        <v>33</v>
      </c>
      <c r="F17" t="s">
        <v>202</v>
      </c>
      <c r="G17" t="s">
        <v>10</v>
      </c>
      <c r="H17" s="11" t="s">
        <v>215</v>
      </c>
      <c r="I17" s="4">
        <f t="shared" si="2"/>
        <v>8.3333333333333339</v>
      </c>
      <c r="J17" s="4">
        <f t="shared" si="3"/>
        <v>16.666666666666668</v>
      </c>
      <c r="K17" s="4">
        <f t="shared" si="4"/>
        <v>25</v>
      </c>
      <c r="L17" s="4">
        <f t="shared" si="5"/>
        <v>20</v>
      </c>
      <c r="M17" s="4">
        <f t="shared" si="6"/>
        <v>40</v>
      </c>
      <c r="N17" s="4">
        <f t="shared" si="7"/>
        <v>60</v>
      </c>
      <c r="O17" s="4">
        <f t="shared" si="8"/>
        <v>30</v>
      </c>
      <c r="P17" s="4">
        <f t="shared" si="9"/>
        <v>60</v>
      </c>
      <c r="Q17" s="4">
        <f t="shared" si="10"/>
        <v>90</v>
      </c>
    </row>
    <row r="18" spans="1:17" ht="23">
      <c r="A18">
        <f>VLOOKUP(F18,'VLOOKUP REF'!$Q$9:$R$12,2,0)</f>
        <v>-10</v>
      </c>
      <c r="B18">
        <f t="shared" si="1"/>
        <v>0.9</v>
      </c>
      <c r="C18" t="s">
        <v>38</v>
      </c>
      <c r="D18" t="s">
        <v>201</v>
      </c>
      <c r="E18" t="s">
        <v>33</v>
      </c>
      <c r="F18" t="s">
        <v>203</v>
      </c>
      <c r="G18" t="s">
        <v>10</v>
      </c>
      <c r="H18" s="11" t="s">
        <v>216</v>
      </c>
      <c r="I18" s="4">
        <f t="shared" si="2"/>
        <v>7.5000000000000009</v>
      </c>
      <c r="J18" s="4">
        <f t="shared" si="3"/>
        <v>15.000000000000002</v>
      </c>
      <c r="K18" s="4">
        <f t="shared" si="4"/>
        <v>22.5</v>
      </c>
      <c r="L18" s="4">
        <f t="shared" si="5"/>
        <v>18</v>
      </c>
      <c r="M18" s="4">
        <f t="shared" si="6"/>
        <v>36</v>
      </c>
      <c r="N18" s="4">
        <f t="shared" si="7"/>
        <v>54</v>
      </c>
      <c r="O18" s="4">
        <f t="shared" si="8"/>
        <v>27</v>
      </c>
      <c r="P18" s="4">
        <f t="shared" si="9"/>
        <v>54</v>
      </c>
      <c r="Q18" s="4">
        <f t="shared" si="10"/>
        <v>81</v>
      </c>
    </row>
    <row r="19" spans="1:17" ht="23">
      <c r="A19">
        <f>VLOOKUP(F19,'VLOOKUP REF'!$Q$9:$R$12,2,0)</f>
        <v>-10</v>
      </c>
      <c r="B19">
        <f t="shared" si="1"/>
        <v>0.9</v>
      </c>
      <c r="C19" t="s">
        <v>38</v>
      </c>
      <c r="D19" t="s">
        <v>201</v>
      </c>
      <c r="E19" t="s">
        <v>33</v>
      </c>
      <c r="F19" t="s">
        <v>203</v>
      </c>
      <c r="G19" t="s">
        <v>10</v>
      </c>
      <c r="H19" s="12" t="s">
        <v>217</v>
      </c>
      <c r="I19" s="4">
        <f t="shared" si="2"/>
        <v>7.5000000000000009</v>
      </c>
      <c r="J19" s="4">
        <f t="shared" si="3"/>
        <v>15.000000000000002</v>
      </c>
      <c r="K19" s="4">
        <f t="shared" si="4"/>
        <v>22.5</v>
      </c>
      <c r="L19" s="4">
        <f t="shared" si="5"/>
        <v>18</v>
      </c>
      <c r="M19" s="4">
        <f t="shared" si="6"/>
        <v>36</v>
      </c>
      <c r="N19" s="4">
        <f t="shared" si="7"/>
        <v>54</v>
      </c>
      <c r="O19" s="4">
        <f t="shared" si="8"/>
        <v>27</v>
      </c>
      <c r="P19" s="4">
        <f t="shared" si="9"/>
        <v>54</v>
      </c>
      <c r="Q19" s="4">
        <f t="shared" si="10"/>
        <v>81</v>
      </c>
    </row>
    <row r="20" spans="1:17" ht="23">
      <c r="A20">
        <f>VLOOKUP(F20,'VLOOKUP REF'!$Q$9:$R$12,2,0)</f>
        <v>-15</v>
      </c>
      <c r="B20">
        <f t="shared" si="1"/>
        <v>0.85</v>
      </c>
      <c r="C20" t="s">
        <v>38</v>
      </c>
      <c r="D20" t="s">
        <v>201</v>
      </c>
      <c r="E20" t="s">
        <v>37</v>
      </c>
      <c r="F20" t="s">
        <v>238</v>
      </c>
      <c r="G20" t="s">
        <v>10</v>
      </c>
      <c r="H20" s="12" t="s">
        <v>218</v>
      </c>
      <c r="I20" s="4">
        <f t="shared" si="2"/>
        <v>7.0833333333333339</v>
      </c>
      <c r="J20" s="4">
        <f t="shared" si="3"/>
        <v>14.166666666666668</v>
      </c>
      <c r="K20" s="4">
        <f t="shared" si="4"/>
        <v>21.25</v>
      </c>
      <c r="L20" s="4">
        <f t="shared" si="5"/>
        <v>17</v>
      </c>
      <c r="M20" s="4">
        <f t="shared" si="6"/>
        <v>34</v>
      </c>
      <c r="N20" s="4">
        <f t="shared" si="7"/>
        <v>51</v>
      </c>
      <c r="O20" s="4">
        <f t="shared" si="8"/>
        <v>25.5</v>
      </c>
      <c r="P20" s="4">
        <f t="shared" si="9"/>
        <v>51</v>
      </c>
      <c r="Q20" s="4">
        <f t="shared" si="10"/>
        <v>76.5</v>
      </c>
    </row>
    <row r="21" spans="1:17" ht="23">
      <c r="A21">
        <f>VLOOKUP(F21,'VLOOKUP REF'!$Q$9:$R$12,2,0)</f>
        <v>-15</v>
      </c>
      <c r="B21">
        <f t="shared" si="1"/>
        <v>0.85</v>
      </c>
      <c r="C21" t="s">
        <v>38</v>
      </c>
      <c r="D21" t="s">
        <v>201</v>
      </c>
      <c r="E21" t="s">
        <v>37</v>
      </c>
      <c r="F21" t="s">
        <v>238</v>
      </c>
      <c r="G21" t="s">
        <v>10</v>
      </c>
      <c r="H21" s="12" t="s">
        <v>219</v>
      </c>
      <c r="I21" s="4">
        <f t="shared" si="2"/>
        <v>7.0833333333333339</v>
      </c>
      <c r="J21" s="4">
        <f t="shared" si="3"/>
        <v>14.166666666666668</v>
      </c>
      <c r="K21" s="4">
        <f t="shared" si="4"/>
        <v>21.25</v>
      </c>
      <c r="L21" s="4">
        <f t="shared" si="5"/>
        <v>17</v>
      </c>
      <c r="M21" s="4">
        <f t="shared" si="6"/>
        <v>34</v>
      </c>
      <c r="N21" s="4">
        <f t="shared" si="7"/>
        <v>51</v>
      </c>
      <c r="O21" s="4">
        <f t="shared" si="8"/>
        <v>25.5</v>
      </c>
      <c r="P21" s="4">
        <f t="shared" si="9"/>
        <v>51</v>
      </c>
      <c r="Q21" s="4">
        <f t="shared" si="10"/>
        <v>76.5</v>
      </c>
    </row>
    <row r="22" spans="1:17" ht="23">
      <c r="A22">
        <f>VLOOKUP(F22,'VLOOKUP REF'!$Q$9:$R$12,2,0)</f>
        <v>-15</v>
      </c>
      <c r="B22">
        <f t="shared" si="1"/>
        <v>0.85</v>
      </c>
      <c r="C22" t="s">
        <v>38</v>
      </c>
      <c r="D22" t="s">
        <v>201</v>
      </c>
      <c r="E22" t="s">
        <v>37</v>
      </c>
      <c r="F22" t="s">
        <v>238</v>
      </c>
      <c r="G22" t="s">
        <v>10</v>
      </c>
      <c r="H22" s="12" t="s">
        <v>220</v>
      </c>
      <c r="I22" s="4">
        <f t="shared" si="2"/>
        <v>7.0833333333333339</v>
      </c>
      <c r="J22" s="4">
        <f t="shared" si="3"/>
        <v>14.166666666666668</v>
      </c>
      <c r="K22" s="4">
        <f t="shared" si="4"/>
        <v>21.25</v>
      </c>
      <c r="L22" s="4">
        <f t="shared" si="5"/>
        <v>17</v>
      </c>
      <c r="M22" s="4">
        <f t="shared" si="6"/>
        <v>34</v>
      </c>
      <c r="N22" s="4">
        <f t="shared" si="7"/>
        <v>51</v>
      </c>
      <c r="O22" s="4">
        <f t="shared" si="8"/>
        <v>25.5</v>
      </c>
      <c r="P22" s="4">
        <f t="shared" si="9"/>
        <v>51</v>
      </c>
      <c r="Q22" s="4">
        <f t="shared" si="10"/>
        <v>76.5</v>
      </c>
    </row>
    <row r="23" spans="1:17" ht="23">
      <c r="A23">
        <f>VLOOKUP(F23,'VLOOKUP REF'!$Q$9:$R$12,2,0)</f>
        <v>-15</v>
      </c>
      <c r="B23">
        <f t="shared" si="1"/>
        <v>0.85</v>
      </c>
      <c r="C23" t="s">
        <v>38</v>
      </c>
      <c r="D23" t="s">
        <v>201</v>
      </c>
      <c r="E23" t="s">
        <v>37</v>
      </c>
      <c r="F23" t="s">
        <v>238</v>
      </c>
      <c r="G23" t="s">
        <v>10</v>
      </c>
      <c r="H23" s="12" t="s">
        <v>221</v>
      </c>
      <c r="I23" s="4">
        <f t="shared" si="2"/>
        <v>7.0833333333333339</v>
      </c>
      <c r="J23" s="4">
        <f t="shared" si="3"/>
        <v>14.166666666666668</v>
      </c>
      <c r="K23" s="4">
        <f t="shared" si="4"/>
        <v>21.25</v>
      </c>
      <c r="L23" s="4">
        <f t="shared" si="5"/>
        <v>17</v>
      </c>
      <c r="M23" s="4">
        <f t="shared" si="6"/>
        <v>34</v>
      </c>
      <c r="N23" s="4">
        <f t="shared" si="7"/>
        <v>51</v>
      </c>
      <c r="O23" s="4">
        <f t="shared" si="8"/>
        <v>25.5</v>
      </c>
      <c r="P23" s="4">
        <f t="shared" si="9"/>
        <v>51</v>
      </c>
      <c r="Q23" s="4">
        <f t="shared" si="10"/>
        <v>76.5</v>
      </c>
    </row>
    <row r="24" spans="1:17" ht="23">
      <c r="A24">
        <f>VLOOKUP(F24,'VLOOKUP REF'!$Q$9:$R$12,2,0)</f>
        <v>-15</v>
      </c>
      <c r="B24">
        <f t="shared" si="1"/>
        <v>0.85</v>
      </c>
      <c r="C24" t="s">
        <v>38</v>
      </c>
      <c r="D24" t="s">
        <v>201</v>
      </c>
      <c r="E24" t="s">
        <v>37</v>
      </c>
      <c r="F24" t="s">
        <v>238</v>
      </c>
      <c r="G24" t="s">
        <v>10</v>
      </c>
      <c r="H24" s="12" t="s">
        <v>222</v>
      </c>
      <c r="I24" s="4">
        <f t="shared" si="2"/>
        <v>7.0833333333333339</v>
      </c>
      <c r="J24" s="4">
        <f t="shared" si="3"/>
        <v>14.166666666666668</v>
      </c>
      <c r="K24" s="4">
        <f t="shared" si="4"/>
        <v>21.25</v>
      </c>
      <c r="L24" s="4">
        <f t="shared" si="5"/>
        <v>17</v>
      </c>
      <c r="M24" s="4">
        <f t="shared" si="6"/>
        <v>34</v>
      </c>
      <c r="N24" s="4">
        <f t="shared" si="7"/>
        <v>51</v>
      </c>
      <c r="O24" s="4">
        <f t="shared" si="8"/>
        <v>25.5</v>
      </c>
      <c r="P24" s="4">
        <f t="shared" si="9"/>
        <v>51</v>
      </c>
      <c r="Q24" s="4">
        <f t="shared" si="10"/>
        <v>76.5</v>
      </c>
    </row>
    <row r="25" spans="1:17" ht="23">
      <c r="A25">
        <f>VLOOKUP(F25,'VLOOKUP REF'!$Q$9:$R$12,2,0)</f>
        <v>-15</v>
      </c>
      <c r="B25">
        <f t="shared" si="1"/>
        <v>0.85</v>
      </c>
      <c r="C25" t="s">
        <v>38</v>
      </c>
      <c r="D25" t="s">
        <v>201</v>
      </c>
      <c r="E25" t="s">
        <v>37</v>
      </c>
      <c r="F25" t="s">
        <v>238</v>
      </c>
      <c r="G25" t="s">
        <v>10</v>
      </c>
      <c r="H25" s="12" t="s">
        <v>223</v>
      </c>
      <c r="I25" s="4">
        <f t="shared" si="2"/>
        <v>7.0833333333333339</v>
      </c>
      <c r="J25" s="4">
        <f t="shared" si="3"/>
        <v>14.166666666666668</v>
      </c>
      <c r="K25" s="4">
        <f t="shared" si="4"/>
        <v>21.25</v>
      </c>
      <c r="L25" s="4">
        <f t="shared" si="5"/>
        <v>17</v>
      </c>
      <c r="M25" s="4">
        <f t="shared" si="6"/>
        <v>34</v>
      </c>
      <c r="N25" s="4">
        <f t="shared" si="7"/>
        <v>51</v>
      </c>
      <c r="O25" s="4">
        <f t="shared" si="8"/>
        <v>25.5</v>
      </c>
      <c r="P25" s="4">
        <f t="shared" si="9"/>
        <v>51</v>
      </c>
      <c r="Q25" s="4">
        <f t="shared" si="10"/>
        <v>76.5</v>
      </c>
    </row>
    <row r="26" spans="1:17" ht="23">
      <c r="A26">
        <f>VLOOKUP(F26,'VLOOKUP REF'!$Q$9:$R$12,2,0)</f>
        <v>-15</v>
      </c>
      <c r="B26">
        <f t="shared" si="1"/>
        <v>0.85</v>
      </c>
      <c r="C26" t="s">
        <v>38</v>
      </c>
      <c r="D26" t="s">
        <v>201</v>
      </c>
      <c r="E26" t="s">
        <v>37</v>
      </c>
      <c r="F26" t="s">
        <v>238</v>
      </c>
      <c r="G26" t="s">
        <v>10</v>
      </c>
      <c r="H26" s="12" t="s">
        <v>224</v>
      </c>
      <c r="I26" s="4">
        <f t="shared" si="2"/>
        <v>7.0833333333333339</v>
      </c>
      <c r="J26" s="4">
        <f t="shared" si="3"/>
        <v>14.166666666666668</v>
      </c>
      <c r="K26" s="4">
        <f t="shared" si="4"/>
        <v>21.25</v>
      </c>
      <c r="L26" s="4">
        <f t="shared" si="5"/>
        <v>17</v>
      </c>
      <c r="M26" s="4">
        <f t="shared" si="6"/>
        <v>34</v>
      </c>
      <c r="N26" s="4">
        <f t="shared" si="7"/>
        <v>51</v>
      </c>
      <c r="O26" s="4">
        <f t="shared" si="8"/>
        <v>25.5</v>
      </c>
      <c r="P26" s="4">
        <f t="shared" si="9"/>
        <v>51</v>
      </c>
      <c r="Q26" s="4">
        <f t="shared" si="10"/>
        <v>76.5</v>
      </c>
    </row>
    <row r="27" spans="1:17" ht="23">
      <c r="A27">
        <f>VLOOKUP(F27,'VLOOKUP REF'!$Q$9:$R$12,2,0)</f>
        <v>-15</v>
      </c>
      <c r="B27">
        <f t="shared" si="1"/>
        <v>0.85</v>
      </c>
      <c r="C27" t="s">
        <v>38</v>
      </c>
      <c r="D27" t="s">
        <v>201</v>
      </c>
      <c r="E27" t="s">
        <v>37</v>
      </c>
      <c r="F27" t="s">
        <v>238</v>
      </c>
      <c r="G27" t="s">
        <v>10</v>
      </c>
      <c r="H27" s="12" t="s">
        <v>225</v>
      </c>
      <c r="I27" s="4">
        <f t="shared" si="2"/>
        <v>7.0833333333333339</v>
      </c>
      <c r="J27" s="4">
        <f t="shared" si="3"/>
        <v>14.166666666666668</v>
      </c>
      <c r="K27" s="4">
        <f t="shared" si="4"/>
        <v>21.25</v>
      </c>
      <c r="L27" s="4">
        <f t="shared" si="5"/>
        <v>17</v>
      </c>
      <c r="M27" s="4">
        <f t="shared" si="6"/>
        <v>34</v>
      </c>
      <c r="N27" s="4">
        <f t="shared" si="7"/>
        <v>51</v>
      </c>
      <c r="O27" s="4">
        <f t="shared" si="8"/>
        <v>25.5</v>
      </c>
      <c r="P27" s="4">
        <f t="shared" si="9"/>
        <v>51</v>
      </c>
      <c r="Q27" s="4">
        <f t="shared" si="10"/>
        <v>76.5</v>
      </c>
    </row>
    <row r="28" spans="1:17" ht="23">
      <c r="A28">
        <f>VLOOKUP(F28,'VLOOKUP REF'!$Q$9:$R$12,2,0)</f>
        <v>-15</v>
      </c>
      <c r="B28">
        <f t="shared" si="1"/>
        <v>0.85</v>
      </c>
      <c r="C28" t="s">
        <v>38</v>
      </c>
      <c r="D28" t="s">
        <v>201</v>
      </c>
      <c r="E28" t="s">
        <v>37</v>
      </c>
      <c r="F28" t="s">
        <v>238</v>
      </c>
      <c r="G28" t="s">
        <v>10</v>
      </c>
      <c r="H28" s="12" t="s">
        <v>226</v>
      </c>
      <c r="I28" s="4">
        <f t="shared" si="2"/>
        <v>7.0833333333333339</v>
      </c>
      <c r="J28" s="4">
        <f t="shared" si="3"/>
        <v>14.166666666666668</v>
      </c>
      <c r="K28" s="4">
        <f t="shared" si="4"/>
        <v>21.25</v>
      </c>
      <c r="L28" s="4">
        <f t="shared" si="5"/>
        <v>17</v>
      </c>
      <c r="M28" s="4">
        <f t="shared" si="6"/>
        <v>34</v>
      </c>
      <c r="N28" s="4">
        <f t="shared" si="7"/>
        <v>51</v>
      </c>
      <c r="O28" s="4">
        <f t="shared" si="8"/>
        <v>25.5</v>
      </c>
      <c r="P28" s="4">
        <f t="shared" si="9"/>
        <v>51</v>
      </c>
      <c r="Q28" s="4">
        <f t="shared" si="10"/>
        <v>76.5</v>
      </c>
    </row>
    <row r="29" spans="1:17" ht="23">
      <c r="A29">
        <f>VLOOKUP(F29,'VLOOKUP REF'!$Q$9:$R$12,2,0)</f>
        <v>-15</v>
      </c>
      <c r="B29">
        <f t="shared" si="1"/>
        <v>0.85</v>
      </c>
      <c r="C29" t="s">
        <v>38</v>
      </c>
      <c r="D29" t="s">
        <v>201</v>
      </c>
      <c r="E29" t="s">
        <v>37</v>
      </c>
      <c r="F29" t="s">
        <v>238</v>
      </c>
      <c r="G29" t="s">
        <v>10</v>
      </c>
      <c r="H29" s="12" t="s">
        <v>227</v>
      </c>
      <c r="I29" s="4">
        <f t="shared" si="2"/>
        <v>7.0833333333333339</v>
      </c>
      <c r="J29" s="4">
        <f t="shared" si="3"/>
        <v>14.166666666666668</v>
      </c>
      <c r="K29" s="4">
        <f t="shared" si="4"/>
        <v>21.25</v>
      </c>
      <c r="L29" s="4">
        <f t="shared" si="5"/>
        <v>17</v>
      </c>
      <c r="M29" s="4">
        <f t="shared" si="6"/>
        <v>34</v>
      </c>
      <c r="N29" s="4">
        <f t="shared" si="7"/>
        <v>51</v>
      </c>
      <c r="O29" s="4">
        <f t="shared" si="8"/>
        <v>25.5</v>
      </c>
      <c r="P29" s="4">
        <f t="shared" si="9"/>
        <v>51</v>
      </c>
      <c r="Q29" s="4">
        <f t="shared" si="10"/>
        <v>76.5</v>
      </c>
    </row>
    <row r="30" spans="1:17" ht="23">
      <c r="A30">
        <f>VLOOKUP(F30,'VLOOKUP REF'!$Q$9:$R$12,2,0)</f>
        <v>-15</v>
      </c>
      <c r="B30">
        <f t="shared" si="1"/>
        <v>0.85</v>
      </c>
      <c r="C30" t="s">
        <v>39</v>
      </c>
      <c r="D30" t="s">
        <v>201</v>
      </c>
      <c r="E30" t="s">
        <v>37</v>
      </c>
      <c r="F30" t="s">
        <v>239</v>
      </c>
      <c r="G30" t="s">
        <v>10</v>
      </c>
      <c r="H30" s="12" t="s">
        <v>228</v>
      </c>
      <c r="I30" s="4">
        <f t="shared" si="2"/>
        <v>7.0833333333333339</v>
      </c>
      <c r="J30" s="4">
        <f t="shared" si="3"/>
        <v>14.166666666666668</v>
      </c>
      <c r="K30" s="4">
        <f t="shared" si="4"/>
        <v>21.25</v>
      </c>
      <c r="L30" s="4">
        <f t="shared" si="5"/>
        <v>17</v>
      </c>
      <c r="M30" s="4">
        <f t="shared" si="6"/>
        <v>34</v>
      </c>
      <c r="N30" s="4">
        <f t="shared" si="7"/>
        <v>51</v>
      </c>
      <c r="O30" s="4">
        <f t="shared" si="8"/>
        <v>25.5</v>
      </c>
      <c r="P30" s="4">
        <f t="shared" si="9"/>
        <v>51</v>
      </c>
      <c r="Q30" s="4">
        <f t="shared" si="10"/>
        <v>76.5</v>
      </c>
    </row>
    <row r="31" spans="1:17" ht="23">
      <c r="A31">
        <f>VLOOKUP(F31,'VLOOKUP REF'!$Q$9:$R$12,2,0)</f>
        <v>-15</v>
      </c>
      <c r="B31">
        <f t="shared" si="1"/>
        <v>0.85</v>
      </c>
      <c r="C31" t="s">
        <v>39</v>
      </c>
      <c r="D31" t="s">
        <v>201</v>
      </c>
      <c r="E31" t="s">
        <v>37</v>
      </c>
      <c r="F31" t="s">
        <v>239</v>
      </c>
      <c r="G31" t="s">
        <v>10</v>
      </c>
      <c r="H31" s="12" t="s">
        <v>229</v>
      </c>
      <c r="I31" s="4">
        <f t="shared" si="2"/>
        <v>7.0833333333333339</v>
      </c>
      <c r="J31" s="4">
        <f t="shared" si="3"/>
        <v>14.166666666666668</v>
      </c>
      <c r="K31" s="4">
        <f t="shared" si="4"/>
        <v>21.25</v>
      </c>
      <c r="L31" s="4">
        <f t="shared" si="5"/>
        <v>17</v>
      </c>
      <c r="M31" s="4">
        <f t="shared" si="6"/>
        <v>34</v>
      </c>
      <c r="N31" s="4">
        <f t="shared" si="7"/>
        <v>51</v>
      </c>
      <c r="O31" s="4">
        <f t="shared" si="8"/>
        <v>25.5</v>
      </c>
      <c r="P31" s="4">
        <f t="shared" si="9"/>
        <v>51</v>
      </c>
      <c r="Q31" s="4">
        <f t="shared" si="10"/>
        <v>76.5</v>
      </c>
    </row>
    <row r="32" spans="1:17" ht="23">
      <c r="A32">
        <f>VLOOKUP(F32,'VLOOKUP REF'!$Q$9:$R$12,2,0)</f>
        <v>-15</v>
      </c>
      <c r="B32">
        <f t="shared" si="1"/>
        <v>0.85</v>
      </c>
      <c r="C32" t="s">
        <v>39</v>
      </c>
      <c r="D32" t="s">
        <v>201</v>
      </c>
      <c r="E32" t="s">
        <v>37</v>
      </c>
      <c r="F32" t="s">
        <v>239</v>
      </c>
      <c r="G32" t="s">
        <v>10</v>
      </c>
      <c r="H32" s="12" t="s">
        <v>230</v>
      </c>
      <c r="I32" s="4">
        <f t="shared" si="2"/>
        <v>7.0833333333333339</v>
      </c>
      <c r="J32" s="4">
        <f t="shared" si="3"/>
        <v>14.166666666666668</v>
      </c>
      <c r="K32" s="4">
        <f t="shared" si="4"/>
        <v>21.25</v>
      </c>
      <c r="L32" s="4">
        <f t="shared" si="5"/>
        <v>17</v>
      </c>
      <c r="M32" s="4">
        <f t="shared" si="6"/>
        <v>34</v>
      </c>
      <c r="N32" s="4">
        <f t="shared" si="7"/>
        <v>51</v>
      </c>
      <c r="O32" s="4">
        <f t="shared" si="8"/>
        <v>25.5</v>
      </c>
      <c r="P32" s="4">
        <f t="shared" si="9"/>
        <v>51</v>
      </c>
      <c r="Q32" s="4">
        <f t="shared" si="10"/>
        <v>76.5</v>
      </c>
    </row>
    <row r="33" spans="1:17" ht="23">
      <c r="A33">
        <f>VLOOKUP(F33,'VLOOKUP REF'!$Q$9:$R$12,2,0)</f>
        <v>-15</v>
      </c>
      <c r="B33">
        <f t="shared" si="1"/>
        <v>0.85</v>
      </c>
      <c r="C33" t="s">
        <v>39</v>
      </c>
      <c r="D33" t="s">
        <v>201</v>
      </c>
      <c r="E33" t="s">
        <v>37</v>
      </c>
      <c r="F33" t="s">
        <v>239</v>
      </c>
      <c r="G33" t="s">
        <v>10</v>
      </c>
      <c r="H33" s="12" t="s">
        <v>231</v>
      </c>
      <c r="I33" s="4">
        <f t="shared" si="2"/>
        <v>7.0833333333333339</v>
      </c>
      <c r="J33" s="4">
        <f t="shared" si="3"/>
        <v>14.166666666666668</v>
      </c>
      <c r="K33" s="4">
        <f t="shared" si="4"/>
        <v>21.25</v>
      </c>
      <c r="L33" s="4">
        <f t="shared" si="5"/>
        <v>17</v>
      </c>
      <c r="M33" s="4">
        <f t="shared" si="6"/>
        <v>34</v>
      </c>
      <c r="N33" s="4">
        <f t="shared" si="7"/>
        <v>51</v>
      </c>
      <c r="O33" s="4">
        <f t="shared" si="8"/>
        <v>25.5</v>
      </c>
      <c r="P33" s="4">
        <f t="shared" si="9"/>
        <v>51</v>
      </c>
      <c r="Q33" s="4">
        <f t="shared" si="10"/>
        <v>76.5</v>
      </c>
    </row>
    <row r="34" spans="1:17" ht="23">
      <c r="A34">
        <f>VLOOKUP(F34,'VLOOKUP REF'!$Q$9:$R$12,2,0)</f>
        <v>-15</v>
      </c>
      <c r="B34">
        <f t="shared" si="1"/>
        <v>0.85</v>
      </c>
      <c r="C34" t="s">
        <v>39</v>
      </c>
      <c r="D34" t="s">
        <v>201</v>
      </c>
      <c r="E34" t="s">
        <v>37</v>
      </c>
      <c r="F34" t="s">
        <v>239</v>
      </c>
      <c r="G34" t="s">
        <v>10</v>
      </c>
      <c r="H34" s="12" t="s">
        <v>232</v>
      </c>
      <c r="I34" s="4">
        <f t="shared" si="2"/>
        <v>7.0833333333333339</v>
      </c>
      <c r="J34" s="4">
        <f t="shared" si="3"/>
        <v>14.166666666666668</v>
      </c>
      <c r="K34" s="4">
        <f t="shared" si="4"/>
        <v>21.25</v>
      </c>
      <c r="L34" s="4">
        <f t="shared" si="5"/>
        <v>17</v>
      </c>
      <c r="M34" s="4">
        <f t="shared" si="6"/>
        <v>34</v>
      </c>
      <c r="N34" s="4">
        <f t="shared" si="7"/>
        <v>51</v>
      </c>
      <c r="O34" s="4">
        <f t="shared" si="8"/>
        <v>25.5</v>
      </c>
      <c r="P34" s="4">
        <f t="shared" si="9"/>
        <v>51</v>
      </c>
      <c r="Q34" s="4">
        <f t="shared" si="10"/>
        <v>76.5</v>
      </c>
    </row>
    <row r="35" spans="1:17" ht="23">
      <c r="A35">
        <f>VLOOKUP(F35,'VLOOKUP REF'!$Q$9:$R$12,2,0)</f>
        <v>-15</v>
      </c>
      <c r="B35">
        <f t="shared" si="1"/>
        <v>0.85</v>
      </c>
      <c r="C35" t="s">
        <v>38</v>
      </c>
      <c r="D35" t="s">
        <v>201</v>
      </c>
      <c r="E35" t="s">
        <v>34</v>
      </c>
      <c r="F35" t="s">
        <v>238</v>
      </c>
      <c r="G35" t="s">
        <v>10</v>
      </c>
      <c r="H35" s="12" t="s">
        <v>233</v>
      </c>
      <c r="I35" s="4">
        <f t="shared" si="2"/>
        <v>7.0833333333333339</v>
      </c>
      <c r="J35" s="4">
        <f t="shared" si="3"/>
        <v>14.166666666666668</v>
      </c>
      <c r="K35" s="4">
        <f t="shared" si="4"/>
        <v>21.25</v>
      </c>
      <c r="L35" s="4">
        <f t="shared" si="5"/>
        <v>17</v>
      </c>
      <c r="M35" s="4">
        <f t="shared" si="6"/>
        <v>34</v>
      </c>
      <c r="N35" s="4">
        <f t="shared" si="7"/>
        <v>51</v>
      </c>
      <c r="O35" s="4">
        <f t="shared" si="8"/>
        <v>25.5</v>
      </c>
      <c r="P35" s="4">
        <f t="shared" si="9"/>
        <v>51</v>
      </c>
      <c r="Q35" s="4">
        <f t="shared" si="10"/>
        <v>76.5</v>
      </c>
    </row>
    <row r="36" spans="1:17" ht="23">
      <c r="A36">
        <f>VLOOKUP(F36,'VLOOKUP REF'!$Q$9:$R$12,2,0)</f>
        <v>-15</v>
      </c>
      <c r="B36">
        <f t="shared" si="1"/>
        <v>0.85</v>
      </c>
      <c r="C36" t="s">
        <v>39</v>
      </c>
      <c r="D36" t="s">
        <v>201</v>
      </c>
      <c r="E36" t="s">
        <v>34</v>
      </c>
      <c r="F36" t="s">
        <v>238</v>
      </c>
      <c r="G36" t="s">
        <v>10</v>
      </c>
      <c r="H36" s="12" t="s">
        <v>234</v>
      </c>
      <c r="I36" s="4">
        <f t="shared" si="2"/>
        <v>7.0833333333333339</v>
      </c>
      <c r="J36" s="4">
        <f t="shared" si="3"/>
        <v>14.166666666666668</v>
      </c>
      <c r="K36" s="4">
        <f t="shared" si="4"/>
        <v>21.25</v>
      </c>
      <c r="L36" s="4">
        <f t="shared" si="5"/>
        <v>17</v>
      </c>
      <c r="M36" s="4">
        <f t="shared" si="6"/>
        <v>34</v>
      </c>
      <c r="N36" s="4">
        <f t="shared" si="7"/>
        <v>51</v>
      </c>
      <c r="O36" s="4">
        <f t="shared" si="8"/>
        <v>25.5</v>
      </c>
      <c r="P36" s="4">
        <f t="shared" si="9"/>
        <v>51</v>
      </c>
      <c r="Q36" s="4">
        <f t="shared" si="10"/>
        <v>76.5</v>
      </c>
    </row>
    <row r="37" spans="1:17" ht="23">
      <c r="A37">
        <f>VLOOKUP(F37,'VLOOKUP REF'!$Q$9:$R$12,2,0)</f>
        <v>-10</v>
      </c>
      <c r="B37">
        <f t="shared" si="1"/>
        <v>0.9</v>
      </c>
      <c r="C37" t="s">
        <v>38</v>
      </c>
      <c r="D37" t="s">
        <v>201</v>
      </c>
      <c r="E37" t="s">
        <v>34</v>
      </c>
      <c r="F37" t="s">
        <v>203</v>
      </c>
      <c r="G37" t="s">
        <v>10</v>
      </c>
      <c r="H37" s="12" t="s">
        <v>235</v>
      </c>
      <c r="I37" s="4">
        <f t="shared" si="2"/>
        <v>7.5000000000000009</v>
      </c>
      <c r="J37" s="4">
        <f t="shared" si="3"/>
        <v>15.000000000000002</v>
      </c>
      <c r="K37" s="4">
        <f t="shared" si="4"/>
        <v>22.5</v>
      </c>
      <c r="L37" s="4">
        <f t="shared" si="5"/>
        <v>18</v>
      </c>
      <c r="M37" s="4">
        <f t="shared" si="6"/>
        <v>36</v>
      </c>
      <c r="N37" s="4">
        <f t="shared" si="7"/>
        <v>54</v>
      </c>
      <c r="O37" s="4">
        <f t="shared" si="8"/>
        <v>27</v>
      </c>
      <c r="P37" s="4">
        <f t="shared" si="9"/>
        <v>54</v>
      </c>
      <c r="Q37" s="4">
        <f t="shared" si="10"/>
        <v>81</v>
      </c>
    </row>
    <row r="38" spans="1:17" ht="23">
      <c r="A38">
        <f>VLOOKUP(F38,'VLOOKUP REF'!$Q$9:$R$12,2,0)</f>
        <v>-10</v>
      </c>
      <c r="B38">
        <f t="shared" si="1"/>
        <v>0.9</v>
      </c>
      <c r="C38" t="s">
        <v>39</v>
      </c>
      <c r="D38" t="s">
        <v>201</v>
      </c>
      <c r="E38" t="s">
        <v>34</v>
      </c>
      <c r="F38" t="s">
        <v>203</v>
      </c>
      <c r="G38" t="s">
        <v>10</v>
      </c>
      <c r="H38" s="12" t="s">
        <v>236</v>
      </c>
      <c r="I38" s="4">
        <f t="shared" si="2"/>
        <v>7.5000000000000009</v>
      </c>
      <c r="J38" s="4">
        <f t="shared" si="3"/>
        <v>15.000000000000002</v>
      </c>
      <c r="K38" s="4">
        <f t="shared" si="4"/>
        <v>22.5</v>
      </c>
      <c r="L38" s="4">
        <f t="shared" si="5"/>
        <v>18</v>
      </c>
      <c r="M38" s="4">
        <f t="shared" si="6"/>
        <v>36</v>
      </c>
      <c r="N38" s="4">
        <f t="shared" si="7"/>
        <v>54</v>
      </c>
      <c r="O38" s="4">
        <f t="shared" si="8"/>
        <v>27</v>
      </c>
      <c r="P38" s="4">
        <f t="shared" si="9"/>
        <v>54</v>
      </c>
      <c r="Q38" s="4">
        <f t="shared" si="10"/>
        <v>81</v>
      </c>
    </row>
  </sheetData>
  <mergeCells count="6">
    <mergeCell ref="I5:K5"/>
    <mergeCell ref="L5:N5"/>
    <mergeCell ref="O5:Q5"/>
    <mergeCell ref="I6:K6"/>
    <mergeCell ref="L6:N6"/>
    <mergeCell ref="O6:Q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B8DF-A92B-F04A-BC52-ACAE1B0EB8C1}">
  <dimension ref="A1:K23"/>
  <sheetViews>
    <sheetView tabSelected="1" topLeftCell="F1" workbookViewId="0">
      <selection activeCell="G16" sqref="G16"/>
    </sheetView>
  </sheetViews>
  <sheetFormatPr baseColWidth="10" defaultRowHeight="16"/>
  <cols>
    <col min="1" max="1" width="26.83203125" bestFit="1" customWidth="1"/>
    <col min="2" max="2" width="13.83203125" bestFit="1" customWidth="1"/>
    <col min="3" max="4" width="13.83203125" customWidth="1"/>
    <col min="5" max="5" width="38.6640625" customWidth="1"/>
    <col min="6" max="6" width="27.6640625" customWidth="1"/>
    <col min="7" max="7" width="19.6640625" customWidth="1"/>
    <col min="8" max="8" width="33.1640625" bestFit="1" customWidth="1"/>
    <col min="9" max="9" width="41.5" bestFit="1" customWidth="1"/>
    <col min="10" max="10" width="69.1640625" bestFit="1" customWidth="1"/>
    <col min="11" max="11" width="35.1640625" bestFit="1" customWidth="1"/>
  </cols>
  <sheetData>
    <row r="1" spans="1:11">
      <c r="F1" s="2" t="s">
        <v>17</v>
      </c>
      <c r="G1" t="s">
        <v>25</v>
      </c>
      <c r="H1" s="2" t="s">
        <v>24</v>
      </c>
    </row>
    <row r="2" spans="1:11" ht="21">
      <c r="E2" s="2" t="s">
        <v>16</v>
      </c>
      <c r="F2" s="3">
        <v>120</v>
      </c>
      <c r="G2">
        <v>20</v>
      </c>
      <c r="H2" s="3">
        <f>F2-G2</f>
        <v>100</v>
      </c>
    </row>
    <row r="3" spans="1:11" ht="21">
      <c r="E3" s="2" t="s">
        <v>18</v>
      </c>
      <c r="F3" s="3">
        <v>228</v>
      </c>
      <c r="G3">
        <v>28</v>
      </c>
      <c r="H3" s="3">
        <f t="shared" ref="H3:H4" si="0">F3-G3</f>
        <v>200</v>
      </c>
    </row>
    <row r="4" spans="1:11" ht="21">
      <c r="E4" s="2" t="s">
        <v>19</v>
      </c>
      <c r="F4" s="3">
        <v>346</v>
      </c>
      <c r="G4">
        <v>46</v>
      </c>
      <c r="H4" s="3">
        <f t="shared" si="0"/>
        <v>300</v>
      </c>
    </row>
    <row r="5" spans="1:11">
      <c r="I5" s="8" t="s">
        <v>242</v>
      </c>
      <c r="J5" s="9" t="s">
        <v>243</v>
      </c>
      <c r="K5" s="1" t="s">
        <v>244</v>
      </c>
    </row>
    <row r="6" spans="1:11">
      <c r="I6" s="8">
        <v>3</v>
      </c>
      <c r="J6" s="9">
        <v>2</v>
      </c>
      <c r="K6" s="13">
        <v>1.5</v>
      </c>
    </row>
    <row r="7" spans="1:11">
      <c r="A7" t="s">
        <v>28</v>
      </c>
      <c r="B7" t="s">
        <v>29</v>
      </c>
      <c r="C7" t="s">
        <v>30</v>
      </c>
      <c r="D7" t="s">
        <v>0</v>
      </c>
      <c r="E7" t="s">
        <v>32</v>
      </c>
      <c r="G7" t="s">
        <v>11</v>
      </c>
      <c r="H7" t="s">
        <v>1</v>
      </c>
      <c r="I7" t="s">
        <v>80</v>
      </c>
      <c r="J7" t="s">
        <v>80</v>
      </c>
      <c r="K7" t="s">
        <v>80</v>
      </c>
    </row>
    <row r="8" spans="1:11" ht="23">
      <c r="A8">
        <f>VLOOKUP(F8,'VLOOKUP REF'!$U$9:$V$11,2,0)</f>
        <v>-50</v>
      </c>
      <c r="B8">
        <f>((100+A8)/100)</f>
        <v>0.5</v>
      </c>
      <c r="C8" t="s">
        <v>38</v>
      </c>
      <c r="D8" t="s">
        <v>254</v>
      </c>
      <c r="E8" t="s">
        <v>33</v>
      </c>
      <c r="F8" t="s">
        <v>60</v>
      </c>
      <c r="G8" t="s">
        <v>241</v>
      </c>
      <c r="H8" s="12" t="s">
        <v>245</v>
      </c>
      <c r="I8" s="14">
        <f>$B8*$I$6</f>
        <v>1.5</v>
      </c>
      <c r="J8" s="14">
        <f>$B8*$J$6</f>
        <v>1</v>
      </c>
      <c r="K8" s="14">
        <f>$B8*$K$6</f>
        <v>0.75</v>
      </c>
    </row>
    <row r="9" spans="1:11" ht="23">
      <c r="A9">
        <f>VLOOKUP(F9,'VLOOKUP REF'!$U$9:$V$11,2,0)</f>
        <v>-50</v>
      </c>
      <c r="B9">
        <f>((100+A9)/100)</f>
        <v>0.5</v>
      </c>
      <c r="C9" t="s">
        <v>38</v>
      </c>
      <c r="D9" t="s">
        <v>31</v>
      </c>
      <c r="E9" t="s">
        <v>33</v>
      </c>
      <c r="F9" t="s">
        <v>60</v>
      </c>
      <c r="G9" t="s">
        <v>241</v>
      </c>
      <c r="H9" s="12" t="s">
        <v>246</v>
      </c>
      <c r="I9" s="14">
        <f t="shared" ref="I9:I23" si="1">$B9*$I$6</f>
        <v>1.5</v>
      </c>
      <c r="J9" s="14">
        <f t="shared" ref="J9:J23" si="2">$B9*$J$6</f>
        <v>1</v>
      </c>
      <c r="K9" s="14">
        <f t="shared" ref="K9:K23" si="3">$B9*$K$6</f>
        <v>0.75</v>
      </c>
    </row>
    <row r="10" spans="1:11" ht="23">
      <c r="A10">
        <f>VLOOKUP(F10,'VLOOKUP REF'!$U$9:$V$11,2,0)</f>
        <v>-25</v>
      </c>
      <c r="B10">
        <f>((100+A10)/100)</f>
        <v>0.75</v>
      </c>
      <c r="C10" t="s">
        <v>38</v>
      </c>
      <c r="D10" t="s">
        <v>31</v>
      </c>
      <c r="E10" t="s">
        <v>33</v>
      </c>
      <c r="F10" t="s">
        <v>59</v>
      </c>
      <c r="G10" t="s">
        <v>241</v>
      </c>
      <c r="H10" s="12" t="s">
        <v>247</v>
      </c>
      <c r="I10" s="14">
        <f t="shared" si="1"/>
        <v>2.25</v>
      </c>
      <c r="J10" s="14">
        <f t="shared" si="2"/>
        <v>1.5</v>
      </c>
      <c r="K10" s="14">
        <f t="shared" si="3"/>
        <v>1.125</v>
      </c>
    </row>
    <row r="11" spans="1:11" ht="23">
      <c r="A11">
        <f>VLOOKUP(F11,'VLOOKUP REF'!$U$9:$V$11,2,0)</f>
        <v>-25</v>
      </c>
      <c r="B11">
        <f t="shared" ref="B11:B23" si="4">((100+A11)/100)</f>
        <v>0.75</v>
      </c>
      <c r="C11" t="s">
        <v>38</v>
      </c>
      <c r="D11" t="s">
        <v>31</v>
      </c>
      <c r="E11" t="s">
        <v>33</v>
      </c>
      <c r="F11" t="s">
        <v>59</v>
      </c>
      <c r="G11" t="s">
        <v>241</v>
      </c>
      <c r="H11" s="12" t="s">
        <v>248</v>
      </c>
      <c r="I11" s="14">
        <f t="shared" si="1"/>
        <v>2.25</v>
      </c>
      <c r="J11" s="14">
        <f t="shared" si="2"/>
        <v>1.5</v>
      </c>
      <c r="K11" s="14">
        <f t="shared" si="3"/>
        <v>1.125</v>
      </c>
    </row>
    <row r="12" spans="1:11" ht="23">
      <c r="A12">
        <f>VLOOKUP(F12,'VLOOKUP REF'!$U$9:$V$11,2,0)</f>
        <v>-25</v>
      </c>
      <c r="B12">
        <f t="shared" si="4"/>
        <v>0.75</v>
      </c>
      <c r="C12" t="s">
        <v>38</v>
      </c>
      <c r="D12" t="s">
        <v>31</v>
      </c>
      <c r="E12" t="s">
        <v>33</v>
      </c>
      <c r="F12" t="s">
        <v>59</v>
      </c>
      <c r="G12" t="s">
        <v>241</v>
      </c>
      <c r="H12" s="12" t="s">
        <v>249</v>
      </c>
      <c r="I12" s="14">
        <f t="shared" si="1"/>
        <v>2.25</v>
      </c>
      <c r="J12" s="14">
        <f t="shared" si="2"/>
        <v>1.5</v>
      </c>
      <c r="K12" s="14">
        <f t="shared" si="3"/>
        <v>1.125</v>
      </c>
    </row>
    <row r="13" spans="1:11" ht="23">
      <c r="A13">
        <f>VLOOKUP(F13,'VLOOKUP REF'!$U$9:$V$11,2,0)</f>
        <v>-50</v>
      </c>
      <c r="B13">
        <f t="shared" si="4"/>
        <v>0.5</v>
      </c>
      <c r="C13" t="s">
        <v>38</v>
      </c>
      <c r="D13" t="s">
        <v>31</v>
      </c>
      <c r="E13" t="s">
        <v>33</v>
      </c>
      <c r="F13" t="s">
        <v>60</v>
      </c>
      <c r="G13" t="s">
        <v>241</v>
      </c>
      <c r="H13" s="11" t="s">
        <v>250</v>
      </c>
      <c r="I13" s="14">
        <f t="shared" si="1"/>
        <v>1.5</v>
      </c>
      <c r="J13" s="14">
        <f t="shared" si="2"/>
        <v>1</v>
      </c>
      <c r="K13" s="14">
        <f t="shared" si="3"/>
        <v>0.75</v>
      </c>
    </row>
    <row r="14" spans="1:11" ht="23">
      <c r="A14">
        <f>VLOOKUP(F14,'VLOOKUP REF'!$U$9:$V$11,2,0)</f>
        <v>0</v>
      </c>
      <c r="B14">
        <f t="shared" si="4"/>
        <v>1</v>
      </c>
      <c r="C14" t="s">
        <v>38</v>
      </c>
      <c r="D14" t="s">
        <v>31</v>
      </c>
      <c r="E14" t="s">
        <v>37</v>
      </c>
      <c r="F14" t="s">
        <v>202</v>
      </c>
      <c r="G14" t="s">
        <v>241</v>
      </c>
      <c r="H14" s="11" t="s">
        <v>251</v>
      </c>
      <c r="I14" s="14">
        <f t="shared" si="1"/>
        <v>3</v>
      </c>
      <c r="J14" s="14">
        <f t="shared" si="2"/>
        <v>2</v>
      </c>
      <c r="K14" s="14">
        <f t="shared" si="3"/>
        <v>1.5</v>
      </c>
    </row>
    <row r="15" spans="1:11" ht="23">
      <c r="A15">
        <f>VLOOKUP(F15,'VLOOKUP REF'!$U$9:$V$11,2,0)</f>
        <v>0</v>
      </c>
      <c r="B15">
        <f t="shared" si="4"/>
        <v>1</v>
      </c>
      <c r="C15" t="s">
        <v>38</v>
      </c>
      <c r="D15" t="s">
        <v>31</v>
      </c>
      <c r="E15" t="s">
        <v>37</v>
      </c>
      <c r="F15" t="s">
        <v>202</v>
      </c>
      <c r="G15" t="s">
        <v>241</v>
      </c>
      <c r="H15" s="11" t="s">
        <v>252</v>
      </c>
      <c r="I15" s="14">
        <f t="shared" si="1"/>
        <v>3</v>
      </c>
      <c r="J15" s="14">
        <f t="shared" si="2"/>
        <v>2</v>
      </c>
      <c r="K15" s="14">
        <f t="shared" si="3"/>
        <v>1.5</v>
      </c>
    </row>
    <row r="16" spans="1:11" ht="23">
      <c r="A16">
        <f>VLOOKUP(F16,'VLOOKUP REF'!$U$9:$V$11,2,0)</f>
        <v>-25</v>
      </c>
      <c r="B16">
        <f t="shared" si="4"/>
        <v>0.75</v>
      </c>
      <c r="C16" t="s">
        <v>38</v>
      </c>
      <c r="D16" t="s">
        <v>31</v>
      </c>
      <c r="E16" t="s">
        <v>37</v>
      </c>
      <c r="F16" t="s">
        <v>59</v>
      </c>
      <c r="G16" t="s">
        <v>241</v>
      </c>
      <c r="H16" s="11" t="s">
        <v>253</v>
      </c>
      <c r="I16" s="14">
        <f t="shared" si="1"/>
        <v>2.25</v>
      </c>
      <c r="J16" s="14">
        <f t="shared" si="2"/>
        <v>1.5</v>
      </c>
      <c r="K16" s="14">
        <f t="shared" si="3"/>
        <v>1.125</v>
      </c>
    </row>
    <row r="17" spans="9:11">
      <c r="I17" s="14"/>
      <c r="J17" s="14"/>
      <c r="K17" s="14"/>
    </row>
    <row r="18" spans="9:11">
      <c r="I18" s="14"/>
      <c r="J18" s="14"/>
      <c r="K18" s="14"/>
    </row>
    <row r="19" spans="9:11">
      <c r="I19" s="14"/>
      <c r="J19" s="14"/>
      <c r="K19" s="14"/>
    </row>
    <row r="20" spans="9:11">
      <c r="I20" s="14"/>
      <c r="J20" s="14"/>
      <c r="K20" s="14"/>
    </row>
    <row r="21" spans="9:11">
      <c r="I21" s="14"/>
      <c r="J21" s="14"/>
      <c r="K21" s="14"/>
    </row>
    <row r="22" spans="9:11">
      <c r="I22" s="14"/>
      <c r="J22" s="14"/>
      <c r="K22" s="14"/>
    </row>
    <row r="23" spans="9:11">
      <c r="I23" s="14"/>
      <c r="J23" s="14"/>
      <c r="K23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25327-D12E-5B4F-A5CC-AA9D6286018A}">
  <dimension ref="D7:V12"/>
  <sheetViews>
    <sheetView topLeftCell="C1" workbookViewId="0">
      <selection activeCell="U12" sqref="U12"/>
    </sheetView>
  </sheetViews>
  <sheetFormatPr baseColWidth="10" defaultRowHeight="16"/>
  <sheetData>
    <row r="7" spans="4:22">
      <c r="D7" s="5" t="s">
        <v>56</v>
      </c>
      <c r="E7" s="5"/>
      <c r="I7" s="5" t="s">
        <v>57</v>
      </c>
      <c r="J7" s="5"/>
      <c r="M7" s="5" t="s">
        <v>81</v>
      </c>
      <c r="N7" s="5"/>
      <c r="Q7" s="5" t="s">
        <v>237</v>
      </c>
      <c r="R7" s="5"/>
      <c r="U7" s="5" t="s">
        <v>57</v>
      </c>
      <c r="V7" s="5"/>
    </row>
    <row r="9" spans="4:22">
      <c r="D9" t="s">
        <v>22</v>
      </c>
      <c r="E9">
        <v>0</v>
      </c>
      <c r="I9" t="s">
        <v>60</v>
      </c>
      <c r="J9">
        <v>0</v>
      </c>
      <c r="M9" t="s">
        <v>22</v>
      </c>
      <c r="N9">
        <v>10</v>
      </c>
      <c r="Q9" t="s">
        <v>202</v>
      </c>
      <c r="R9">
        <v>0</v>
      </c>
      <c r="U9" t="s">
        <v>202</v>
      </c>
      <c r="V9">
        <v>0</v>
      </c>
    </row>
    <row r="10" spans="4:22">
      <c r="D10" t="s">
        <v>26</v>
      </c>
      <c r="E10">
        <v>10</v>
      </c>
      <c r="I10" t="s">
        <v>59</v>
      </c>
      <c r="J10">
        <v>20</v>
      </c>
      <c r="M10" t="s">
        <v>26</v>
      </c>
      <c r="N10">
        <v>15</v>
      </c>
      <c r="Q10" t="s">
        <v>203</v>
      </c>
      <c r="R10">
        <v>-10</v>
      </c>
      <c r="U10" t="s">
        <v>60</v>
      </c>
      <c r="V10">
        <v>-50</v>
      </c>
    </row>
    <row r="11" spans="4:22">
      <c r="D11" t="s">
        <v>23</v>
      </c>
      <c r="E11">
        <v>15</v>
      </c>
      <c r="I11" t="s">
        <v>58</v>
      </c>
      <c r="J11">
        <v>40</v>
      </c>
      <c r="M11" t="s">
        <v>23</v>
      </c>
      <c r="N11">
        <v>20</v>
      </c>
      <c r="Q11" t="s">
        <v>238</v>
      </c>
      <c r="R11">
        <v>-15</v>
      </c>
      <c r="U11" t="s">
        <v>59</v>
      </c>
      <c r="V11">
        <v>-25</v>
      </c>
    </row>
    <row r="12" spans="4:22">
      <c r="M12" t="s">
        <v>140</v>
      </c>
      <c r="N12">
        <v>30</v>
      </c>
      <c r="Q12" t="s">
        <v>239</v>
      </c>
      <c r="R12">
        <v>-15</v>
      </c>
    </row>
  </sheetData>
  <mergeCells count="5">
    <mergeCell ref="D7:E7"/>
    <mergeCell ref="I7:J7"/>
    <mergeCell ref="M7:N7"/>
    <mergeCell ref="Q7:R7"/>
    <mergeCell ref="U7:V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C822-B167-2249-9C4E-AF9BD3505F3E}">
  <dimension ref="B4:L18"/>
  <sheetViews>
    <sheetView workbookViewId="0">
      <selection activeCell="D7" sqref="D7"/>
    </sheetView>
  </sheetViews>
  <sheetFormatPr baseColWidth="10" defaultRowHeight="16"/>
  <sheetData>
    <row r="4" spans="2:12">
      <c r="D4" s="5" t="s">
        <v>6</v>
      </c>
      <c r="E4" s="5"/>
      <c r="F4" s="5"/>
      <c r="G4" s="5" t="s">
        <v>7</v>
      </c>
      <c r="H4" s="5"/>
      <c r="I4" s="5"/>
      <c r="J4" s="5" t="s">
        <v>8</v>
      </c>
      <c r="K4" s="5"/>
      <c r="L4" s="5"/>
    </row>
    <row r="5" spans="2:12">
      <c r="B5" t="s">
        <v>0</v>
      </c>
      <c r="C5" t="s">
        <v>1</v>
      </c>
      <c r="D5" t="s">
        <v>12</v>
      </c>
      <c r="G5" t="s">
        <v>12</v>
      </c>
      <c r="J5" t="s">
        <v>12</v>
      </c>
    </row>
    <row r="6" spans="2:12">
      <c r="C6" t="s">
        <v>9</v>
      </c>
      <c r="D6">
        <v>2</v>
      </c>
      <c r="G6">
        <v>1.5</v>
      </c>
      <c r="J6">
        <v>1.25</v>
      </c>
    </row>
    <row r="7" spans="2:12">
      <c r="C7" t="s">
        <v>13</v>
      </c>
    </row>
    <row r="17" spans="3:10">
      <c r="C17" t="s">
        <v>14</v>
      </c>
      <c r="D17">
        <v>1.5</v>
      </c>
      <c r="G17">
        <v>1.2</v>
      </c>
      <c r="J17">
        <v>1</v>
      </c>
    </row>
    <row r="18" spans="3:10">
      <c r="C18" t="s">
        <v>15</v>
      </c>
      <c r="D18">
        <v>1.5</v>
      </c>
    </row>
  </sheetData>
  <mergeCells count="3">
    <mergeCell ref="D4:F4"/>
    <mergeCell ref="G4:I4"/>
    <mergeCell ref="J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Sell by Tray Appetizers </vt:lpstr>
      <vt:lpstr>Sell by Count Appetizer</vt:lpstr>
      <vt:lpstr>Sell by Tray Entree</vt:lpstr>
      <vt:lpstr>Sell by Tray Rice</vt:lpstr>
      <vt:lpstr>Sell by Count Bread</vt:lpstr>
      <vt:lpstr>VLOOKUP REF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2023-08-21T14:02:04Z</dcterms:created>
  <dcterms:modified xsi:type="dcterms:W3CDTF">2023-09-06T12:12:12Z</dcterms:modified>
</cp:coreProperties>
</file>