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Intermediate 2/Week 5/"/>
    </mc:Choice>
  </mc:AlternateContent>
  <xr:revisionPtr revIDLastSave="24" documentId="8_{BE992145-DE9F-430F-8D37-968902DD7DF5}" xr6:coauthVersionLast="47" xr6:coauthVersionMax="47" xr10:uidLastSave="{ADC1252D-C0A2-4907-9703-F9228888E887}"/>
  <bookViews>
    <workbookView xWindow="-108" yWindow="-108" windowWidth="23256" windowHeight="13176" xr2:uid="{00000000-000D-0000-FFFF-FFFF00000000}"/>
  </bookViews>
  <sheets>
    <sheet name="Challenge Level 1" sheetId="1" r:id="rId1"/>
    <sheet name="Scenario Summary" sheetId="2" r:id="rId2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0" hidden="1">'Challenge Level 1'!$P$2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'Challenge Level 1'!$R$6</definedName>
    <definedName name="solver_lhs2" localSheetId="0" hidden="1">'Challenge Level 1'!$P$4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'Challenge Level 1'!$R$7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1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375</definedName>
    <definedName name="solver_ver" localSheetId="0" hidden="1">2</definedName>
    <definedName name="Total_Metal_cost">'Challenge Level 1'!$Q$12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Q15" i="1"/>
  <c r="P4" i="1"/>
  <c r="R4" i="1" s="1"/>
  <c r="R2" i="1"/>
  <c r="F8" i="1" l="1"/>
  <c r="G8" i="1" s="1"/>
  <c r="H8" i="1" s="1"/>
  <c r="I8" i="1" s="1"/>
  <c r="J8" i="1" s="1"/>
  <c r="K8" i="1" s="1"/>
  <c r="L8" i="1" s="1"/>
  <c r="E8" i="1"/>
  <c r="C5" i="1"/>
  <c r="C8" i="1" s="1"/>
  <c r="P3" i="1" l="1"/>
  <c r="S4" i="1"/>
  <c r="S2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Q19" i="1"/>
  <c r="Q18" i="1"/>
  <c r="Q16" i="1"/>
  <c r="Q10" i="1" s="1"/>
  <c r="Q11" i="1" l="1"/>
  <c r="R3" i="1"/>
  <c r="S3" i="1" s="1"/>
  <c r="S6" i="1" s="1"/>
  <c r="Q12" i="1" l="1"/>
  <c r="R6" i="1"/>
  <c r="R7" i="1" s="1"/>
  <c r="S7" i="1" s="1"/>
</calcChain>
</file>

<file path=xl/sharedStrings.xml><?xml version="1.0" encoding="utf-8"?>
<sst xmlns="http://schemas.openxmlformats.org/spreadsheetml/2006/main" count="75" uniqueCount="70">
  <si>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</si>
  <si>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</si>
  <si>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</si>
  <si>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</si>
  <si>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</si>
  <si>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</si>
  <si>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</si>
  <si>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</si>
  <si>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</si>
  <si>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</si>
  <si>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</si>
  <si>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</si>
  <si>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</si>
  <si>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</si>
  <si>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</si>
  <si>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</si>
  <si>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</si>
  <si>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</si>
  <si>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</si>
  <si>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</si>
  <si>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</si>
  <si>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</si>
  <si>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</si>
  <si>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</si>
  <si>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</si>
  <si>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</si>
  <si>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</si>
  <si>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</si>
  <si>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</si>
  <si>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</si>
  <si>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</si>
  <si>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</si>
  <si>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</si>
  <si>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</si>
  <si>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</si>
  <si>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</si>
  <si>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</si>
  <si>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</si>
  <si>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</si>
  <si>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</si>
  <si>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</si>
  <si>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There is 0.1 probaility that the metal price would double, and a 0.1 probability that the metal price would halve.</t>
  </si>
  <si>
    <t>There is also a 0.2 probability that the metal price would be the average of the curreny price and the halved price.</t>
  </si>
  <si>
    <t>There is also a 0.2 probability that the metal price would be the average of the curreny price and the doubled price.</t>
  </si>
  <si>
    <t>Use SUMPRODUCT to calculate the estimated metal price.</t>
  </si>
  <si>
    <t>Use Scenario Manager to present the 'Total Metal Cost' to management which includes the scenarios of 'Low Price = 0.6' and 'High Price = 1.2'.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</si>
  <si>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</si>
  <si>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</si>
  <si>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</si>
  <si>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</si>
  <si>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</si>
  <si>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</si>
  <si>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</si>
  <si>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</si>
  <si>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</si>
  <si>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</si>
  <si>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Metal_price</t>
  </si>
  <si>
    <t>Total_Metal_cost</t>
  </si>
  <si>
    <t>High Metal Price</t>
  </si>
  <si>
    <t>Created by Mr Prashan Karunaratne on 21/09/2017</t>
  </si>
  <si>
    <t>Low Metal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</si>
  <si>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</si>
  <si>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</si>
  <si>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</si>
  <si>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</si>
  <si>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</si>
  <si>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</si>
  <si>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</si>
  <si>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per crate?</t>
  </si>
  <si>
    <t>The volume of a can (cylinder) is calculated by the formula: pi*radius*radius*height, where 'pi' = 3.14.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</si>
</sst>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0" borderId="3" xfId="0" applyNumberFormat="1" applyBorder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Border="1"/>
    <xf numFmtId="0" fontId="3" fillId="7" borderId="0" xfId="0" applyFont="1" applyFill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0" fillId="8" borderId="0" xfId="0" applyFill="1"/>
    <xf numFmtId="0" fontId="6" fillId="0" borderId="0" xfId="0" applyFont="1" applyAlignment="1">
      <alignment vertical="top" wrapText="1"/>
    </xf>
    <xf numFmtId="0" fontId="0" fillId="9" borderId="0" xfId="0" applyFill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tabSelected="1" topLeftCell="A3" workbookViewId="0">
      <selection activeCell="Q17" sqref="Q17"/>
    </sheetView>
  </sheetViews>
  <sheetFormatPr defaultColWidth="8.77734375" defaultRowHeight="14.4" x14ac:dyDescent="0.3"/>
  <cols>
    <col min="1" max="1" width="16.77734375" style="1" bestFit="1" customWidth="1"/>
    <col min="2" max="2" width="11.33203125" bestFit="1" customWidth="1"/>
    <col min="4" max="13" width="9.21875" customWidth="1"/>
    <col min="14" max="14" width="9.44140625" customWidth="1"/>
    <col min="15" max="15" width="13.6640625" bestFit="1" customWidth="1"/>
    <col min="16" max="16" width="9.44140625" customWidth="1"/>
    <col min="17" max="17" width="16.44140625" bestFit="1" customWidth="1"/>
    <col min="18" max="18" width="12.6640625" bestFit="1" customWidth="1"/>
  </cols>
  <sheetData>
    <row r="1" spans="2:19" x14ac:dyDescent="0.3">
      <c r="B1" s="1" t="s">
        <v>0</v>
      </c>
      <c r="C1" s="2">
        <v>3.9081803617367394</v>
      </c>
      <c r="E1" s="1"/>
      <c r="O1" s="1" t="s">
        <v>22</v>
      </c>
      <c r="R1" s="1" t="s">
        <v>11</v>
      </c>
      <c r="S1" s="1" t="s">
        <v>12</v>
      </c>
    </row>
    <row r="2" spans="2:19" x14ac:dyDescent="0.3">
      <c r="B2" s="1" t="s">
        <v>1</v>
      </c>
      <c r="C2" s="2">
        <v>7.8150578232360726</v>
      </c>
      <c r="E2" s="1"/>
      <c r="O2" s="1" t="s">
        <v>8</v>
      </c>
      <c r="P2" s="2">
        <v>117.24541150136795</v>
      </c>
      <c r="Q2" s="1" t="s">
        <v>33</v>
      </c>
      <c r="R2" s="4">
        <f>P2/(2*$C$1)</f>
        <v>15.00000008306497</v>
      </c>
      <c r="S2">
        <f>_xlfn.FLOOR.MATH(R2)</f>
        <v>15</v>
      </c>
    </row>
    <row r="3" spans="2:19" x14ac:dyDescent="0.3">
      <c r="B3" s="1"/>
      <c r="E3" s="1"/>
      <c r="O3" s="1" t="s">
        <v>9</v>
      </c>
      <c r="P3">
        <f>P2</f>
        <v>117.24541150136795</v>
      </c>
      <c r="Q3" s="1" t="s">
        <v>34</v>
      </c>
      <c r="R3" s="4">
        <f>P3/(2*$C$1)</f>
        <v>15.00000008306497</v>
      </c>
      <c r="S3">
        <f t="shared" ref="S3:S4" si="0">_xlfn.FLOOR.MATH(R3)</f>
        <v>15</v>
      </c>
    </row>
    <row r="4" spans="2:19" x14ac:dyDescent="0.3">
      <c r="B4" s="1" t="s">
        <v>2</v>
      </c>
      <c r="C4" s="7">
        <f>2*PI()*C1*C1+2*PI()*C2*C1</f>
        <v>287.8737434125357</v>
      </c>
      <c r="E4" s="1"/>
      <c r="O4" s="1" t="s">
        <v>1</v>
      </c>
      <c r="P4">
        <f>P2</f>
        <v>117.24541150136795</v>
      </c>
      <c r="Q4" s="1" t="s">
        <v>35</v>
      </c>
      <c r="R4" s="4">
        <f>P4/C2</f>
        <v>15.002500832785747</v>
      </c>
      <c r="S4">
        <f t="shared" si="0"/>
        <v>15</v>
      </c>
    </row>
    <row r="5" spans="2:19" x14ac:dyDescent="0.3">
      <c r="B5" s="1" t="s">
        <v>3</v>
      </c>
      <c r="C5" s="7">
        <f>PI()*C1*C1*C2</f>
        <v>374.99999730742962</v>
      </c>
      <c r="E5" s="1"/>
      <c r="O5" s="1"/>
      <c r="P5" s="1"/>
      <c r="Q5" s="4"/>
    </row>
    <row r="6" spans="2:19" x14ac:dyDescent="0.3">
      <c r="O6" s="1" t="s">
        <v>10</v>
      </c>
      <c r="R6" s="8">
        <f>R2*R3*R4</f>
        <v>3375.562724762262</v>
      </c>
      <c r="S6" s="7">
        <f>S4*S3*S2</f>
        <v>3375</v>
      </c>
    </row>
    <row r="7" spans="2:19" x14ac:dyDescent="0.3">
      <c r="O7" s="1" t="s">
        <v>13</v>
      </c>
      <c r="R7" s="8">
        <f>R6-S6</f>
        <v>0.56272476226195067</v>
      </c>
      <c r="S7">
        <f>R7/S6</f>
        <v>1.6673326289242982E-4</v>
      </c>
    </row>
    <row r="8" spans="2:19" x14ac:dyDescent="0.3">
      <c r="C8" s="21">
        <f>C5</f>
        <v>374.99999730742962</v>
      </c>
      <c r="D8" s="5">
        <v>2</v>
      </c>
      <c r="E8" s="5">
        <f>D8+0.5</f>
        <v>2.5</v>
      </c>
      <c r="F8" s="5">
        <f t="shared" ref="F8:L8" si="1">E8+0.5</f>
        <v>3</v>
      </c>
      <c r="G8" s="5">
        <f t="shared" si="1"/>
        <v>3.5</v>
      </c>
      <c r="H8" s="5">
        <f t="shared" si="1"/>
        <v>4</v>
      </c>
      <c r="I8" s="5">
        <f t="shared" si="1"/>
        <v>4.5</v>
      </c>
      <c r="J8" s="5">
        <f t="shared" si="1"/>
        <v>5</v>
      </c>
      <c r="K8" s="5">
        <f t="shared" si="1"/>
        <v>5.5</v>
      </c>
      <c r="L8" s="5">
        <f t="shared" si="1"/>
        <v>6</v>
      </c>
      <c r="M8" s="5" t="s">
        <v>0</v>
      </c>
      <c r="O8" s="1"/>
    </row>
    <row r="9" spans="2:19" x14ac:dyDescent="0.3">
      <c r="C9" s="6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4"/>
    </row>
    <row r="10" spans="2:19" x14ac:dyDescent="0.3">
      <c r="C10" s="6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3" t="s">
        <v>16</v>
      </c>
      <c r="Q10" s="8">
        <f>SUMPRODUCT(Q15:Q19,R15:R19)</f>
        <v>0.88000000000000023</v>
      </c>
    </row>
    <row r="11" spans="2:19" x14ac:dyDescent="0.3">
      <c r="C11" s="6">
        <f t="shared" ref="C11:C19" si="2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3" t="s">
        <v>14</v>
      </c>
      <c r="Q11" s="8">
        <f>C4*Metal_price</f>
        <v>253.3288942030315</v>
      </c>
    </row>
    <row r="12" spans="2:19" x14ac:dyDescent="0.3">
      <c r="C12" s="6">
        <f t="shared" si="2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3" t="s">
        <v>15</v>
      </c>
      <c r="Q12" s="8">
        <f>Metal_Cost_per_can*S6</f>
        <v>854985.01793523133</v>
      </c>
      <c r="R12" t="s">
        <v>68</v>
      </c>
    </row>
    <row r="13" spans="2:19" x14ac:dyDescent="0.3">
      <c r="C13" s="6">
        <f t="shared" si="2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3">
      <c r="C14" s="6">
        <f t="shared" si="2"/>
        <v>9.5</v>
      </c>
      <c r="D14">
        <v>119.38052083641213</v>
      </c>
      <c r="E14" s="20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3">
      <c r="C15" s="6">
        <f t="shared" si="2"/>
        <v>10</v>
      </c>
      <c r="D15">
        <v>125.66370614359172</v>
      </c>
      <c r="E15" s="20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>
        <v>1130.9733552923256</v>
      </c>
      <c r="O15" s="3" t="s">
        <v>17</v>
      </c>
      <c r="Q15">
        <f>Q17*0.5</f>
        <v>0.4</v>
      </c>
      <c r="R15">
        <v>0.1</v>
      </c>
    </row>
    <row r="16" spans="2:19" x14ac:dyDescent="0.3">
      <c r="C16" s="6">
        <f t="shared" si="2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3" t="s">
        <v>18</v>
      </c>
      <c r="Q16">
        <f>AVERAGE(Q15,Q17)</f>
        <v>0.60000000000000009</v>
      </c>
      <c r="R16">
        <v>0.2</v>
      </c>
    </row>
    <row r="17" spans="1:18" x14ac:dyDescent="0.3">
      <c r="C17" s="6">
        <f t="shared" si="2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3" t="s">
        <v>19</v>
      </c>
      <c r="Q17" s="2">
        <v>0.8</v>
      </c>
      <c r="R17">
        <v>0.4</v>
      </c>
    </row>
    <row r="18" spans="1:18" x14ac:dyDescent="0.3">
      <c r="C18" s="6">
        <f t="shared" si="2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3" t="s">
        <v>20</v>
      </c>
      <c r="Q18">
        <f>AVERAGE(Q17,Q19)</f>
        <v>1.2000000000000002</v>
      </c>
      <c r="R18">
        <v>0.2</v>
      </c>
    </row>
    <row r="19" spans="1:18" x14ac:dyDescent="0.3">
      <c r="C19" s="6">
        <f t="shared" si="2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3" t="s">
        <v>21</v>
      </c>
      <c r="Q19">
        <f>Q17*2</f>
        <v>1.6</v>
      </c>
      <c r="R19">
        <v>0.1</v>
      </c>
    </row>
    <row r="20" spans="1:18" x14ac:dyDescent="0.3">
      <c r="C20" s="6" t="s">
        <v>1</v>
      </c>
    </row>
    <row r="22" spans="1:18" x14ac:dyDescent="0.3">
      <c r="A22" s="1" t="s">
        <v>55</v>
      </c>
    </row>
    <row r="23" spans="1:18" x14ac:dyDescent="0.3">
      <c r="B23" s="1"/>
    </row>
    <row r="24" spans="1:18" x14ac:dyDescent="0.3">
      <c r="A24" s="1" t="s">
        <v>4</v>
      </c>
      <c r="B24" s="1" t="s">
        <v>46</v>
      </c>
      <c r="C24" t="s">
        <v>23</v>
      </c>
    </row>
    <row r="25" spans="1:18" x14ac:dyDescent="0.3">
      <c r="C25" t="s">
        <v>24</v>
      </c>
    </row>
    <row r="26" spans="1:18" x14ac:dyDescent="0.3">
      <c r="B26" s="1"/>
      <c r="C26" t="s">
        <v>69</v>
      </c>
    </row>
    <row r="28" spans="1:18" x14ac:dyDescent="0.3">
      <c r="A28" s="1" t="s">
        <v>5</v>
      </c>
      <c r="B28" s="1" t="s">
        <v>47</v>
      </c>
      <c r="C28" t="s">
        <v>25</v>
      </c>
    </row>
    <row r="29" spans="1:18" x14ac:dyDescent="0.3">
      <c r="B29" s="1"/>
      <c r="C29" t="s">
        <v>26</v>
      </c>
    </row>
    <row r="31" spans="1:18" x14ac:dyDescent="0.3">
      <c r="A31" s="1" t="s">
        <v>6</v>
      </c>
      <c r="B31" s="1" t="s">
        <v>48</v>
      </c>
      <c r="C31" t="s">
        <v>27</v>
      </c>
    </row>
    <row r="32" spans="1:18" x14ac:dyDescent="0.3">
      <c r="B32" s="1"/>
      <c r="C32" t="s">
        <v>28</v>
      </c>
    </row>
    <row r="33" spans="1:3" x14ac:dyDescent="0.3">
      <c r="B33" s="1"/>
      <c r="C33" t="s">
        <v>29</v>
      </c>
    </row>
    <row r="34" spans="1:3" x14ac:dyDescent="0.3">
      <c r="B34" s="1"/>
      <c r="C34" t="s">
        <v>30</v>
      </c>
    </row>
    <row r="36" spans="1:3" x14ac:dyDescent="0.3">
      <c r="A36" s="1" t="s">
        <v>53</v>
      </c>
      <c r="B36" s="1" t="s">
        <v>49</v>
      </c>
      <c r="C36" t="s">
        <v>31</v>
      </c>
    </row>
    <row r="37" spans="1:3" x14ac:dyDescent="0.3">
      <c r="B37" s="1"/>
      <c r="C37" t="s">
        <v>32</v>
      </c>
    </row>
    <row r="38" spans="1:3" x14ac:dyDescent="0.3">
      <c r="B38" s="1"/>
      <c r="C38" t="s">
        <v>36</v>
      </c>
    </row>
    <row r="39" spans="1:3" x14ac:dyDescent="0.3">
      <c r="B39" s="1"/>
      <c r="C39" t="s">
        <v>37</v>
      </c>
    </row>
    <row r="41" spans="1:3" x14ac:dyDescent="0.3">
      <c r="A41" s="1" t="s">
        <v>6</v>
      </c>
      <c r="B41" s="1" t="s">
        <v>50</v>
      </c>
      <c r="C41" t="s">
        <v>38</v>
      </c>
    </row>
    <row r="42" spans="1:3" x14ac:dyDescent="0.3">
      <c r="B42" s="1"/>
      <c r="C42" t="s">
        <v>39</v>
      </c>
    </row>
    <row r="44" spans="1:3" x14ac:dyDescent="0.3">
      <c r="A44" s="1" t="s">
        <v>54</v>
      </c>
      <c r="B44" s="1" t="s">
        <v>51</v>
      </c>
      <c r="C44" t="s">
        <v>40</v>
      </c>
    </row>
    <row r="45" spans="1:3" x14ac:dyDescent="0.3">
      <c r="B45" s="1"/>
      <c r="C45" t="s">
        <v>41</v>
      </c>
    </row>
    <row r="46" spans="1:3" x14ac:dyDescent="0.3">
      <c r="B46" s="1"/>
      <c r="C46" t="s">
        <v>42</v>
      </c>
    </row>
    <row r="47" spans="1:3" x14ac:dyDescent="0.3">
      <c r="B47" s="1"/>
      <c r="C47" t="s">
        <v>43</v>
      </c>
    </row>
    <row r="48" spans="1:3" x14ac:dyDescent="0.3">
      <c r="B48" s="1"/>
      <c r="C48" t="s">
        <v>44</v>
      </c>
    </row>
    <row r="50" spans="1:3" x14ac:dyDescent="0.3">
      <c r="A50" s="1" t="s">
        <v>7</v>
      </c>
      <c r="B50" s="1" t="s">
        <v>52</v>
      </c>
      <c r="C50" t="s">
        <v>45</v>
      </c>
    </row>
  </sheetData>
  <scenarios current="2" show="1" sqref="Q12">
    <scenario name="High Metal Price" locked="1" count="1" user="Mr Prashan Karunaratne" comment="Created by Mr Prashan Karunaratne on 21/09/2017">
      <inputCells r="Q10" val="1"/>
    </scenario>
    <scenario name="Low Metal Price" locked="1" count="1" user="Mr Prashan Karunaratne" comment="Created by Mr Prashan Karunaratne on 21/09/2017">
      <inputCells r="Q10" val="0.6"/>
    </scenario>
    <scenario name="rod_cans" count="2" user="Microsoft Office User" comment="Created by Microsoft Office User on 2/14/2018">
      <inputCells r="C1" val="0.019300961437031"/>
      <inputCells r="C2" val="3092.23246012306"/>
    </scenario>
  </scenario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F11"/>
  <sheetViews>
    <sheetView showGridLines="0" workbookViewId="0">
      <selection activeCell="C27" sqref="C27"/>
    </sheetView>
  </sheetViews>
  <sheetFormatPr defaultColWidth="8.77734375" defaultRowHeight="14.4" outlineLevelRow="1" outlineLevelCol="1" x14ac:dyDescent="0.3"/>
  <cols>
    <col min="3" max="3" width="15.6640625" bestFit="1" customWidth="1"/>
    <col min="4" max="6" width="13.77734375" bestFit="1" customWidth="1" outlineLevel="1"/>
  </cols>
  <sheetData>
    <row r="1" spans="2:6" ht="15" thickBot="1" x14ac:dyDescent="0.35"/>
    <row r="2" spans="2:6" ht="15.6" x14ac:dyDescent="0.3">
      <c r="B2" s="11" t="s">
        <v>61</v>
      </c>
      <c r="C2" s="11"/>
      <c r="D2" s="16"/>
      <c r="E2" s="16"/>
      <c r="F2" s="16"/>
    </row>
    <row r="3" spans="2:6" ht="15.6" collapsed="1" x14ac:dyDescent="0.3">
      <c r="B3" s="10"/>
      <c r="C3" s="10"/>
      <c r="D3" s="17" t="s">
        <v>63</v>
      </c>
      <c r="E3" s="17" t="s">
        <v>58</v>
      </c>
      <c r="F3" s="17" t="s">
        <v>60</v>
      </c>
    </row>
    <row r="4" spans="2:6" ht="40.799999999999997" hidden="1" outlineLevel="1" x14ac:dyDescent="0.3">
      <c r="B4" s="13"/>
      <c r="C4" s="13"/>
      <c r="E4" s="19" t="s">
        <v>59</v>
      </c>
      <c r="F4" s="19" t="s">
        <v>59</v>
      </c>
    </row>
    <row r="5" spans="2:6" x14ac:dyDescent="0.3">
      <c r="B5" s="14" t="s">
        <v>62</v>
      </c>
      <c r="C5" s="14"/>
      <c r="D5" s="12"/>
      <c r="E5" s="12"/>
      <c r="F5" s="12"/>
    </row>
    <row r="6" spans="2:6" outlineLevel="1" x14ac:dyDescent="0.3">
      <c r="B6" s="13"/>
      <c r="C6" s="13" t="s">
        <v>56</v>
      </c>
      <c r="D6">
        <v>0.88</v>
      </c>
      <c r="E6" s="18">
        <v>1</v>
      </c>
      <c r="F6" s="18">
        <v>0.6</v>
      </c>
    </row>
    <row r="7" spans="2:6" x14ac:dyDescent="0.3">
      <c r="B7" s="14" t="s">
        <v>64</v>
      </c>
      <c r="C7" s="14"/>
      <c r="D7" s="12"/>
      <c r="E7" s="12"/>
      <c r="F7" s="12"/>
    </row>
    <row r="8" spans="2:6" ht="15" outlineLevel="1" thickBot="1" x14ac:dyDescent="0.35">
      <c r="B8" s="15"/>
      <c r="C8" s="15" t="s">
        <v>57</v>
      </c>
      <c r="D8" s="9">
        <v>349076.62717996899</v>
      </c>
      <c r="E8" s="9">
        <v>396677.98543178302</v>
      </c>
      <c r="F8" s="9">
        <v>238006.79125907001</v>
      </c>
    </row>
    <row r="9" spans="2:6" x14ac:dyDescent="0.3">
      <c r="B9" t="s">
        <v>65</v>
      </c>
    </row>
    <row r="10" spans="2:6" x14ac:dyDescent="0.3">
      <c r="B10" t="s">
        <v>66</v>
      </c>
    </row>
    <row r="11" spans="2:6" x14ac:dyDescent="0.3">
      <c r="B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Challenge Level 1</vt:lpstr>
      <vt:lpstr>Scenario Summary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Jaime Rodriguez de Ledesma Jimenez</cp:lastModifiedBy>
  <dcterms:created xsi:type="dcterms:W3CDTF">2017-09-21T05:23:43Z</dcterms:created>
  <dcterms:modified xsi:type="dcterms:W3CDTF">2025-10-08T16:16:21Z</dcterms:modified>
</cp:coreProperties>
</file>