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Advance/Week 3/"/>
    </mc:Choice>
  </mc:AlternateContent>
  <xr:revisionPtr revIDLastSave="73" documentId="11_C3730A9358DDC10AC36052CB3E4CC521E5A6135D" xr6:coauthVersionLast="47" xr6:coauthVersionMax="47" xr10:uidLastSave="{F2902E1D-4CC2-4A36-9B71-3B35DBACFF75}"/>
  <bookViews>
    <workbookView xWindow="-108" yWindow="-108" windowWidth="23256" windowHeight="13176" tabRatio="751" xr2:uid="{00000000-000D-0000-FFFF-FFFF00000000}"/>
  </bookViews>
  <sheets>
    <sheet name="Instructions " sheetId="2" r:id="rId1"/>
    <sheet name="Student BBDD" sheetId="1" r:id="rId2"/>
    <sheet name="Student BBDD v2" sheetId="8" r:id="rId3"/>
    <sheet name="Pivot tables" sheetId="9" r:id="rId4"/>
  </sheets>
  <definedNames>
    <definedName name="_xlnm._FilterDatabase" localSheetId="1" hidden="1">'Student BBDD'!$A$1:$H$154</definedName>
    <definedName name="_xlnm._FilterDatabase" localSheetId="2" hidden="1">'Student BBDD v2'!$A$1:$I$154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2" i="8"/>
  <c r="F3" i="8"/>
  <c r="L3" i="8" s="1"/>
  <c r="F4" i="8"/>
  <c r="L4" i="8" s="1"/>
  <c r="F5" i="8"/>
  <c r="L5" i="8" s="1"/>
  <c r="F6" i="8"/>
  <c r="L6" i="8" s="1"/>
  <c r="F7" i="8"/>
  <c r="L7" i="8" s="1"/>
  <c r="F8" i="8"/>
  <c r="L8" i="8" s="1"/>
  <c r="F9" i="8"/>
  <c r="L9" i="8" s="1"/>
  <c r="F10" i="8"/>
  <c r="L10" i="8" s="1"/>
  <c r="F11" i="8"/>
  <c r="L11" i="8" s="1"/>
  <c r="F12" i="8"/>
  <c r="L12" i="8" s="1"/>
  <c r="F13" i="8"/>
  <c r="L13" i="8" s="1"/>
  <c r="F14" i="8"/>
  <c r="L14" i="8" s="1"/>
  <c r="F15" i="8"/>
  <c r="L15" i="8" s="1"/>
  <c r="F16" i="8"/>
  <c r="L16" i="8" s="1"/>
  <c r="F17" i="8"/>
  <c r="L17" i="8" s="1"/>
  <c r="F18" i="8"/>
  <c r="L18" i="8" s="1"/>
  <c r="F19" i="8"/>
  <c r="L19" i="8" s="1"/>
  <c r="F20" i="8"/>
  <c r="L20" i="8" s="1"/>
  <c r="F21" i="8"/>
  <c r="L21" i="8" s="1"/>
  <c r="F22" i="8"/>
  <c r="L22" i="8" s="1"/>
  <c r="F23" i="8"/>
  <c r="L23" i="8" s="1"/>
  <c r="F24" i="8"/>
  <c r="L24" i="8" s="1"/>
  <c r="F25" i="8"/>
  <c r="L25" i="8" s="1"/>
  <c r="F26" i="8"/>
  <c r="L26" i="8" s="1"/>
  <c r="F27" i="8"/>
  <c r="L27" i="8" s="1"/>
  <c r="F28" i="8"/>
  <c r="L28" i="8" s="1"/>
  <c r="F29" i="8"/>
  <c r="L29" i="8" s="1"/>
  <c r="F30" i="8"/>
  <c r="L30" i="8" s="1"/>
  <c r="F31" i="8"/>
  <c r="L31" i="8" s="1"/>
  <c r="F32" i="8"/>
  <c r="L32" i="8" s="1"/>
  <c r="F33" i="8"/>
  <c r="L33" i="8" s="1"/>
  <c r="F34" i="8"/>
  <c r="L34" i="8" s="1"/>
  <c r="F35" i="8"/>
  <c r="L35" i="8" s="1"/>
  <c r="F36" i="8"/>
  <c r="L36" i="8" s="1"/>
  <c r="F37" i="8"/>
  <c r="L37" i="8" s="1"/>
  <c r="F38" i="8"/>
  <c r="L38" i="8" s="1"/>
  <c r="F39" i="8"/>
  <c r="L39" i="8" s="1"/>
  <c r="F40" i="8"/>
  <c r="L40" i="8" s="1"/>
  <c r="F41" i="8"/>
  <c r="L41" i="8" s="1"/>
  <c r="F42" i="8"/>
  <c r="L42" i="8" s="1"/>
  <c r="F43" i="8"/>
  <c r="L43" i="8" s="1"/>
  <c r="F44" i="8"/>
  <c r="L44" i="8" s="1"/>
  <c r="F45" i="8"/>
  <c r="L45" i="8" s="1"/>
  <c r="F46" i="8"/>
  <c r="L46" i="8" s="1"/>
  <c r="F47" i="8"/>
  <c r="L47" i="8" s="1"/>
  <c r="F48" i="8"/>
  <c r="L48" i="8" s="1"/>
  <c r="F49" i="8"/>
  <c r="L49" i="8" s="1"/>
  <c r="F50" i="8"/>
  <c r="L50" i="8" s="1"/>
  <c r="F51" i="8"/>
  <c r="L51" i="8" s="1"/>
  <c r="F52" i="8"/>
  <c r="L52" i="8" s="1"/>
  <c r="F53" i="8"/>
  <c r="L53" i="8" s="1"/>
  <c r="F54" i="8"/>
  <c r="L54" i="8" s="1"/>
  <c r="F55" i="8"/>
  <c r="L55" i="8" s="1"/>
  <c r="F56" i="8"/>
  <c r="L56" i="8" s="1"/>
  <c r="F57" i="8"/>
  <c r="L57" i="8" s="1"/>
  <c r="F58" i="8"/>
  <c r="L58" i="8" s="1"/>
  <c r="F59" i="8"/>
  <c r="L59" i="8" s="1"/>
  <c r="F60" i="8"/>
  <c r="L60" i="8" s="1"/>
  <c r="F61" i="8"/>
  <c r="L61" i="8" s="1"/>
  <c r="F62" i="8"/>
  <c r="L62" i="8" s="1"/>
  <c r="F63" i="8"/>
  <c r="L63" i="8" s="1"/>
  <c r="F64" i="8"/>
  <c r="L64" i="8" s="1"/>
  <c r="F65" i="8"/>
  <c r="L65" i="8" s="1"/>
  <c r="F66" i="8"/>
  <c r="L66" i="8" s="1"/>
  <c r="F67" i="8"/>
  <c r="L67" i="8" s="1"/>
  <c r="F68" i="8"/>
  <c r="L68" i="8" s="1"/>
  <c r="F69" i="8"/>
  <c r="L69" i="8" s="1"/>
  <c r="F70" i="8"/>
  <c r="L70" i="8" s="1"/>
  <c r="F71" i="8"/>
  <c r="L71" i="8" s="1"/>
  <c r="F72" i="8"/>
  <c r="L72" i="8" s="1"/>
  <c r="F73" i="8"/>
  <c r="L73" i="8" s="1"/>
  <c r="F74" i="8"/>
  <c r="L74" i="8" s="1"/>
  <c r="F75" i="8"/>
  <c r="L75" i="8" s="1"/>
  <c r="F76" i="8"/>
  <c r="L76" i="8" s="1"/>
  <c r="F77" i="8"/>
  <c r="L77" i="8" s="1"/>
  <c r="F78" i="8"/>
  <c r="L78" i="8" s="1"/>
  <c r="F79" i="8"/>
  <c r="L79" i="8" s="1"/>
  <c r="F80" i="8"/>
  <c r="L80" i="8" s="1"/>
  <c r="F81" i="8"/>
  <c r="L81" i="8" s="1"/>
  <c r="F82" i="8"/>
  <c r="L82" i="8" s="1"/>
  <c r="F83" i="8"/>
  <c r="L83" i="8" s="1"/>
  <c r="F84" i="8"/>
  <c r="L84" i="8" s="1"/>
  <c r="F85" i="8"/>
  <c r="L85" i="8" s="1"/>
  <c r="F86" i="8"/>
  <c r="L86" i="8" s="1"/>
  <c r="F87" i="8"/>
  <c r="L87" i="8" s="1"/>
  <c r="F88" i="8"/>
  <c r="L88" i="8" s="1"/>
  <c r="F89" i="8"/>
  <c r="L89" i="8" s="1"/>
  <c r="F90" i="8"/>
  <c r="L90" i="8" s="1"/>
  <c r="F91" i="8"/>
  <c r="L91" i="8" s="1"/>
  <c r="F92" i="8"/>
  <c r="L92" i="8" s="1"/>
  <c r="F93" i="8"/>
  <c r="L93" i="8" s="1"/>
  <c r="F94" i="8"/>
  <c r="L94" i="8" s="1"/>
  <c r="F95" i="8"/>
  <c r="L95" i="8" s="1"/>
  <c r="F96" i="8"/>
  <c r="L96" i="8" s="1"/>
  <c r="F97" i="8"/>
  <c r="L97" i="8" s="1"/>
  <c r="F98" i="8"/>
  <c r="L98" i="8" s="1"/>
  <c r="F99" i="8"/>
  <c r="L99" i="8" s="1"/>
  <c r="F100" i="8"/>
  <c r="L100" i="8" s="1"/>
  <c r="F101" i="8"/>
  <c r="L101" i="8" s="1"/>
  <c r="F102" i="8"/>
  <c r="L102" i="8" s="1"/>
  <c r="F103" i="8"/>
  <c r="L103" i="8" s="1"/>
  <c r="F104" i="8"/>
  <c r="L104" i="8" s="1"/>
  <c r="F105" i="8"/>
  <c r="L105" i="8" s="1"/>
  <c r="F106" i="8"/>
  <c r="L106" i="8" s="1"/>
  <c r="F107" i="8"/>
  <c r="L107" i="8" s="1"/>
  <c r="F108" i="8"/>
  <c r="L108" i="8" s="1"/>
  <c r="F109" i="8"/>
  <c r="L109" i="8" s="1"/>
  <c r="F110" i="8"/>
  <c r="L110" i="8" s="1"/>
  <c r="F111" i="8"/>
  <c r="L111" i="8" s="1"/>
  <c r="F112" i="8"/>
  <c r="L112" i="8" s="1"/>
  <c r="F113" i="8"/>
  <c r="L113" i="8" s="1"/>
  <c r="F114" i="8"/>
  <c r="L114" i="8" s="1"/>
  <c r="F115" i="8"/>
  <c r="L115" i="8" s="1"/>
  <c r="F116" i="8"/>
  <c r="L116" i="8" s="1"/>
  <c r="F117" i="8"/>
  <c r="L117" i="8" s="1"/>
  <c r="F118" i="8"/>
  <c r="L118" i="8" s="1"/>
  <c r="F119" i="8"/>
  <c r="L119" i="8" s="1"/>
  <c r="F120" i="8"/>
  <c r="L120" i="8" s="1"/>
  <c r="F121" i="8"/>
  <c r="L121" i="8" s="1"/>
  <c r="F122" i="8"/>
  <c r="L122" i="8" s="1"/>
  <c r="F123" i="8"/>
  <c r="L123" i="8" s="1"/>
  <c r="F124" i="8"/>
  <c r="L124" i="8" s="1"/>
  <c r="F125" i="8"/>
  <c r="L125" i="8" s="1"/>
  <c r="F126" i="8"/>
  <c r="L126" i="8" s="1"/>
  <c r="F127" i="8"/>
  <c r="L127" i="8" s="1"/>
  <c r="F128" i="8"/>
  <c r="L128" i="8" s="1"/>
  <c r="F129" i="8"/>
  <c r="L129" i="8" s="1"/>
  <c r="F130" i="8"/>
  <c r="L130" i="8" s="1"/>
  <c r="F131" i="8"/>
  <c r="L131" i="8" s="1"/>
  <c r="F132" i="8"/>
  <c r="L132" i="8" s="1"/>
  <c r="F133" i="8"/>
  <c r="L133" i="8" s="1"/>
  <c r="F134" i="8"/>
  <c r="L134" i="8" s="1"/>
  <c r="F135" i="8"/>
  <c r="L135" i="8" s="1"/>
  <c r="F136" i="8"/>
  <c r="L136" i="8" s="1"/>
  <c r="F137" i="8"/>
  <c r="L137" i="8" s="1"/>
  <c r="F138" i="8"/>
  <c r="L138" i="8" s="1"/>
  <c r="F139" i="8"/>
  <c r="L139" i="8" s="1"/>
  <c r="F140" i="8"/>
  <c r="L140" i="8" s="1"/>
  <c r="F141" i="8"/>
  <c r="L141" i="8" s="1"/>
  <c r="F142" i="8"/>
  <c r="L142" i="8" s="1"/>
  <c r="F143" i="8"/>
  <c r="L143" i="8" s="1"/>
  <c r="F144" i="8"/>
  <c r="L144" i="8" s="1"/>
  <c r="F145" i="8"/>
  <c r="L145" i="8" s="1"/>
  <c r="F146" i="8"/>
  <c r="L146" i="8" s="1"/>
  <c r="F147" i="8"/>
  <c r="L147" i="8" s="1"/>
  <c r="F148" i="8"/>
  <c r="L148" i="8" s="1"/>
  <c r="F149" i="8"/>
  <c r="L149" i="8" s="1"/>
  <c r="F150" i="8"/>
  <c r="L150" i="8" s="1"/>
  <c r="F151" i="8"/>
  <c r="L151" i="8" s="1"/>
  <c r="F152" i="8"/>
  <c r="L152" i="8" s="1"/>
  <c r="F153" i="8"/>
  <c r="L153" i="8" s="1"/>
  <c r="F154" i="8"/>
  <c r="L154" i="8" s="1"/>
  <c r="F2" i="8"/>
  <c r="L2" i="8" s="1"/>
  <c r="P6" i="8"/>
  <c r="P8" i="8"/>
  <c r="Q8" i="8"/>
  <c r="Q9" i="8"/>
  <c r="P10" i="8"/>
  <c r="P18" i="8"/>
  <c r="P20" i="8"/>
  <c r="Q20" i="8"/>
  <c r="Q21" i="8"/>
  <c r="P22" i="8"/>
  <c r="P30" i="8"/>
  <c r="Q31" i="8"/>
  <c r="P32" i="8"/>
  <c r="Q32" i="8"/>
  <c r="Q33" i="8"/>
  <c r="P34" i="8"/>
  <c r="P42" i="8"/>
  <c r="P44" i="8"/>
  <c r="Q44" i="8"/>
  <c r="Q45" i="8"/>
  <c r="P46" i="8"/>
  <c r="P48" i="8"/>
  <c r="P54" i="8"/>
  <c r="Q55" i="8"/>
  <c r="P56" i="8"/>
  <c r="Q56" i="8"/>
  <c r="Q57" i="8"/>
  <c r="P58" i="8"/>
  <c r="P60" i="8"/>
  <c r="P66" i="8"/>
  <c r="P68" i="8"/>
  <c r="Q68" i="8"/>
  <c r="Q69" i="8"/>
  <c r="P70" i="8"/>
  <c r="P72" i="8"/>
  <c r="Q72" i="8"/>
  <c r="P78" i="8"/>
  <c r="P80" i="8"/>
  <c r="Q80" i="8"/>
  <c r="Q81" i="8"/>
  <c r="P82" i="8"/>
  <c r="P84" i="8"/>
  <c r="Q84" i="8"/>
  <c r="P90" i="8"/>
  <c r="Q92" i="8"/>
  <c r="Q93" i="8"/>
  <c r="P94" i="8"/>
  <c r="P96" i="8"/>
  <c r="Q96" i="8"/>
  <c r="Q97" i="8"/>
  <c r="P102" i="8"/>
  <c r="Q103" i="8"/>
  <c r="Q104" i="8"/>
  <c r="Q105" i="8"/>
  <c r="P106" i="8"/>
  <c r="P108" i="8"/>
  <c r="Q108" i="8"/>
  <c r="Q109" i="8"/>
  <c r="P114" i="8"/>
  <c r="P116" i="8"/>
  <c r="Q117" i="8"/>
  <c r="P118" i="8"/>
  <c r="P120" i="8"/>
  <c r="Q120" i="8"/>
  <c r="Q121" i="8"/>
  <c r="P122" i="8"/>
  <c r="P126" i="8"/>
  <c r="Q127" i="8"/>
  <c r="P128" i="8"/>
  <c r="Q129" i="8"/>
  <c r="P130" i="8"/>
  <c r="P132" i="8"/>
  <c r="Q132" i="8"/>
  <c r="Q135" i="8"/>
  <c r="Q136" i="8"/>
  <c r="Q152" i="8"/>
  <c r="P138" i="8"/>
  <c r="P140" i="8"/>
  <c r="P141" i="8"/>
  <c r="P150" i="8"/>
  <c r="P152" i="8"/>
  <c r="P153" i="8"/>
  <c r="P154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3" i="8"/>
  <c r="H2" i="8"/>
  <c r="I4" i="8"/>
  <c r="I5" i="8" s="1"/>
  <c r="I6" i="8"/>
  <c r="I7" i="8" s="1"/>
  <c r="I8" i="8" s="1"/>
  <c r="I9" i="8" s="1"/>
  <c r="I10" i="8"/>
  <c r="I11" i="8"/>
  <c r="I12" i="8" s="1"/>
  <c r="I13" i="8"/>
  <c r="I14" i="8" s="1"/>
  <c r="I15" i="8"/>
  <c r="I16" i="8" s="1"/>
  <c r="I17" i="8"/>
  <c r="I18" i="8" s="1"/>
  <c r="I19" i="8"/>
  <c r="I20" i="8" s="1"/>
  <c r="I21" i="8"/>
  <c r="I22" i="8"/>
  <c r="I23" i="8" s="1"/>
  <c r="I24" i="8"/>
  <c r="I25" i="8" s="1"/>
  <c r="I26" i="8"/>
  <c r="I27" i="8" s="1"/>
  <c r="I28" i="8" s="1"/>
  <c r="I29" i="8" s="1"/>
  <c r="I30" i="8"/>
  <c r="I31" i="8" s="1"/>
  <c r="I32" i="8"/>
  <c r="I33" i="8"/>
  <c r="I34" i="8" s="1"/>
  <c r="I35" i="8" s="1"/>
  <c r="I36" i="8"/>
  <c r="I37" i="8"/>
  <c r="I38" i="8"/>
  <c r="I39" i="8"/>
  <c r="I40" i="8"/>
  <c r="I41" i="8" s="1"/>
  <c r="I42" i="8"/>
  <c r="I43" i="8"/>
  <c r="I44" i="8" s="1"/>
  <c r="I45" i="8"/>
  <c r="I46" i="8" s="1"/>
  <c r="I47" i="8"/>
  <c r="I48" i="8"/>
  <c r="I49" i="8" s="1"/>
  <c r="I50" i="8"/>
  <c r="I51" i="8"/>
  <c r="I52" i="8" s="1"/>
  <c r="I53" i="8" s="1"/>
  <c r="I54" i="8"/>
  <c r="I55" i="8" s="1"/>
  <c r="I56" i="8" s="1"/>
  <c r="I57" i="8" s="1"/>
  <c r="I58" i="8"/>
  <c r="I59" i="8" s="1"/>
  <c r="I60" i="8"/>
  <c r="I61" i="8"/>
  <c r="I62" i="8" s="1"/>
  <c r="I63" i="8"/>
  <c r="I64" i="8" s="1"/>
  <c r="I65" i="8"/>
  <c r="I66" i="8"/>
  <c r="I67" i="8" s="1"/>
  <c r="I68" i="8" s="1"/>
  <c r="I69" i="8"/>
  <c r="I70" i="8" s="1"/>
  <c r="I71" i="8"/>
  <c r="I72" i="8" s="1"/>
  <c r="I73" i="8"/>
  <c r="I74" i="8" s="1"/>
  <c r="I75" i="8" s="1"/>
  <c r="I76" i="8" s="1"/>
  <c r="I77" i="8" s="1"/>
  <c r="I78" i="8" s="1"/>
  <c r="I79" i="8" s="1"/>
  <c r="I80" i="8" s="1"/>
  <c r="I81" i="8"/>
  <c r="I82" i="8" s="1"/>
  <c r="I83" i="8"/>
  <c r="I84" i="8" s="1"/>
  <c r="I85" i="8"/>
  <c r="I86" i="8"/>
  <c r="I87" i="8" s="1"/>
  <c r="I88" i="8" s="1"/>
  <c r="I89" i="8" s="1"/>
  <c r="I90" i="8"/>
  <c r="I91" i="8" s="1"/>
  <c r="I92" i="8" s="1"/>
  <c r="I93" i="8" s="1"/>
  <c r="I94" i="8"/>
  <c r="I95" i="8" s="1"/>
  <c r="I96" i="8" s="1"/>
  <c r="I97" i="8" s="1"/>
  <c r="I98" i="8"/>
  <c r="I99" i="8" s="1"/>
  <c r="I100" i="8" s="1"/>
  <c r="I101" i="8" s="1"/>
  <c r="I102" i="8"/>
  <c r="I103" i="8"/>
  <c r="I104" i="8" s="1"/>
  <c r="I105" i="8" s="1"/>
  <c r="I106" i="8" s="1"/>
  <c r="I107" i="8"/>
  <c r="I108" i="8" s="1"/>
  <c r="I109" i="8" s="1"/>
  <c r="I110" i="8"/>
  <c r="I111" i="8" s="1"/>
  <c r="I112" i="8" s="1"/>
  <c r="I113" i="8" s="1"/>
  <c r="I114" i="8"/>
  <c r="I115" i="8" s="1"/>
  <c r="I116" i="8"/>
  <c r="I117" i="8" s="1"/>
  <c r="I118" i="8" s="1"/>
  <c r="I119" i="8" s="1"/>
  <c r="I120" i="8"/>
  <c r="I121" i="8"/>
  <c r="I122" i="8" s="1"/>
  <c r="I123" i="8"/>
  <c r="I124" i="8" s="1"/>
  <c r="I125" i="8" s="1"/>
  <c r="I126" i="8" s="1"/>
  <c r="I127" i="8"/>
  <c r="I128" i="8"/>
  <c r="I129" i="8"/>
  <c r="I130" i="8" s="1"/>
  <c r="I131" i="8" s="1"/>
  <c r="I132" i="8" s="1"/>
  <c r="I133" i="8"/>
  <c r="I134" i="8" s="1"/>
  <c r="I135" i="8"/>
  <c r="I136" i="8" s="1"/>
  <c r="I137" i="8" s="1"/>
  <c r="I138" i="8"/>
  <c r="I139" i="8"/>
  <c r="I140" i="8" s="1"/>
  <c r="I141" i="8"/>
  <c r="I142" i="8"/>
  <c r="I143" i="8" s="1"/>
  <c r="I144" i="8"/>
  <c r="I145" i="8" s="1"/>
  <c r="I146" i="8" s="1"/>
  <c r="I147" i="8"/>
  <c r="I148" i="8"/>
  <c r="I149" i="8" s="1"/>
  <c r="I150" i="8" s="1"/>
  <c r="I151" i="8"/>
  <c r="I152" i="8" s="1"/>
  <c r="I153" i="8" s="1"/>
  <c r="I154" i="8" s="1"/>
  <c r="D154" i="8"/>
  <c r="E154" i="8" s="1"/>
  <c r="D153" i="8"/>
  <c r="E153" i="8" s="1"/>
  <c r="J153" i="8" s="1"/>
  <c r="D152" i="8"/>
  <c r="E152" i="8" s="1"/>
  <c r="D151" i="8"/>
  <c r="E151" i="8" s="1"/>
  <c r="D150" i="8"/>
  <c r="E150" i="8" s="1"/>
  <c r="D149" i="8"/>
  <c r="E149" i="8" s="1"/>
  <c r="J149" i="8" s="1"/>
  <c r="G148" i="8"/>
  <c r="D148" i="8"/>
  <c r="E148" i="8" s="1"/>
  <c r="G147" i="8"/>
  <c r="D147" i="8"/>
  <c r="E147" i="8" s="1"/>
  <c r="D146" i="8"/>
  <c r="E146" i="8" s="1"/>
  <c r="K146" i="8" s="1"/>
  <c r="D145" i="8"/>
  <c r="E145" i="8" s="1"/>
  <c r="J145" i="8" s="1"/>
  <c r="G144" i="8"/>
  <c r="D144" i="8"/>
  <c r="E144" i="8" s="1"/>
  <c r="K144" i="8" s="1"/>
  <c r="D143" i="8"/>
  <c r="E143" i="8" s="1"/>
  <c r="G142" i="8"/>
  <c r="D142" i="8"/>
  <c r="E142" i="8" s="1"/>
  <c r="K142" i="8" s="1"/>
  <c r="D141" i="8"/>
  <c r="E141" i="8" s="1"/>
  <c r="J141" i="8" s="1"/>
  <c r="D140" i="8"/>
  <c r="E140" i="8" s="1"/>
  <c r="G139" i="8"/>
  <c r="D139" i="8"/>
  <c r="E139" i="8" s="1"/>
  <c r="D138" i="8"/>
  <c r="E138" i="8" s="1"/>
  <c r="D137" i="8"/>
  <c r="E137" i="8" s="1"/>
  <c r="J137" i="8" s="1"/>
  <c r="D136" i="8"/>
  <c r="E136" i="8" s="1"/>
  <c r="D135" i="8"/>
  <c r="E135" i="8" s="1"/>
  <c r="D134" i="8"/>
  <c r="E134" i="8" s="1"/>
  <c r="D133" i="8"/>
  <c r="E133" i="8" s="1"/>
  <c r="J133" i="8" s="1"/>
  <c r="D132" i="8"/>
  <c r="E132" i="8" s="1"/>
  <c r="D131" i="8"/>
  <c r="E131" i="8" s="1"/>
  <c r="K131" i="8" s="1"/>
  <c r="D130" i="8"/>
  <c r="E130" i="8" s="1"/>
  <c r="D129" i="8"/>
  <c r="E129" i="8" s="1"/>
  <c r="J129" i="8" s="1"/>
  <c r="G128" i="8"/>
  <c r="D128" i="8"/>
  <c r="E128" i="8" s="1"/>
  <c r="D127" i="8"/>
  <c r="E127" i="8" s="1"/>
  <c r="D126" i="8"/>
  <c r="E126" i="8" s="1"/>
  <c r="D125" i="8"/>
  <c r="E125" i="8" s="1"/>
  <c r="J125" i="8" s="1"/>
  <c r="D124" i="8"/>
  <c r="E124" i="8" s="1"/>
  <c r="D123" i="8"/>
  <c r="E123" i="8" s="1"/>
  <c r="D122" i="8"/>
  <c r="E122" i="8" s="1"/>
  <c r="K122" i="8" s="1"/>
  <c r="D121" i="8"/>
  <c r="E121" i="8" s="1"/>
  <c r="J121" i="8" s="1"/>
  <c r="D120" i="8"/>
  <c r="E120" i="8" s="1"/>
  <c r="D119" i="8"/>
  <c r="E119" i="8" s="1"/>
  <c r="D118" i="8"/>
  <c r="E118" i="8" s="1"/>
  <c r="D117" i="8"/>
  <c r="E117" i="8" s="1"/>
  <c r="J117" i="8" s="1"/>
  <c r="D116" i="8"/>
  <c r="E116" i="8" s="1"/>
  <c r="D115" i="8"/>
  <c r="E115" i="8" s="1"/>
  <c r="D114" i="8"/>
  <c r="E114" i="8" s="1"/>
  <c r="D113" i="8"/>
  <c r="E113" i="8" s="1"/>
  <c r="J113" i="8" s="1"/>
  <c r="D112" i="8"/>
  <c r="E112" i="8" s="1"/>
  <c r="D111" i="8"/>
  <c r="E111" i="8" s="1"/>
  <c r="D110" i="8"/>
  <c r="E110" i="8" s="1"/>
  <c r="K110" i="8" s="1"/>
  <c r="D109" i="8"/>
  <c r="E109" i="8" s="1"/>
  <c r="J109" i="8" s="1"/>
  <c r="D108" i="8"/>
  <c r="E108" i="8" s="1"/>
  <c r="G107" i="8"/>
  <c r="D107" i="8"/>
  <c r="E107" i="8" s="1"/>
  <c r="D106" i="8"/>
  <c r="E106" i="8" s="1"/>
  <c r="D105" i="8"/>
  <c r="E105" i="8" s="1"/>
  <c r="J105" i="8" s="1"/>
  <c r="D104" i="8"/>
  <c r="E104" i="8" s="1"/>
  <c r="D103" i="8"/>
  <c r="E103" i="8" s="1"/>
  <c r="D102" i="8"/>
  <c r="E102" i="8" s="1"/>
  <c r="K102" i="8" s="1"/>
  <c r="D101" i="8"/>
  <c r="E101" i="8" s="1"/>
  <c r="J101" i="8" s="1"/>
  <c r="D100" i="8"/>
  <c r="E100" i="8" s="1"/>
  <c r="K100" i="8" s="1"/>
  <c r="D99" i="8"/>
  <c r="E99" i="8" s="1"/>
  <c r="G98" i="8"/>
  <c r="D98" i="8"/>
  <c r="E98" i="8" s="1"/>
  <c r="D97" i="8"/>
  <c r="E97" i="8" s="1"/>
  <c r="J97" i="8" s="1"/>
  <c r="D96" i="8"/>
  <c r="E96" i="8" s="1"/>
  <c r="K96" i="8" s="1"/>
  <c r="D95" i="8"/>
  <c r="E95" i="8" s="1"/>
  <c r="D94" i="8"/>
  <c r="E94" i="8" s="1"/>
  <c r="D93" i="8"/>
  <c r="E93" i="8" s="1"/>
  <c r="J93" i="8" s="1"/>
  <c r="D92" i="8"/>
  <c r="E92" i="8" s="1"/>
  <c r="D91" i="8"/>
  <c r="E91" i="8" s="1"/>
  <c r="D90" i="8"/>
  <c r="E90" i="8" s="1"/>
  <c r="K90" i="8" s="1"/>
  <c r="D89" i="8"/>
  <c r="E89" i="8" s="1"/>
  <c r="J89" i="8" s="1"/>
  <c r="D88" i="8"/>
  <c r="E88" i="8" s="1"/>
  <c r="K88" i="8" s="1"/>
  <c r="D87" i="8"/>
  <c r="E87" i="8" s="1"/>
  <c r="G86" i="8"/>
  <c r="D86" i="8"/>
  <c r="E86" i="8" s="1"/>
  <c r="G85" i="8"/>
  <c r="D85" i="8"/>
  <c r="E85" i="8" s="1"/>
  <c r="J85" i="8" s="1"/>
  <c r="D84" i="8"/>
  <c r="E84" i="8" s="1"/>
  <c r="K84" i="8" s="1"/>
  <c r="D83" i="8"/>
  <c r="E83" i="8" s="1"/>
  <c r="D82" i="8"/>
  <c r="E82" i="8" s="1"/>
  <c r="D81" i="8"/>
  <c r="E81" i="8" s="1"/>
  <c r="J81" i="8" s="1"/>
  <c r="D80" i="8"/>
  <c r="E80" i="8" s="1"/>
  <c r="D79" i="8"/>
  <c r="E79" i="8" s="1"/>
  <c r="K79" i="8" s="1"/>
  <c r="D78" i="8"/>
  <c r="E78" i="8" s="1"/>
  <c r="K78" i="8" s="1"/>
  <c r="D77" i="8"/>
  <c r="E77" i="8" s="1"/>
  <c r="J77" i="8" s="1"/>
  <c r="D76" i="8"/>
  <c r="E76" i="8" s="1"/>
  <c r="K76" i="8" s="1"/>
  <c r="D75" i="8"/>
  <c r="E75" i="8" s="1"/>
  <c r="D74" i="8"/>
  <c r="E74" i="8" s="1"/>
  <c r="D73" i="8"/>
  <c r="E73" i="8" s="1"/>
  <c r="J73" i="8" s="1"/>
  <c r="D72" i="8"/>
  <c r="E72" i="8" s="1"/>
  <c r="K72" i="8" s="1"/>
  <c r="G71" i="8"/>
  <c r="D71" i="8"/>
  <c r="E71" i="8" s="1"/>
  <c r="D70" i="8"/>
  <c r="E70" i="8" s="1"/>
  <c r="G69" i="8"/>
  <c r="D69" i="8"/>
  <c r="E69" i="8" s="1"/>
  <c r="J69" i="8" s="1"/>
  <c r="D68" i="8"/>
  <c r="E68" i="8" s="1"/>
  <c r="K68" i="8" s="1"/>
  <c r="D67" i="8"/>
  <c r="E67" i="8" s="1"/>
  <c r="G66" i="8"/>
  <c r="D66" i="8"/>
  <c r="E66" i="8" s="1"/>
  <c r="D65" i="8"/>
  <c r="E65" i="8" s="1"/>
  <c r="J65" i="8" s="1"/>
  <c r="D64" i="8"/>
  <c r="E64" i="8" s="1"/>
  <c r="D63" i="8"/>
  <c r="E63" i="8" s="1"/>
  <c r="K63" i="8" s="1"/>
  <c r="D62" i="8"/>
  <c r="E62" i="8" s="1"/>
  <c r="G61" i="8"/>
  <c r="D61" i="8"/>
  <c r="E61" i="8" s="1"/>
  <c r="J61" i="8" s="1"/>
  <c r="D60" i="8"/>
  <c r="E60" i="8" s="1"/>
  <c r="K60" i="8" s="1"/>
  <c r="D59" i="8"/>
  <c r="E59" i="8" s="1"/>
  <c r="D58" i="8"/>
  <c r="E58" i="8" s="1"/>
  <c r="D57" i="8"/>
  <c r="E57" i="8" s="1"/>
  <c r="J57" i="8" s="1"/>
  <c r="D56" i="8"/>
  <c r="E56" i="8" s="1"/>
  <c r="K56" i="8" s="1"/>
  <c r="D55" i="8"/>
  <c r="E55" i="8" s="1"/>
  <c r="D54" i="8"/>
  <c r="E54" i="8" s="1"/>
  <c r="D53" i="8"/>
  <c r="E53" i="8" s="1"/>
  <c r="J53" i="8" s="1"/>
  <c r="D52" i="8"/>
  <c r="E52" i="8" s="1"/>
  <c r="K52" i="8" s="1"/>
  <c r="G51" i="8"/>
  <c r="D51" i="8"/>
  <c r="E51" i="8" s="1"/>
  <c r="G50" i="8"/>
  <c r="D50" i="8"/>
  <c r="E50" i="8" s="1"/>
  <c r="D49" i="8"/>
  <c r="E49" i="8" s="1"/>
  <c r="J49" i="8" s="1"/>
  <c r="G48" i="8"/>
  <c r="D48" i="8"/>
  <c r="E48" i="8" s="1"/>
  <c r="K48" i="8" s="1"/>
  <c r="D47" i="8"/>
  <c r="E47" i="8" s="1"/>
  <c r="K47" i="8" s="1"/>
  <c r="D46" i="8"/>
  <c r="E46" i="8" s="1"/>
  <c r="D45" i="8"/>
  <c r="E45" i="8" s="1"/>
  <c r="J45" i="8" s="1"/>
  <c r="D44" i="8"/>
  <c r="E44" i="8" s="1"/>
  <c r="D43" i="8"/>
  <c r="E43" i="8" s="1"/>
  <c r="G42" i="8"/>
  <c r="D42" i="8"/>
  <c r="E42" i="8" s="1"/>
  <c r="D41" i="8"/>
  <c r="E41" i="8" s="1"/>
  <c r="J41" i="8" s="1"/>
  <c r="D40" i="8"/>
  <c r="E40" i="8" s="1"/>
  <c r="K40" i="8" s="1"/>
  <c r="D39" i="8"/>
  <c r="E39" i="8" s="1"/>
  <c r="D38" i="8"/>
  <c r="E38" i="8" s="1"/>
  <c r="K38" i="8" s="1"/>
  <c r="D37" i="8"/>
  <c r="E37" i="8" s="1"/>
  <c r="J37" i="8" s="1"/>
  <c r="G36" i="8"/>
  <c r="D36" i="8"/>
  <c r="E36" i="8" s="1"/>
  <c r="K36" i="8" s="1"/>
  <c r="D35" i="8"/>
  <c r="E35" i="8" s="1"/>
  <c r="D34" i="8"/>
  <c r="E34" i="8" s="1"/>
  <c r="D33" i="8"/>
  <c r="E33" i="8" s="1"/>
  <c r="J33" i="8" s="1"/>
  <c r="G32" i="8"/>
  <c r="D32" i="8"/>
  <c r="E32" i="8" s="1"/>
  <c r="D31" i="8"/>
  <c r="E31" i="8" s="1"/>
  <c r="G30" i="8"/>
  <c r="D30" i="8"/>
  <c r="E30" i="8" s="1"/>
  <c r="K30" i="8" s="1"/>
  <c r="D29" i="8"/>
  <c r="E29" i="8" s="1"/>
  <c r="J29" i="8" s="1"/>
  <c r="D28" i="8"/>
  <c r="E28" i="8" s="1"/>
  <c r="K28" i="8" s="1"/>
  <c r="D27" i="8"/>
  <c r="E27" i="8" s="1"/>
  <c r="D26" i="8"/>
  <c r="E26" i="8" s="1"/>
  <c r="D25" i="8"/>
  <c r="E25" i="8" s="1"/>
  <c r="J25" i="8" s="1"/>
  <c r="D24" i="8"/>
  <c r="E24" i="8" s="1"/>
  <c r="K24" i="8" s="1"/>
  <c r="D23" i="8"/>
  <c r="E23" i="8" s="1"/>
  <c r="D22" i="8"/>
  <c r="E22" i="8" s="1"/>
  <c r="G21" i="8"/>
  <c r="D21" i="8"/>
  <c r="E21" i="8" s="1"/>
  <c r="J21" i="8" s="1"/>
  <c r="D20" i="8"/>
  <c r="E20" i="8" s="1"/>
  <c r="D19" i="8"/>
  <c r="E19" i="8" s="1"/>
  <c r="K19" i="8" s="1"/>
  <c r="D18" i="8"/>
  <c r="E18" i="8" s="1"/>
  <c r="K18" i="8" s="1"/>
  <c r="G17" i="8"/>
  <c r="D17" i="8"/>
  <c r="E17" i="8" s="1"/>
  <c r="J17" i="8" s="1"/>
  <c r="D16" i="8"/>
  <c r="E16" i="8" s="1"/>
  <c r="D15" i="8"/>
  <c r="E15" i="8" s="1"/>
  <c r="D14" i="8"/>
  <c r="E14" i="8" s="1"/>
  <c r="K14" i="8" s="1"/>
  <c r="D13" i="8"/>
  <c r="E13" i="8" s="1"/>
  <c r="J13" i="8" s="1"/>
  <c r="D12" i="8"/>
  <c r="E12" i="8" s="1"/>
  <c r="K12" i="8" s="1"/>
  <c r="G11" i="8"/>
  <c r="D11" i="8"/>
  <c r="E11" i="8" s="1"/>
  <c r="G10" i="8"/>
  <c r="D10" i="8"/>
  <c r="E10" i="8" s="1"/>
  <c r="D9" i="8"/>
  <c r="E9" i="8" s="1"/>
  <c r="J9" i="8" s="1"/>
  <c r="D8" i="8"/>
  <c r="E8" i="8" s="1"/>
  <c r="K8" i="8" s="1"/>
  <c r="D7" i="8"/>
  <c r="E7" i="8" s="1"/>
  <c r="K7" i="8" s="1"/>
  <c r="G6" i="8"/>
  <c r="D6" i="8"/>
  <c r="E6" i="8" s="1"/>
  <c r="D5" i="8"/>
  <c r="E5" i="8" s="1"/>
  <c r="J5" i="8" s="1"/>
  <c r="G4" i="8"/>
  <c r="D4" i="8"/>
  <c r="E4" i="8" s="1"/>
  <c r="K4" i="8" s="1"/>
  <c r="D3" i="8"/>
  <c r="E3" i="8" s="1"/>
  <c r="I2" i="8"/>
  <c r="I3" i="8" s="1"/>
  <c r="G2" i="8"/>
  <c r="D2" i="8"/>
  <c r="E2" i="8" s="1"/>
  <c r="K2" i="8" s="1"/>
  <c r="G149" i="8"/>
  <c r="G145" i="8"/>
  <c r="G143" i="8"/>
  <c r="G141" i="8"/>
  <c r="G138" i="8"/>
  <c r="G127" i="8"/>
  <c r="G106" i="8"/>
  <c r="G87" i="8"/>
  <c r="G84" i="8"/>
  <c r="G70" i="8"/>
  <c r="G67" i="8"/>
  <c r="G65" i="8"/>
  <c r="G62" i="8"/>
  <c r="G60" i="8"/>
  <c r="G49" i="8"/>
  <c r="G47" i="8"/>
  <c r="G37" i="8"/>
  <c r="G35" i="8"/>
  <c r="G31" i="8"/>
  <c r="G22" i="8"/>
  <c r="G20" i="8"/>
  <c r="G16" i="8"/>
  <c r="G12" i="8"/>
  <c r="G9" i="8"/>
  <c r="G5" i="8"/>
  <c r="G3" i="8"/>
  <c r="K58" i="8" l="1"/>
  <c r="K10" i="8"/>
  <c r="P136" i="8"/>
  <c r="P134" i="8"/>
  <c r="Q15" i="8"/>
  <c r="P3" i="8"/>
  <c r="K32" i="8"/>
  <c r="K42" i="8"/>
  <c r="K82" i="8"/>
  <c r="K92" i="8"/>
  <c r="K114" i="8"/>
  <c r="K126" i="8"/>
  <c r="P148" i="8"/>
  <c r="Q133" i="8"/>
  <c r="Q128" i="8"/>
  <c r="Q116" i="8"/>
  <c r="P104" i="8"/>
  <c r="P92" i="8"/>
  <c r="Q79" i="8"/>
  <c r="Q39" i="8"/>
  <c r="Q27" i="8"/>
  <c r="P15" i="8"/>
  <c r="K11" i="8"/>
  <c r="K70" i="8"/>
  <c r="P147" i="8"/>
  <c r="Q63" i="8"/>
  <c r="Q51" i="8"/>
  <c r="P39" i="8"/>
  <c r="P27" i="8"/>
  <c r="P14" i="8"/>
  <c r="P135" i="8"/>
  <c r="Q3" i="8"/>
  <c r="K23" i="8"/>
  <c r="Q148" i="8"/>
  <c r="Q87" i="8"/>
  <c r="P51" i="8"/>
  <c r="P26" i="8"/>
  <c r="K34" i="8"/>
  <c r="K44" i="8"/>
  <c r="K106" i="8"/>
  <c r="P145" i="8"/>
  <c r="Q147" i="8"/>
  <c r="Q111" i="8"/>
  <c r="Q99" i="8"/>
  <c r="P87" i="8"/>
  <c r="P75" i="8"/>
  <c r="P62" i="8"/>
  <c r="P50" i="8"/>
  <c r="Q37" i="8"/>
  <c r="Q25" i="8"/>
  <c r="Q12" i="8"/>
  <c r="K59" i="8"/>
  <c r="K20" i="8"/>
  <c r="K80" i="8"/>
  <c r="K22" i="8"/>
  <c r="K43" i="8"/>
  <c r="K94" i="8"/>
  <c r="P146" i="8"/>
  <c r="P63" i="8"/>
  <c r="K6" i="8"/>
  <c r="K54" i="8"/>
  <c r="K118" i="8"/>
  <c r="P144" i="8"/>
  <c r="Q144" i="8"/>
  <c r="Q123" i="8"/>
  <c r="P111" i="8"/>
  <c r="P99" i="8"/>
  <c r="P86" i="8"/>
  <c r="P74" i="8"/>
  <c r="Q61" i="8"/>
  <c r="Q49" i="8"/>
  <c r="Q36" i="8"/>
  <c r="Q24" i="8"/>
  <c r="P12" i="8"/>
  <c r="K83" i="8"/>
  <c r="Q75" i="8"/>
  <c r="P38" i="8"/>
  <c r="Q13" i="8"/>
  <c r="K16" i="8"/>
  <c r="K46" i="8"/>
  <c r="K55" i="8"/>
  <c r="K66" i="8"/>
  <c r="K130" i="8"/>
  <c r="P142" i="8"/>
  <c r="Q140" i="8"/>
  <c r="P123" i="8"/>
  <c r="P110" i="8"/>
  <c r="P98" i="8"/>
  <c r="Q85" i="8"/>
  <c r="Q73" i="8"/>
  <c r="Q60" i="8"/>
  <c r="Q48" i="8"/>
  <c r="P36" i="8"/>
  <c r="P24" i="8"/>
  <c r="Q125" i="8"/>
  <c r="Q101" i="8"/>
  <c r="Q77" i="8"/>
  <c r="K74" i="8"/>
  <c r="Q124" i="8"/>
  <c r="Q100" i="8"/>
  <c r="Q76" i="8"/>
  <c r="Q52" i="8"/>
  <c r="Q28" i="8"/>
  <c r="Q4" i="8"/>
  <c r="Q29" i="8"/>
  <c r="K26" i="8"/>
  <c r="K75" i="8"/>
  <c r="K86" i="8"/>
  <c r="P124" i="8"/>
  <c r="P100" i="8"/>
  <c r="P76" i="8"/>
  <c r="P52" i="8"/>
  <c r="P28" i="8"/>
  <c r="P4" i="8"/>
  <c r="Q5" i="8"/>
  <c r="K27" i="8"/>
  <c r="K98" i="8"/>
  <c r="K150" i="8"/>
  <c r="Q131" i="8"/>
  <c r="Q115" i="8"/>
  <c r="Q107" i="8"/>
  <c r="Q91" i="8"/>
  <c r="Q83" i="8"/>
  <c r="Q67" i="8"/>
  <c r="Q59" i="8"/>
  <c r="Q43" i="8"/>
  <c r="Q35" i="8"/>
  <c r="Q19" i="8"/>
  <c r="Q11" i="8"/>
  <c r="Q53" i="8"/>
  <c r="K151" i="8"/>
  <c r="P143" i="8"/>
  <c r="Q151" i="8"/>
  <c r="P131" i="8"/>
  <c r="P115" i="8"/>
  <c r="P107" i="8"/>
  <c r="P91" i="8"/>
  <c r="P83" i="8"/>
  <c r="P67" i="8"/>
  <c r="P59" i="8"/>
  <c r="P43" i="8"/>
  <c r="P35" i="8"/>
  <c r="P19" i="8"/>
  <c r="P11" i="8"/>
  <c r="K134" i="8"/>
  <c r="Q113" i="8"/>
  <c r="Q89" i="8"/>
  <c r="Q65" i="8"/>
  <c r="Q41" i="8"/>
  <c r="Q17" i="8"/>
  <c r="K39" i="8"/>
  <c r="K50" i="8"/>
  <c r="Q112" i="8"/>
  <c r="Q88" i="8"/>
  <c r="Q64" i="8"/>
  <c r="Q40" i="8"/>
  <c r="Q16" i="8"/>
  <c r="P151" i="8"/>
  <c r="P139" i="8"/>
  <c r="Q143" i="8"/>
  <c r="P112" i="8"/>
  <c r="P88" i="8"/>
  <c r="P64" i="8"/>
  <c r="P40" i="8"/>
  <c r="P16" i="8"/>
  <c r="Q119" i="8"/>
  <c r="Q95" i="8"/>
  <c r="Q71" i="8"/>
  <c r="Q47" i="8"/>
  <c r="Q23" i="8"/>
  <c r="Q7" i="8"/>
  <c r="K62" i="8"/>
  <c r="K104" i="8"/>
  <c r="K138" i="8"/>
  <c r="P149" i="8"/>
  <c r="P137" i="8"/>
  <c r="Q139" i="8"/>
  <c r="P127" i="8"/>
  <c r="P119" i="8"/>
  <c r="P103" i="8"/>
  <c r="P95" i="8"/>
  <c r="P79" i="8"/>
  <c r="P71" i="8"/>
  <c r="P55" i="8"/>
  <c r="P47" i="8"/>
  <c r="P31" i="8"/>
  <c r="P23" i="8"/>
  <c r="P7" i="8"/>
  <c r="K111" i="8"/>
  <c r="K115" i="8"/>
  <c r="K119" i="8"/>
  <c r="K123" i="8"/>
  <c r="K127" i="8"/>
  <c r="K135" i="8"/>
  <c r="K139" i="8"/>
  <c r="K31" i="8"/>
  <c r="K67" i="8"/>
  <c r="K87" i="8"/>
  <c r="K91" i="8"/>
  <c r="K95" i="8"/>
  <c r="K108" i="8"/>
  <c r="K112" i="8"/>
  <c r="K116" i="8"/>
  <c r="K120" i="8"/>
  <c r="K124" i="8"/>
  <c r="K128" i="8"/>
  <c r="K136" i="8"/>
  <c r="K143" i="8"/>
  <c r="K148" i="8"/>
  <c r="Q154" i="8"/>
  <c r="Q150" i="8"/>
  <c r="Q146" i="8"/>
  <c r="Q142" i="8"/>
  <c r="Q138" i="8"/>
  <c r="Q134" i="8"/>
  <c r="P129" i="8"/>
  <c r="P125" i="8"/>
  <c r="P121" i="8"/>
  <c r="P117" i="8"/>
  <c r="P113" i="8"/>
  <c r="P109" i="8"/>
  <c r="P105" i="8"/>
  <c r="P101" i="8"/>
  <c r="P97" i="8"/>
  <c r="P93" i="8"/>
  <c r="P89" i="8"/>
  <c r="P85" i="8"/>
  <c r="P81" i="8"/>
  <c r="P77" i="8"/>
  <c r="P73" i="8"/>
  <c r="P69" i="8"/>
  <c r="P65" i="8"/>
  <c r="P61" i="8"/>
  <c r="P57" i="8"/>
  <c r="P53" i="8"/>
  <c r="P49" i="8"/>
  <c r="P45" i="8"/>
  <c r="P41" i="8"/>
  <c r="P37" i="8"/>
  <c r="P33" i="8"/>
  <c r="P29" i="8"/>
  <c r="P25" i="8"/>
  <c r="P21" i="8"/>
  <c r="P17" i="8"/>
  <c r="P13" i="8"/>
  <c r="P9" i="8"/>
  <c r="P5" i="8"/>
  <c r="G154" i="8"/>
  <c r="G29" i="8"/>
  <c r="G41" i="8"/>
  <c r="G146" i="8"/>
  <c r="K3" i="8"/>
  <c r="K15" i="8"/>
  <c r="K35" i="8"/>
  <c r="K51" i="8"/>
  <c r="K64" i="8"/>
  <c r="K71" i="8"/>
  <c r="K99" i="8"/>
  <c r="K103" i="8"/>
  <c r="K107" i="8"/>
  <c r="K132" i="8"/>
  <c r="K140" i="8"/>
  <c r="K147" i="8"/>
  <c r="K152" i="8"/>
  <c r="K154" i="8"/>
  <c r="P133" i="8"/>
  <c r="Q153" i="8"/>
  <c r="Q149" i="8"/>
  <c r="Q145" i="8"/>
  <c r="Q141" i="8"/>
  <c r="Q137" i="8"/>
  <c r="Q130" i="8"/>
  <c r="Q126" i="8"/>
  <c r="Q122" i="8"/>
  <c r="Q118" i="8"/>
  <c r="Q114" i="8"/>
  <c r="Q110" i="8"/>
  <c r="Q106" i="8"/>
  <c r="Q102" i="8"/>
  <c r="Q98" i="8"/>
  <c r="Q94" i="8"/>
  <c r="Q90" i="8"/>
  <c r="Q86" i="8"/>
  <c r="Q82" i="8"/>
  <c r="Q78" i="8"/>
  <c r="Q74" i="8"/>
  <c r="Q70" i="8"/>
  <c r="Q66" i="8"/>
  <c r="Q62" i="8"/>
  <c r="Q58" i="8"/>
  <c r="Q54" i="8"/>
  <c r="Q50" i="8"/>
  <c r="Q46" i="8"/>
  <c r="Q42" i="8"/>
  <c r="Q38" i="8"/>
  <c r="Q34" i="8"/>
  <c r="Q30" i="8"/>
  <c r="Q26" i="8"/>
  <c r="Q22" i="8"/>
  <c r="Q18" i="8"/>
  <c r="Q14" i="8"/>
  <c r="Q10" i="8"/>
  <c r="Q6" i="8"/>
  <c r="P2" i="8"/>
  <c r="Q2" i="8"/>
  <c r="J152" i="8"/>
  <c r="J148" i="8"/>
  <c r="J144" i="8"/>
  <c r="J140" i="8"/>
  <c r="J136" i="8"/>
  <c r="J132" i="8"/>
  <c r="J128" i="8"/>
  <c r="J124" i="8"/>
  <c r="J120" i="8"/>
  <c r="J116" i="8"/>
  <c r="J112" i="8"/>
  <c r="J108" i="8"/>
  <c r="J104" i="8"/>
  <c r="J100" i="8"/>
  <c r="J96" i="8"/>
  <c r="J92" i="8"/>
  <c r="J88" i="8"/>
  <c r="J84" i="8"/>
  <c r="J80" i="8"/>
  <c r="J76" i="8"/>
  <c r="J72" i="8"/>
  <c r="J68" i="8"/>
  <c r="J64" i="8"/>
  <c r="J60" i="8"/>
  <c r="J56" i="8"/>
  <c r="J52" i="8"/>
  <c r="J48" i="8"/>
  <c r="J44" i="8"/>
  <c r="J40" i="8"/>
  <c r="J36" i="8"/>
  <c r="J32" i="8"/>
  <c r="J28" i="8"/>
  <c r="J24" i="8"/>
  <c r="J20" i="8"/>
  <c r="J16" i="8"/>
  <c r="J12" i="8"/>
  <c r="J8" i="8"/>
  <c r="J4" i="8"/>
  <c r="K153" i="8"/>
  <c r="K149" i="8"/>
  <c r="K145" i="8"/>
  <c r="K141" i="8"/>
  <c r="K137" i="8"/>
  <c r="K133" i="8"/>
  <c r="K129" i="8"/>
  <c r="K125" i="8"/>
  <c r="K121" i="8"/>
  <c r="K117" i="8"/>
  <c r="K113" i="8"/>
  <c r="K109" i="8"/>
  <c r="K105" i="8"/>
  <c r="K101" i="8"/>
  <c r="K97" i="8"/>
  <c r="K93" i="8"/>
  <c r="K89" i="8"/>
  <c r="K85" i="8"/>
  <c r="K81" i="8"/>
  <c r="K77" i="8"/>
  <c r="K73" i="8"/>
  <c r="K69" i="8"/>
  <c r="K65" i="8"/>
  <c r="K61" i="8"/>
  <c r="K57" i="8"/>
  <c r="K53" i="8"/>
  <c r="K49" i="8"/>
  <c r="K45" i="8"/>
  <c r="K41" i="8"/>
  <c r="K37" i="8"/>
  <c r="K33" i="8"/>
  <c r="K29" i="8"/>
  <c r="K25" i="8"/>
  <c r="K21" i="8"/>
  <c r="K17" i="8"/>
  <c r="K13" i="8"/>
  <c r="K9" i="8"/>
  <c r="K5" i="8"/>
  <c r="J2" i="8"/>
  <c r="J151" i="8"/>
  <c r="J147" i="8"/>
  <c r="J143" i="8"/>
  <c r="J139" i="8"/>
  <c r="J135" i="8"/>
  <c r="J131" i="8"/>
  <c r="J127" i="8"/>
  <c r="J123" i="8"/>
  <c r="J119" i="8"/>
  <c r="J115" i="8"/>
  <c r="J111" i="8"/>
  <c r="J107" i="8"/>
  <c r="J103" i="8"/>
  <c r="J99" i="8"/>
  <c r="J95" i="8"/>
  <c r="J91" i="8"/>
  <c r="J87" i="8"/>
  <c r="J83" i="8"/>
  <c r="J79" i="8"/>
  <c r="J75" i="8"/>
  <c r="J71" i="8"/>
  <c r="J67" i="8"/>
  <c r="J63" i="8"/>
  <c r="J59" i="8"/>
  <c r="J55" i="8"/>
  <c r="J51" i="8"/>
  <c r="J47" i="8"/>
  <c r="J43" i="8"/>
  <c r="J39" i="8"/>
  <c r="J35" i="8"/>
  <c r="J31" i="8"/>
  <c r="J27" i="8"/>
  <c r="J23" i="8"/>
  <c r="J19" i="8"/>
  <c r="J15" i="8"/>
  <c r="J11" i="8"/>
  <c r="J7" i="8"/>
  <c r="J3" i="8"/>
  <c r="J154" i="8"/>
  <c r="J150" i="8"/>
  <c r="J146" i="8"/>
  <c r="J142" i="8"/>
  <c r="J138" i="8"/>
  <c r="J134" i="8"/>
  <c r="J130" i="8"/>
  <c r="J126" i="8"/>
  <c r="J122" i="8"/>
  <c r="J118" i="8"/>
  <c r="J114" i="8"/>
  <c r="J110" i="8"/>
  <c r="J106" i="8"/>
  <c r="J102" i="8"/>
  <c r="J98" i="8"/>
  <c r="J94" i="8"/>
  <c r="J90" i="8"/>
  <c r="J86" i="8"/>
  <c r="J82" i="8"/>
  <c r="J78" i="8"/>
  <c r="J74" i="8"/>
  <c r="J70" i="8"/>
  <c r="J66" i="8"/>
  <c r="J62" i="8"/>
  <c r="J58" i="8"/>
  <c r="J54" i="8"/>
  <c r="J50" i="8"/>
  <c r="J46" i="8"/>
  <c r="J42" i="8"/>
  <c r="J38" i="8"/>
  <c r="J34" i="8"/>
  <c r="J30" i="8"/>
  <c r="J26" i="8"/>
  <c r="J22" i="8"/>
  <c r="J18" i="8"/>
  <c r="J14" i="8"/>
  <c r="J10" i="8"/>
  <c r="J6" i="8"/>
  <c r="G14" i="8"/>
  <c r="G18" i="8"/>
  <c r="G26" i="8"/>
  <c r="G34" i="8"/>
  <c r="G38" i="8"/>
  <c r="G46" i="8"/>
  <c r="G54" i="8"/>
  <c r="G58" i="8"/>
  <c r="G74" i="8"/>
  <c r="G78" i="8"/>
  <c r="G82" i="8"/>
  <c r="G102" i="8"/>
  <c r="G110" i="8"/>
  <c r="G114" i="8"/>
  <c r="G118" i="8"/>
  <c r="G122" i="8"/>
  <c r="G126" i="8"/>
  <c r="G130" i="8"/>
  <c r="G134" i="8"/>
  <c r="G137" i="8"/>
  <c r="G153" i="8"/>
  <c r="G13" i="8"/>
  <c r="G25" i="8"/>
  <c r="G33" i="8"/>
  <c r="G45" i="8"/>
  <c r="G53" i="8"/>
  <c r="G57" i="8"/>
  <c r="G73" i="8"/>
  <c r="G77" i="8"/>
  <c r="G81" i="8"/>
  <c r="G101" i="8"/>
  <c r="G105" i="8"/>
  <c r="G109" i="8"/>
  <c r="G113" i="8"/>
  <c r="G117" i="8"/>
  <c r="G121" i="8"/>
  <c r="G125" i="8"/>
  <c r="G129" i="8"/>
  <c r="G133" i="8"/>
  <c r="G136" i="8"/>
  <c r="G140" i="8"/>
  <c r="G152" i="8"/>
  <c r="G8" i="8"/>
  <c r="G24" i="8"/>
  <c r="G28" i="8"/>
  <c r="G40" i="8"/>
  <c r="G44" i="8"/>
  <c r="G52" i="8"/>
  <c r="G56" i="8"/>
  <c r="G64" i="8"/>
  <c r="G72" i="8"/>
  <c r="G76" i="8"/>
  <c r="G80" i="8"/>
  <c r="G100" i="8"/>
  <c r="G104" i="8"/>
  <c r="G108" i="8"/>
  <c r="G112" i="8"/>
  <c r="G116" i="8"/>
  <c r="G120" i="8"/>
  <c r="G124" i="8"/>
  <c r="G132" i="8"/>
  <c r="G135" i="8"/>
  <c r="G151" i="8"/>
  <c r="G68" i="8"/>
  <c r="G7" i="8"/>
  <c r="G15" i="8"/>
  <c r="G19" i="8"/>
  <c r="G23" i="8"/>
  <c r="G27" i="8"/>
  <c r="G39" i="8"/>
  <c r="G43" i="8"/>
  <c r="G55" i="8"/>
  <c r="G59" i="8"/>
  <c r="G63" i="8"/>
  <c r="G75" i="8"/>
  <c r="G79" i="8"/>
  <c r="G83" i="8"/>
  <c r="G99" i="8"/>
  <c r="G103" i="8"/>
  <c r="G111" i="8"/>
  <c r="G115" i="8"/>
  <c r="G119" i="8"/>
  <c r="G123" i="8"/>
  <c r="G131" i="8"/>
  <c r="G150" i="8"/>
  <c r="G88" i="8" l="1"/>
  <c r="G89" i="8" l="1"/>
  <c r="G90" i="8" l="1"/>
  <c r="G91" i="8" l="1"/>
  <c r="G92" i="8" l="1"/>
  <c r="G93" i="8" l="1"/>
  <c r="G94" i="8" l="1"/>
  <c r="G95" i="8" l="1"/>
  <c r="G97" i="8" l="1"/>
  <c r="G96" i="8"/>
</calcChain>
</file>

<file path=xl/sharedStrings.xml><?xml version="1.0" encoding="utf-8"?>
<sst xmlns="http://schemas.openxmlformats.org/spreadsheetml/2006/main" count="1107" uniqueCount="488">
  <si>
    <t>Name</t>
  </si>
  <si>
    <t>Campus</t>
  </si>
  <si>
    <t>Course</t>
  </si>
  <si>
    <t>AgentName</t>
  </si>
  <si>
    <t>Bachelor of Accounting</t>
  </si>
  <si>
    <t>Bachelor of Business</t>
  </si>
  <si>
    <t>ALTEC</t>
  </si>
  <si>
    <t>K150121</t>
  </si>
  <si>
    <t>K150125</t>
  </si>
  <si>
    <t>Bachelor of Business </t>
  </si>
  <si>
    <t>Unilink Overseas Study Consulting Ltd</t>
  </si>
  <si>
    <r>
      <t>Bachelor of Accounting</t>
    </r>
    <r>
      <rPr>
        <sz val="9"/>
        <color rgb="FF333333"/>
        <rFont val="Arial"/>
        <family val="2"/>
      </rPr>
      <t> </t>
    </r>
  </si>
  <si>
    <t>iae GLOBAL - Melbourne</t>
  </si>
  <si>
    <t>Connect Overseas</t>
  </si>
  <si>
    <t>New World Education</t>
  </si>
  <si>
    <t>V STAR Immigration &amp; Education Services</t>
  </si>
  <si>
    <t>AECC Global - Cebu</t>
  </si>
  <si>
    <t>Student World Pty Ltd</t>
  </si>
  <si>
    <t xml:space="preserve">Mr. Ardeshir  ao HE   </t>
  </si>
  <si>
    <t xml:space="preserve">Mr. Sholeh  Mohan   </t>
  </si>
  <si>
    <t xml:space="preserve">Mr. Farangis  pkota   </t>
  </si>
  <si>
    <t xml:space="preserve">Mr. Sheeva  ZAFAR   </t>
  </si>
  <si>
    <t xml:space="preserve">Mr. Asal  MUKHI   </t>
  </si>
  <si>
    <t xml:space="preserve">Mr. Zari  SINGH   </t>
  </si>
  <si>
    <t xml:space="preserve">Mr. Mozhgan  PKOTA   </t>
  </si>
  <si>
    <t xml:space="preserve">Mr. Dadbeh  sh KC   </t>
  </si>
  <si>
    <t xml:space="preserve">Mr. Soudabeh  AKLEE   </t>
  </si>
  <si>
    <t xml:space="preserve">Mr. Mahdokht  Singh   </t>
  </si>
  <si>
    <t xml:space="preserve">Ms. Pareevash   KAUR   </t>
  </si>
  <si>
    <t xml:space="preserve">Mr. Afsoon  KUMAR   </t>
  </si>
  <si>
    <t xml:space="preserve">Mr. Bardia   YOON   </t>
  </si>
  <si>
    <t xml:space="preserve">Mr. Golbanoo   DEOL   </t>
  </si>
  <si>
    <t xml:space="preserve">Mr. Sasan  MAHAN   </t>
  </si>
  <si>
    <t xml:space="preserve">Mr. Pasha   WONG   </t>
  </si>
  <si>
    <t xml:space="preserve">Mr. Shaheen  SINGH   </t>
  </si>
  <si>
    <t xml:space="preserve">Mr. Salomeh  AHMAD   </t>
  </si>
  <si>
    <t xml:space="preserve">Ms. Shokouh  SHAHI   </t>
  </si>
  <si>
    <t xml:space="preserve">Mr. Nazafarin  SABIR   </t>
  </si>
  <si>
    <t xml:space="preserve">Mr. Sarvenaz  AMMED   </t>
  </si>
  <si>
    <t xml:space="preserve">Mr. Bahram  AMEED   </t>
  </si>
  <si>
    <t xml:space="preserve">Mr. Hooshang  ASHTE   </t>
  </si>
  <si>
    <t xml:space="preserve">Mr. Aryan  ULAKH   </t>
  </si>
  <si>
    <t xml:space="preserve">Mr. Ladan  GUYEN   </t>
  </si>
  <si>
    <t xml:space="preserve">Mr. Pezhman  AKRAM   </t>
  </si>
  <si>
    <t xml:space="preserve">Mr. Gisou  UZAIR   </t>
  </si>
  <si>
    <t xml:space="preserve">Ms. Farhoud  hi VO   </t>
  </si>
  <si>
    <t xml:space="preserve">Ms. Koosha  an XI   </t>
  </si>
  <si>
    <t xml:space="preserve">Mr. Ramesh  GUYEN   </t>
  </si>
  <si>
    <t xml:space="preserve">Ms. Sohrab  oc DO   </t>
  </si>
  <si>
    <t xml:space="preserve">Ms. Farbod  HOANG   </t>
  </si>
  <si>
    <t xml:space="preserve">Ms  Afsar  ga LE   </t>
  </si>
  <si>
    <t xml:space="preserve">Ms. Sanjar  TTEGE   </t>
  </si>
  <si>
    <t xml:space="preserve">Ms. Farid  My HA   </t>
  </si>
  <si>
    <t xml:space="preserve">Mr. Atoosa  SINGH   </t>
  </si>
  <si>
    <t xml:space="preserve">Mr. Shaya   TRAN   </t>
  </si>
  <si>
    <t xml:space="preserve">Mr. Kamshad  SINGH   </t>
  </si>
  <si>
    <t xml:space="preserve">Mr. Mandana  SINGH   </t>
  </si>
  <si>
    <t xml:space="preserve">Mr. Golbahar  GUYEN   </t>
  </si>
  <si>
    <t xml:space="preserve">Mr. Sami  SINGH   </t>
  </si>
  <si>
    <t xml:space="preserve">Mr. Golbahar  OUSUF   </t>
  </si>
  <si>
    <t xml:space="preserve">Mr. Naheed   TRAN   </t>
  </si>
  <si>
    <t xml:space="preserve">Mr. Tahmineh  AMMED   </t>
  </si>
  <si>
    <t xml:space="preserve">Mr. Pirooz  KARIM   </t>
  </si>
  <si>
    <t xml:space="preserve">Ms. Maheen   PHAM   </t>
  </si>
  <si>
    <t xml:space="preserve">Mr. Cirrus  REYES   </t>
  </si>
  <si>
    <t xml:space="preserve">Ms. Rakhshan  GUYEN   </t>
  </si>
  <si>
    <t xml:space="preserve">Mr. Rima  ARCIA   </t>
  </si>
  <si>
    <t xml:space="preserve">Mr. Firouz  DHURY   </t>
  </si>
  <si>
    <t xml:space="preserve">Mr. Shadi  a NAW   </t>
  </si>
  <si>
    <t xml:space="preserve">Ms. Firouz  GUYEN   </t>
  </si>
  <si>
    <t xml:space="preserve">Mr. Sita  ANSUR   </t>
  </si>
  <si>
    <t xml:space="preserve">Mr. Siamak  RAMOS   </t>
  </si>
  <si>
    <t xml:space="preserve">Mr. Shadan  ARGAS   </t>
  </si>
  <si>
    <t xml:space="preserve">Mr. Shahab  JAVED   </t>
  </si>
  <si>
    <t xml:space="preserve">Mr. Atash  GUYEN   </t>
  </si>
  <si>
    <t xml:space="preserve">Ms. Tirdad  GUYEN   </t>
  </si>
  <si>
    <t xml:space="preserve">Mr  Goli  VERIO   </t>
  </si>
  <si>
    <t xml:space="preserve">Mr  Khosrow  VERIO   </t>
  </si>
  <si>
    <t xml:space="preserve">Mr  Ramin  LONIA   </t>
  </si>
  <si>
    <t xml:space="preserve">Mr  Keyvan   NAGY   </t>
  </si>
  <si>
    <t xml:space="preserve">Mr  Vanda  MANEC   </t>
  </si>
  <si>
    <t xml:space="preserve">Mr  Kourosh  KORBA   </t>
  </si>
  <si>
    <t xml:space="preserve">Mr  Rambod  KORBA   </t>
  </si>
  <si>
    <t xml:space="preserve">Mr  Pouran  EMETH   </t>
  </si>
  <si>
    <t xml:space="preserve">Ms  Artan  GAUNA   </t>
  </si>
  <si>
    <t xml:space="preserve">Mr. Hooshyar  pkota   </t>
  </si>
  <si>
    <t xml:space="preserve">Mis Afshar  GUYEN   </t>
  </si>
  <si>
    <t xml:space="preserve">Mr. Golbanoo  INTAL   </t>
  </si>
  <si>
    <t xml:space="preserve">Mr. Pouneh   SYED   </t>
  </si>
  <si>
    <t xml:space="preserve">Mr. Behnaz  AKHAR   </t>
  </si>
  <si>
    <t xml:space="preserve">Mr. Azin  AKHAR   </t>
  </si>
  <si>
    <t xml:space="preserve">Mr. Ara  AKHAR   </t>
  </si>
  <si>
    <t xml:space="preserve">Mr. Touraj  AROOQ   </t>
  </si>
  <si>
    <t xml:space="preserve">Mr. Ardavan   AWAN   </t>
  </si>
  <si>
    <t xml:space="preserve">Mr. Esfandyar  SINGH   </t>
  </si>
  <si>
    <t xml:space="preserve">Mr. Poupak  SINGH   </t>
  </si>
  <si>
    <t xml:space="preserve">Mr. Yeganeh  SINGH   </t>
  </si>
  <si>
    <t xml:space="preserve">Mr. Rima  SINGH   </t>
  </si>
  <si>
    <t xml:space="preserve">Mr. Ghobad   PHAM   </t>
  </si>
  <si>
    <t xml:space="preserve">Mr. Pareeya   PHAM   </t>
  </si>
  <si>
    <t xml:space="preserve">Mr. Saman   PHAM   </t>
  </si>
  <si>
    <t xml:space="preserve">Mr. Bahar   PHAM   </t>
  </si>
  <si>
    <t xml:space="preserve">Mr. Touran  SAWAN   </t>
  </si>
  <si>
    <t xml:space="preserve">Mr. Mahdokht   DANG   </t>
  </si>
  <si>
    <t xml:space="preserve">Mr. Farhad   DANG   </t>
  </si>
  <si>
    <t xml:space="preserve">Ms. Farshad  PHUNG   </t>
  </si>
  <si>
    <t xml:space="preserve">Mr. Shahrnaz  AHMAN   </t>
  </si>
  <si>
    <t xml:space="preserve">Ms. Nazy   TRAN   </t>
  </si>
  <si>
    <t xml:space="preserve">Ms. Foroud  GUYEN   </t>
  </si>
  <si>
    <t xml:space="preserve">Ms. Banooe  GUYEN   </t>
  </si>
  <si>
    <t xml:space="preserve">Ms. Saman  GUYEN   </t>
  </si>
  <si>
    <t xml:space="preserve">Ms. Niloufar   PHAM   </t>
  </si>
  <si>
    <t xml:space="preserve">Ms. Nazhin   PHAM   </t>
  </si>
  <si>
    <t xml:space="preserve">Ms. Banooe   PHAM   </t>
  </si>
  <si>
    <t xml:space="preserve">Ms. Bahman  GUYEN   </t>
  </si>
  <si>
    <t xml:space="preserve">Ms. Tarsa  GUYEN   </t>
  </si>
  <si>
    <t xml:space="preserve">Ms. Bardia  GUYEN   </t>
  </si>
  <si>
    <t xml:space="preserve">Ms. Ferdows  GUYEN   </t>
  </si>
  <si>
    <t xml:space="preserve">Mr. Marmar  AHMAN   </t>
  </si>
  <si>
    <t xml:space="preserve">Mr. Hootan  DHURY   </t>
  </si>
  <si>
    <t xml:space="preserve">Mr. Vida  a NAW   </t>
  </si>
  <si>
    <t xml:space="preserve">Mr. Arezoo  a NAW   </t>
  </si>
  <si>
    <t xml:space="preserve">Mr. Sara  a NAW   </t>
  </si>
  <si>
    <t xml:space="preserve">Mr. Aryan  SINGH   </t>
  </si>
  <si>
    <t xml:space="preserve">Mr. Meshia  SINGH   </t>
  </si>
  <si>
    <t xml:space="preserve">Ms. Golpari   KAUR   </t>
  </si>
  <si>
    <t xml:space="preserve">Mr. Khorsheed  KUMAR   </t>
  </si>
  <si>
    <t xml:space="preserve">Mr. Shahrdad  SINGH   </t>
  </si>
  <si>
    <t xml:space="preserve">Ms. Khojassteh  GUYEN   </t>
  </si>
  <si>
    <t xml:space="preserve">Mr. Danush  SINGH   </t>
  </si>
  <si>
    <t xml:space="preserve">Mr. Shahzadeh  AKRAM   </t>
  </si>
  <si>
    <t xml:space="preserve">Mr. Arsalan   RAZA   </t>
  </si>
  <si>
    <t xml:space="preserve">Mr. Farzaneh  SINGH   </t>
  </si>
  <si>
    <t xml:space="preserve">Mr. Cirrus  ohaib   </t>
  </si>
  <si>
    <t xml:space="preserve">Mr. Kouros  ANDEL   </t>
  </si>
  <si>
    <t xml:space="preserve">Mr. Mehran  ANDEL   </t>
  </si>
  <si>
    <t xml:space="preserve">Mr. Rakhshan  ANDEL   </t>
  </si>
  <si>
    <t xml:space="preserve">Mr. Afsaneh  ANDEL   </t>
  </si>
  <si>
    <t xml:space="preserve">Mr. Iraj  JIANG   </t>
  </si>
  <si>
    <t xml:space="preserve">Mr. Yashar  JIANG   </t>
  </si>
  <si>
    <t xml:space="preserve">Mr. Pareeya  JIANG   </t>
  </si>
  <si>
    <t xml:space="preserve">Mr. Nazanin  ng TA   </t>
  </si>
  <si>
    <t xml:space="preserve">Mr. Javeed  AIKE*   </t>
  </si>
  <si>
    <t xml:space="preserve">Mr. Farhad  SINGH   </t>
  </si>
  <si>
    <t xml:space="preserve">Mr. Kia  HENDI   </t>
  </si>
  <si>
    <t xml:space="preserve">Mr. Tahereh   HARMA   </t>
  </si>
  <si>
    <t xml:space="preserve">Mr. Behrad  HARMA   </t>
  </si>
  <si>
    <t xml:space="preserve">Mr. Nahal  SINGH   </t>
  </si>
  <si>
    <t xml:space="preserve">Mr. Jahanshah  SINGH   </t>
  </si>
  <si>
    <t xml:space="preserve">Mr. Nargess  SINGH   </t>
  </si>
  <si>
    <t xml:space="preserve">Mr. Goshtasb   SYED   </t>
  </si>
  <si>
    <t xml:space="preserve">Mr. Negeen   SYED   </t>
  </si>
  <si>
    <t xml:space="preserve">Mr. Pareerou   SYED   </t>
  </si>
  <si>
    <t xml:space="preserve">Mr. Mehrangiz  AKRAM   </t>
  </si>
  <si>
    <t xml:space="preserve">Mr. Tahmineh  r ALI   </t>
  </si>
  <si>
    <t xml:space="preserve">Mr. Tarsa  r ALI   </t>
  </si>
  <si>
    <t xml:space="preserve">Mr. Zal  r ALI   </t>
  </si>
  <si>
    <t xml:space="preserve">Mr. Mahyar  SAWAN   </t>
  </si>
  <si>
    <t xml:space="preserve">Mr. Danush  SAWAN   </t>
  </si>
  <si>
    <t xml:space="preserve">Mr. Arsham  SAWAN   </t>
  </si>
  <si>
    <t xml:space="preserve">Ms. Rakhshan  SAPNA   </t>
  </si>
  <si>
    <t xml:space="preserve">Ms. Hooman  SAPNA   </t>
  </si>
  <si>
    <t>Information Agency</t>
  </si>
  <si>
    <t xml:space="preserve">International Educational </t>
  </si>
  <si>
    <t>ALTECA Agency</t>
  </si>
  <si>
    <t>Hope Agency</t>
  </si>
  <si>
    <t>IDPM Education</t>
  </si>
  <si>
    <t>Uni Education</t>
  </si>
  <si>
    <t>International Migration &amp; Education Services</t>
  </si>
  <si>
    <t>Expert Education Services</t>
  </si>
  <si>
    <t>Study GLOBAL - Auckland</t>
  </si>
  <si>
    <t xml:space="preserve">Road to Success </t>
  </si>
  <si>
    <t xml:space="preserve">Visa Consultants Pty Ltd </t>
  </si>
  <si>
    <t>MIM Education</t>
  </si>
  <si>
    <t>ISEMS Education</t>
  </si>
  <si>
    <t>BlueSky Student Consultancy Services</t>
  </si>
  <si>
    <t xml:space="preserve"> International Cooperation</t>
  </si>
  <si>
    <t>IDPI Education</t>
  </si>
  <si>
    <t>Song Study Advisory</t>
  </si>
  <si>
    <t xml:space="preserve">International Edification Development </t>
  </si>
  <si>
    <t>Bao International Education</t>
  </si>
  <si>
    <t xml:space="preserve">Pathway Education </t>
  </si>
  <si>
    <t xml:space="preserve">Expert Education and Visa Services </t>
  </si>
  <si>
    <t>PEP International Education Services</t>
  </si>
  <si>
    <t xml:space="preserve">Prime Consultant </t>
  </si>
  <si>
    <t xml:space="preserve">Can- Able Immigration Consultants </t>
  </si>
  <si>
    <t>T2-2015</t>
  </si>
  <si>
    <t>T1-2014</t>
  </si>
  <si>
    <t>T2-2016</t>
  </si>
  <si>
    <t>T3-2016</t>
  </si>
  <si>
    <t>T2-2017</t>
  </si>
  <si>
    <t>T3-2015</t>
  </si>
  <si>
    <t>T1-2017</t>
  </si>
  <si>
    <t>T3-2014</t>
  </si>
  <si>
    <t>T3-2017</t>
  </si>
  <si>
    <t>T1-2016</t>
  </si>
  <si>
    <t>T2-2014</t>
  </si>
  <si>
    <t>T1-2015</t>
  </si>
  <si>
    <t>1  </t>
  </si>
  <si>
    <t>22  </t>
  </si>
  <si>
    <t>18  </t>
  </si>
  <si>
    <t>36  </t>
  </si>
  <si>
    <t>3  </t>
  </si>
  <si>
    <t>11  </t>
  </si>
  <si>
    <t>30  </t>
  </si>
  <si>
    <t>12  </t>
  </si>
  <si>
    <t>5  </t>
  </si>
  <si>
    <t>8  </t>
  </si>
  <si>
    <t>13  </t>
  </si>
  <si>
    <t>28  </t>
  </si>
  <si>
    <t>14  </t>
  </si>
  <si>
    <t>15  </t>
  </si>
  <si>
    <t>2  </t>
  </si>
  <si>
    <t>4  </t>
  </si>
  <si>
    <t>7  </t>
  </si>
  <si>
    <t>10  </t>
  </si>
  <si>
    <t>6  </t>
  </si>
  <si>
    <t>9  </t>
  </si>
  <si>
    <t>21  </t>
  </si>
  <si>
    <t>19  </t>
  </si>
  <si>
    <t>25  </t>
  </si>
  <si>
    <t>17  </t>
  </si>
  <si>
    <t xml:space="preserve">1  </t>
  </si>
  <si>
    <t>16  </t>
  </si>
  <si>
    <t>23  </t>
  </si>
  <si>
    <t>26  </t>
  </si>
  <si>
    <t>Glob Consultancy</t>
  </si>
  <si>
    <t xml:space="preserve">Bridgeagency </t>
  </si>
  <si>
    <t>BrightwayConsultants</t>
  </si>
  <si>
    <t>Practice Challenge</t>
  </si>
  <si>
    <t>Scenario</t>
  </si>
  <si>
    <t>Well done! Don't forget to save your workbook.</t>
  </si>
  <si>
    <t>Excel Skills for Business: Advanced</t>
  </si>
  <si>
    <t>Week 3: Data cleaning and preparation</t>
  </si>
  <si>
    <t>Week 3: Learning Objectives</t>
  </si>
  <si>
    <t>You have been asked to prepare pivot tables based on "Student database" sheet.</t>
  </si>
  <si>
    <t>You will need to complete the following tasks ;</t>
  </si>
  <si>
    <t>Trimester1 (T1)</t>
  </si>
  <si>
    <t>Trimester2 (T2)</t>
  </si>
  <si>
    <t>Trimester3(T3)</t>
  </si>
  <si>
    <t>Start date</t>
  </si>
  <si>
    <t>Number of workshop hours</t>
  </si>
  <si>
    <r>
      <t>4-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insert a column beside column E (First Enrolment Trimester), name it (First Enrolment Date). Change the trimester to a valid Date format using the following table;</t>
    </r>
  </si>
  <si>
    <t>Hints:</t>
  </si>
  <si>
    <t xml:space="preserve"> 1- Use Date function</t>
  </si>
  <si>
    <t>K150100</t>
  </si>
  <si>
    <t>K150101</t>
  </si>
  <si>
    <t>K150102</t>
  </si>
  <si>
    <t>K150103</t>
  </si>
  <si>
    <t>K150104</t>
  </si>
  <si>
    <t>K150105</t>
  </si>
  <si>
    <t>K150106</t>
  </si>
  <si>
    <t>K150107</t>
  </si>
  <si>
    <t>K150108</t>
  </si>
  <si>
    <t>K150109</t>
  </si>
  <si>
    <t>K150110</t>
  </si>
  <si>
    <t>K150111</t>
  </si>
  <si>
    <t>K150112</t>
  </si>
  <si>
    <t>K150113</t>
  </si>
  <si>
    <t>K150114</t>
  </si>
  <si>
    <t>K150115</t>
  </si>
  <si>
    <t>K150116</t>
  </si>
  <si>
    <t>K150117</t>
  </si>
  <si>
    <t>K150118</t>
  </si>
  <si>
    <t>K150119</t>
  </si>
  <si>
    <t>K150120</t>
  </si>
  <si>
    <t>K150122</t>
  </si>
  <si>
    <t>K150123</t>
  </si>
  <si>
    <t>K150124</t>
  </si>
  <si>
    <t>Sydney</t>
  </si>
  <si>
    <t>Melbourne</t>
  </si>
  <si>
    <t>Brisbane</t>
  </si>
  <si>
    <t xml:space="preserve">Sydney     </t>
  </si>
  <si>
    <t xml:space="preserve">   Brisbane</t>
  </si>
  <si>
    <t xml:space="preserve">Brisbane     </t>
  </si>
  <si>
    <t xml:space="preserve">   Sydney</t>
  </si>
  <si>
    <t xml:space="preserve">Melbourne     </t>
  </si>
  <si>
    <t xml:space="preserve">   Melbourne</t>
  </si>
  <si>
    <t>Date of Birth</t>
  </si>
  <si>
    <t>1995-10-24</t>
  </si>
  <si>
    <t>1993-01-05</t>
  </si>
  <si>
    <t>1988-09-13</t>
  </si>
  <si>
    <t>1988-12-29</t>
  </si>
  <si>
    <t>1996-09-26</t>
  </si>
  <si>
    <t>1993-06-05</t>
  </si>
  <si>
    <t>1990-07-17</t>
  </si>
  <si>
    <t>1992-03-04</t>
  </si>
  <si>
    <t>1998-11-06</t>
  </si>
  <si>
    <t>1994-03-23</t>
  </si>
  <si>
    <t>1996-12-02</t>
  </si>
  <si>
    <t>1996-01-13</t>
  </si>
  <si>
    <t>1997-01-29</t>
  </si>
  <si>
    <t>1995-02-24</t>
  </si>
  <si>
    <t>1992-12-07</t>
  </si>
  <si>
    <t>1994-09-22</t>
  </si>
  <si>
    <t>1987-10-10</t>
  </si>
  <si>
    <t>1989-03-29</t>
  </si>
  <si>
    <t>1993-08-03</t>
  </si>
  <si>
    <t>1994-12-28</t>
  </si>
  <si>
    <t>1990-06-12</t>
  </si>
  <si>
    <t>1991-07-17</t>
  </si>
  <si>
    <t>1996-06-08</t>
  </si>
  <si>
    <t>1995-06-26</t>
  </si>
  <si>
    <t>1997-05-22</t>
  </si>
  <si>
    <t>1995-02-11</t>
  </si>
  <si>
    <t>1997-11-27</t>
  </si>
  <si>
    <t>1993-07-19</t>
  </si>
  <si>
    <t>1987-08-27</t>
  </si>
  <si>
    <t>1998-06-25</t>
  </si>
  <si>
    <t>1998-12-14</t>
  </si>
  <si>
    <t>1995-03-15</t>
  </si>
  <si>
    <t>1989-10-22</t>
  </si>
  <si>
    <t>1992-09-22</t>
  </si>
  <si>
    <t>1989-12-13</t>
  </si>
  <si>
    <t>1988-04-08</t>
  </si>
  <si>
    <t>1993-05-02</t>
  </si>
  <si>
    <t>1992-07-17</t>
  </si>
  <si>
    <t>1997-10-29</t>
  </si>
  <si>
    <t>1995-06-19</t>
  </si>
  <si>
    <t>1989-03-11</t>
  </si>
  <si>
    <t>1991-12-03</t>
  </si>
  <si>
    <t>1992-11-28</t>
  </si>
  <si>
    <t>1996-09-28</t>
  </si>
  <si>
    <t>1991-10-25</t>
  </si>
  <si>
    <t>1987-10-14</t>
  </si>
  <si>
    <t>1993-05-26</t>
  </si>
  <si>
    <t>1997-10-20</t>
  </si>
  <si>
    <t>1990-11-21</t>
  </si>
  <si>
    <t>1992-06-09</t>
  </si>
  <si>
    <t>1995-09-26</t>
  </si>
  <si>
    <t>1995-09-02</t>
  </si>
  <si>
    <t>1994-04-29</t>
  </si>
  <si>
    <t>1988-12-12</t>
  </si>
  <si>
    <t>1990-04-02</t>
  </si>
  <si>
    <t>1987-11-01</t>
  </si>
  <si>
    <t>1994-05-27</t>
  </si>
  <si>
    <t>1990-02-25</t>
  </si>
  <si>
    <t>1995-03-29</t>
  </si>
  <si>
    <t>1989-03-30</t>
  </si>
  <si>
    <t>1992-11-29</t>
  </si>
  <si>
    <t>1994-11-16</t>
  </si>
  <si>
    <t>1993-01-13</t>
  </si>
  <si>
    <t>1988-06-07</t>
  </si>
  <si>
    <t>1992-12-03</t>
  </si>
  <si>
    <t>1995-11-02</t>
  </si>
  <si>
    <t>1993-08-29</t>
  </si>
  <si>
    <t>1987-07-10</t>
  </si>
  <si>
    <t>1997-03-08</t>
  </si>
  <si>
    <t>1988-03-11</t>
  </si>
  <si>
    <t>1994-04-18</t>
  </si>
  <si>
    <t>1993-12-17</t>
  </si>
  <si>
    <t>1998-08-01</t>
  </si>
  <si>
    <t>1993-12-29</t>
  </si>
  <si>
    <t>1991-02-01</t>
  </si>
  <si>
    <t>1993-10-07</t>
  </si>
  <si>
    <t>1991-12-02</t>
  </si>
  <si>
    <t>1992-08-28</t>
  </si>
  <si>
    <t>1987-08-20</t>
  </si>
  <si>
    <t>1993-07-09</t>
  </si>
  <si>
    <t>1991-08-10</t>
  </si>
  <si>
    <t>1990-04-21</t>
  </si>
  <si>
    <t>1995-09-29</t>
  </si>
  <si>
    <t>1994-01-29</t>
  </si>
  <si>
    <t>1993-01-06</t>
  </si>
  <si>
    <t>1991-07-24</t>
  </si>
  <si>
    <t>1993-02-14</t>
  </si>
  <si>
    <t>1995-08-10</t>
  </si>
  <si>
    <t>1998-02-19</t>
  </si>
  <si>
    <t>1990-03-11</t>
  </si>
  <si>
    <t>1998-08-16</t>
  </si>
  <si>
    <t>1988-12-15</t>
  </si>
  <si>
    <t>1997-02-25</t>
  </si>
  <si>
    <t>1994-08-25</t>
  </si>
  <si>
    <t>1994-06-02</t>
  </si>
  <si>
    <t>1987-04-13</t>
  </si>
  <si>
    <t>1993-10-18</t>
  </si>
  <si>
    <t>1993-08-14</t>
  </si>
  <si>
    <t>1987-06-06</t>
  </si>
  <si>
    <t>1987-10-21</t>
  </si>
  <si>
    <t>1994-11-10</t>
  </si>
  <si>
    <t>1988-11-17</t>
  </si>
  <si>
    <t>1988-08-05</t>
  </si>
  <si>
    <t>1995-08-04</t>
  </si>
  <si>
    <t>1996-09-05</t>
  </si>
  <si>
    <t>1992-12-10</t>
  </si>
  <si>
    <t>1994-04-24</t>
  </si>
  <si>
    <t>1987-03-07</t>
  </si>
  <si>
    <t>1987-09-16</t>
  </si>
  <si>
    <t>1995-01-02</t>
  </si>
  <si>
    <t>1990-06-19</t>
  </si>
  <si>
    <t>1990-04-06</t>
  </si>
  <si>
    <t>1989-07-10</t>
  </si>
  <si>
    <t>1988-04-22</t>
  </si>
  <si>
    <t>1995-06-07</t>
  </si>
  <si>
    <t>1993-11-19</t>
  </si>
  <si>
    <t>1997-02-23</t>
  </si>
  <si>
    <t>1997-02-08</t>
  </si>
  <si>
    <t>1993-12-02</t>
  </si>
  <si>
    <t>1992-02-08</t>
  </si>
  <si>
    <t>1989-12-06</t>
  </si>
  <si>
    <t>1991-12-01</t>
  </si>
  <si>
    <t>1993-02-24</t>
  </si>
  <si>
    <t>1997-08-02</t>
  </si>
  <si>
    <t>1993-10-12</t>
  </si>
  <si>
    <t>1991-12-22</t>
  </si>
  <si>
    <t>1994-02-12</t>
  </si>
  <si>
    <t>1991-06-14</t>
  </si>
  <si>
    <t>1996-08-27</t>
  </si>
  <si>
    <t>1998-10-16</t>
  </si>
  <si>
    <t>1990-10-20</t>
  </si>
  <si>
    <t>1993-05-21</t>
  </si>
  <si>
    <t>1994-10-27</t>
  </si>
  <si>
    <t>1987-08-26</t>
  </si>
  <si>
    <t>1998-08-10</t>
  </si>
  <si>
    <t>1990-09-07</t>
  </si>
  <si>
    <t>1990-04-17</t>
  </si>
  <si>
    <t>1987-01-04</t>
  </si>
  <si>
    <t>1987-05-24</t>
  </si>
  <si>
    <t>1993-05-13</t>
  </si>
  <si>
    <t>1993-06-25</t>
  </si>
  <si>
    <t>1987-10-13</t>
  </si>
  <si>
    <t>1998-03-09</t>
  </si>
  <si>
    <t>1996-11-12</t>
  </si>
  <si>
    <t>1991-04-16</t>
  </si>
  <si>
    <t>1992-02-04</t>
  </si>
  <si>
    <t>1990-12-12</t>
  </si>
  <si>
    <t>1997-04-23</t>
  </si>
  <si>
    <t>1996-07-05</t>
  </si>
  <si>
    <t>1989-02-13</t>
  </si>
  <si>
    <t>1993-11-12</t>
  </si>
  <si>
    <t>Row Labels</t>
  </si>
  <si>
    <t>Grand Total</t>
  </si>
  <si>
    <t xml:space="preserve">
Sydney
</t>
  </si>
  <si>
    <t xml:space="preserve">Mr.  Behrouz  COURT   </t>
  </si>
  <si>
    <t xml:space="preserve">Mr.  Hootan  VERIO   </t>
  </si>
  <si>
    <t xml:space="preserve">Ms.  Kaveh  RVATH   </t>
  </si>
  <si>
    <t xml:space="preserve">Mr.  Fardin  KORBA   </t>
  </si>
  <si>
    <t xml:space="preserve">Mr.  Mehrab  ILYAS   </t>
  </si>
  <si>
    <t xml:space="preserve">Mr.  Aram  HALID   </t>
  </si>
  <si>
    <t xml:space="preserve">Mr.  Nazilla  AYYAB   </t>
  </si>
  <si>
    <t xml:space="preserve">Mr.  Shahrbanou  ANDIO   </t>
  </si>
  <si>
    <t xml:space="preserve">Hint: </t>
  </si>
  <si>
    <t>.</t>
  </si>
  <si>
    <t xml:space="preserve"> 2- Find the Codes of nonprinting characters</t>
  </si>
  <si>
    <t>First enrolment Date</t>
  </si>
  <si>
    <r>
      <t xml:space="preserve">3- For </t>
    </r>
    <r>
      <rPr>
        <b/>
        <sz val="11"/>
        <color theme="1"/>
        <rFont val="Calibri"/>
        <family val="2"/>
        <scheme val="minor"/>
      </rPr>
      <t>Day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Month</t>
    </r>
    <r>
      <rPr>
        <sz val="11"/>
        <color theme="1"/>
        <rFont val="Calibri"/>
        <family val="2"/>
        <scheme val="minor"/>
      </rPr>
      <t xml:space="preserve">, use </t>
    </r>
    <r>
      <rPr>
        <b/>
        <sz val="11"/>
        <color theme="1"/>
        <rFont val="Calibri"/>
        <family val="2"/>
        <scheme val="minor"/>
      </rPr>
      <t xml:space="preserve">IF, MID, LEFT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functions</t>
    </r>
  </si>
  <si>
    <t>First Enrolment Month</t>
  </si>
  <si>
    <t>Age at first enrolment</t>
  </si>
  <si>
    <r>
      <t xml:space="preserve">2- Use </t>
    </r>
    <r>
      <rPr>
        <b/>
        <sz val="11"/>
        <color theme="1"/>
        <rFont val="Calibri"/>
        <family val="2"/>
        <scheme val="minor"/>
      </rPr>
      <t>YEAR</t>
    </r>
    <r>
      <rPr>
        <sz val="11"/>
        <color theme="1"/>
        <rFont val="Calibri"/>
        <family val="2"/>
        <scheme val="minor"/>
      </rPr>
      <t xml:space="preserve"> function for calculation</t>
    </r>
  </si>
  <si>
    <r>
      <t>8-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You will find Campus names more than once in the Pivot table which is because of unwanted spaces. Use </t>
    </r>
    <r>
      <rPr>
        <b/>
        <sz val="11"/>
        <color theme="1"/>
        <rFont val="Calibri"/>
        <family val="2"/>
        <scheme val="minor"/>
      </rPr>
      <t>TRIM and CLEAN</t>
    </r>
    <r>
      <rPr>
        <sz val="11"/>
        <color theme="1"/>
        <rFont val="Calibri"/>
        <family val="2"/>
        <scheme val="minor"/>
      </rPr>
      <t xml:space="preserve"> functions, to get ride of extra spaces in the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column and update the pivot table.</t>
    </r>
  </si>
  <si>
    <t>Count of Name</t>
  </si>
  <si>
    <t xml:space="preserve"> 1- you may check the number of characters in the cells</t>
  </si>
  <si>
    <t>Total workshop hours requirments</t>
  </si>
  <si>
    <t>Char</t>
  </si>
  <si>
    <t>Length</t>
  </si>
  <si>
    <r>
      <t xml:space="preserve">3- use </t>
    </r>
    <r>
      <rPr>
        <b/>
        <sz val="11"/>
        <color theme="1"/>
        <rFont val="Calibri"/>
        <family val="2"/>
        <scheme val="minor"/>
      </rPr>
      <t>CHAR, SUBSTITUTE, TRIM and VALUE</t>
    </r>
    <r>
      <rPr>
        <sz val="11"/>
        <color theme="1"/>
        <rFont val="Calibri"/>
        <family val="2"/>
        <scheme val="minor"/>
      </rPr>
      <t xml:space="preserve"> functions</t>
    </r>
  </si>
  <si>
    <r>
      <t>12-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Remove any unwanted spaces in the student Name column (Column B)</t>
    </r>
  </si>
  <si>
    <r>
      <t>13-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Answer the following questions by making required Pivot tables;</t>
    </r>
  </si>
  <si>
    <t>Most popular month of enrolment on Sydney Campus:</t>
  </si>
  <si>
    <t>Best target age of students for marketing:</t>
  </si>
  <si>
    <t>Mar</t>
  </si>
  <si>
    <t>Jul</t>
  </si>
  <si>
    <t>Nov</t>
  </si>
  <si>
    <t>Column Labels</t>
  </si>
  <si>
    <t>July</t>
  </si>
  <si>
    <r>
      <t>3-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Fill in the blank cells of </t>
    </r>
    <r>
      <rPr>
        <b/>
        <sz val="11"/>
        <color theme="1"/>
        <rFont val="Calibri"/>
        <family val="2"/>
        <scheme val="minor"/>
      </rPr>
      <t>column I (Agent Name)</t>
    </r>
    <r>
      <rPr>
        <sz val="11"/>
        <color theme="1"/>
        <rFont val="Calibri"/>
        <family val="2"/>
        <scheme val="minor"/>
      </rPr>
      <t xml:space="preserve"> with the upper cell agent name using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ISBLANK</t>
    </r>
    <r>
      <rPr>
        <sz val="11"/>
        <color theme="1"/>
        <rFont val="Calibri"/>
        <family val="2"/>
        <scheme val="minor"/>
      </rPr>
      <t xml:space="preserve"> functions</t>
    </r>
  </si>
  <si>
    <r>
      <t>5-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For HR department requirements, insert a new column at the end of the table</t>
    </r>
    <r>
      <rPr>
        <b/>
        <sz val="11"/>
        <color theme="1"/>
        <rFont val="Calibri"/>
        <family val="2"/>
        <scheme val="minor"/>
      </rPr>
      <t>(enrolment Month)</t>
    </r>
    <r>
      <rPr>
        <sz val="11"/>
        <color theme="1"/>
        <rFont val="Calibri"/>
        <family val="2"/>
        <scheme val="minor"/>
      </rPr>
      <t>, using the date of enrolment and</t>
    </r>
    <r>
      <rPr>
        <b/>
        <sz val="11"/>
        <color theme="1"/>
        <rFont val="Calibri"/>
        <family val="2"/>
        <scheme val="minor"/>
      </rPr>
      <t xml:space="preserve"> TEXT</t>
    </r>
    <r>
      <rPr>
        <sz val="11"/>
        <color theme="1"/>
        <rFont val="Calibri"/>
        <family val="2"/>
        <scheme val="minor"/>
      </rPr>
      <t xml:space="preserve"> function find the month of enrolment(</t>
    </r>
    <r>
      <rPr>
        <b/>
        <sz val="11"/>
        <color theme="1"/>
        <rFont val="Calibri"/>
        <family val="2"/>
        <scheme val="minor"/>
      </rPr>
      <t>first 3 letters of month name</t>
    </r>
    <r>
      <rPr>
        <sz val="11"/>
        <color theme="1"/>
        <rFont val="Calibri"/>
        <family val="2"/>
        <scheme val="minor"/>
      </rPr>
      <t>).</t>
    </r>
  </si>
  <si>
    <r>
      <t>7-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Make a Pivot table in a new worksheet, rename the sheet to </t>
    </r>
    <r>
      <rPr>
        <b/>
        <sz val="11"/>
        <color theme="1"/>
        <rFont val="Calibri"/>
        <family val="2"/>
        <scheme val="minor"/>
      </rPr>
      <t>student by Campus</t>
    </r>
    <r>
      <rPr>
        <sz val="11"/>
        <color theme="1"/>
        <rFont val="Calibri"/>
        <family val="2"/>
        <scheme val="minor"/>
      </rPr>
      <t xml:space="preserve"> to find the number of students in each campus.</t>
    </r>
  </si>
  <si>
    <r>
      <t>9-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Some of the student IDs starting with </t>
    </r>
    <r>
      <rPr>
        <b/>
        <sz val="11"/>
        <color theme="1"/>
        <rFont val="Calibri"/>
        <family val="2"/>
        <scheme val="minor"/>
      </rPr>
      <t>"K"</t>
    </r>
    <r>
      <rPr>
        <sz val="11"/>
        <color theme="1"/>
        <rFont val="Calibri"/>
        <family val="2"/>
        <scheme val="minor"/>
      </rPr>
      <t xml:space="preserve"> which is decided by Student administration to be taken from the beginning of the student numbers. Using </t>
    </r>
    <r>
      <rPr>
        <b/>
        <sz val="11"/>
        <color theme="1"/>
        <rFont val="Calibri"/>
        <family val="2"/>
        <scheme val="minor"/>
      </rPr>
      <t>SUBSTITUTE</t>
    </r>
    <r>
      <rPr>
        <sz val="11"/>
        <color theme="1"/>
        <rFont val="Calibri"/>
        <family val="2"/>
        <scheme val="minor"/>
      </rPr>
      <t xml:space="preserve"> function get ride of the unwanted "K" s.</t>
    </r>
  </si>
  <si>
    <t>Total number of workshop hours needed for Brisbane campus:</t>
  </si>
  <si>
    <t>Student ID</t>
  </si>
  <si>
    <t>First enrolment trimester</t>
  </si>
  <si>
    <t>Agent Name</t>
  </si>
  <si>
    <r>
      <t>1-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Go to </t>
    </r>
    <r>
      <rPr>
        <b/>
        <sz val="11"/>
        <color theme="1"/>
        <rFont val="Calibri"/>
        <family val="2"/>
        <scheme val="minor"/>
      </rPr>
      <t>"Student database"</t>
    </r>
    <r>
      <rPr>
        <sz val="11"/>
        <color theme="1"/>
        <rFont val="Calibri"/>
        <family val="2"/>
        <scheme val="minor"/>
      </rPr>
      <t xml:space="preserve"> sheet and complete the blank sheets of </t>
    </r>
    <r>
      <rPr>
        <b/>
        <sz val="11"/>
        <color theme="1"/>
        <rFont val="Calibri"/>
        <family val="2"/>
        <scheme val="minor"/>
      </rPr>
      <t xml:space="preserve">column G (Course) </t>
    </r>
    <r>
      <rPr>
        <sz val="11"/>
        <color theme="1"/>
        <rFont val="Calibri"/>
        <family val="2"/>
        <scheme val="minor"/>
      </rPr>
      <t xml:space="preserve">using </t>
    </r>
    <r>
      <rPr>
        <b/>
        <sz val="11"/>
        <color theme="1"/>
        <rFont val="Calibri"/>
        <family val="2"/>
        <scheme val="minor"/>
      </rPr>
      <t>Copy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Go to special</t>
    </r>
    <r>
      <rPr>
        <sz val="11"/>
        <color theme="1"/>
        <rFont val="Calibri"/>
        <family val="2"/>
        <scheme val="minor"/>
      </rPr>
      <t xml:space="preserve"> approach. Make sure you change the cell contents to</t>
    </r>
    <r>
      <rPr>
        <b/>
        <sz val="11"/>
        <color theme="1"/>
        <rFont val="Calibri"/>
        <family val="2"/>
        <scheme val="minor"/>
      </rPr>
      <t xml:space="preserve"> Value</t>
    </r>
    <r>
      <rPr>
        <sz val="11"/>
        <color theme="1"/>
        <rFont val="Calibri"/>
        <family val="2"/>
        <scheme val="minor"/>
      </rPr>
      <t xml:space="preserve"> at the end. </t>
    </r>
  </si>
  <si>
    <r>
      <t>2-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Make a copy of the sheet "</t>
    </r>
    <r>
      <rPr>
        <b/>
        <sz val="11"/>
        <color theme="1"/>
        <rFont val="Calibri"/>
        <family val="2"/>
        <scheme val="minor"/>
      </rPr>
      <t>Student database</t>
    </r>
    <r>
      <rPr>
        <sz val="11"/>
        <color theme="1"/>
        <rFont val="Calibri"/>
        <family val="2"/>
        <scheme val="minor"/>
      </rPr>
      <t xml:space="preserve">" name it </t>
    </r>
    <r>
      <rPr>
        <b/>
        <sz val="11"/>
        <color theme="1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database edit</t>
    </r>
    <r>
      <rPr>
        <b/>
        <sz val="11"/>
        <color theme="1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. Link all cells of the new sheet to the "Student database" sheet.</t>
    </r>
  </si>
  <si>
    <r>
      <t xml:space="preserve"> 2- For Year, use </t>
    </r>
    <r>
      <rPr>
        <b/>
        <sz val="11"/>
        <color theme="1"/>
        <rFont val="Calibri"/>
        <family val="2"/>
        <scheme val="minor"/>
      </rPr>
      <t>Right and Value</t>
    </r>
    <r>
      <rPr>
        <sz val="11"/>
        <color theme="1"/>
        <rFont val="Calibri"/>
        <family val="2"/>
        <scheme val="minor"/>
      </rPr>
      <t xml:space="preserve"> functions </t>
    </r>
  </si>
  <si>
    <r>
      <t>6-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The age of students in first day of enrolment is interesting for the marketing group to target potential students. Insert a column </t>
    </r>
    <r>
      <rPr>
        <b/>
        <sz val="11"/>
        <color theme="1"/>
        <rFont val="Calibri"/>
        <family val="2"/>
        <scheme val="minor"/>
      </rPr>
      <t>at the end of the table</t>
    </r>
    <r>
      <rPr>
        <sz val="11"/>
        <color theme="1"/>
        <rFont val="Calibri"/>
        <family val="2"/>
        <scheme val="minor"/>
      </rPr>
      <t>, name it</t>
    </r>
    <r>
      <rPr>
        <b/>
        <sz val="11"/>
        <color theme="1"/>
        <rFont val="Calibri"/>
        <family val="2"/>
        <scheme val="minor"/>
      </rPr>
      <t xml:space="preserve"> "Age at first enrolment" </t>
    </r>
    <r>
      <rPr>
        <sz val="11"/>
        <color theme="1"/>
        <rFont val="Calibri"/>
        <family val="2"/>
        <scheme val="minor"/>
      </rPr>
      <t xml:space="preserve">and calculate the values. </t>
    </r>
  </si>
  <si>
    <r>
      <t xml:space="preserve">1- Start with changing "Date of Birth" column format from </t>
    </r>
    <r>
      <rPr>
        <b/>
        <sz val="11"/>
        <color theme="1"/>
        <rFont val="Calibri"/>
        <family val="2"/>
        <scheme val="minor"/>
      </rPr>
      <t>Text to Date</t>
    </r>
    <r>
      <rPr>
        <sz val="11"/>
        <color theme="1"/>
        <rFont val="Calibri"/>
        <family val="2"/>
        <scheme val="minor"/>
      </rPr>
      <t xml:space="preserve"> then find the age of the student at the date of enrolment.</t>
    </r>
  </si>
  <si>
    <r>
      <t>10-</t>
    </r>
    <r>
      <rPr>
        <sz val="7"/>
        <color theme="1"/>
        <rFont val="Times New Roman"/>
        <family val="1"/>
      </rPr>
      <t xml:space="preserve">     </t>
    </r>
    <r>
      <rPr>
        <sz val="11"/>
        <color theme="1"/>
        <rFont val="Calibri"/>
        <family val="2"/>
        <scheme val="minor"/>
      </rPr>
      <t xml:space="preserve">Make another column at the end of database edit sheet with the name of </t>
    </r>
    <r>
      <rPr>
        <b/>
        <sz val="11"/>
        <color theme="1"/>
        <rFont val="Calibri"/>
        <family val="2"/>
        <scheme val="minor"/>
      </rPr>
      <t>Total workshop hours requirements</t>
    </r>
    <r>
      <rPr>
        <sz val="11"/>
        <color theme="1"/>
        <rFont val="Calibri"/>
        <family val="2"/>
        <scheme val="minor"/>
      </rPr>
      <t xml:space="preserve">. Each student needs to do at least 20 hours of workshop. </t>
    </r>
  </si>
  <si>
    <t>Use if function to find number of workshop hours needed to be done. But due to the text format of workshop hours you will find all values equal to zero.</t>
  </si>
  <si>
    <r>
      <t>11-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Solve the calculation problem by changing the workshop hour values from Text to numbers.</t>
    </r>
  </si>
  <si>
    <t>Bachelor of Accounting </t>
  </si>
  <si>
    <t>Age</t>
  </si>
  <si>
    <t>Student by Campus</t>
  </si>
  <si>
    <t>Month</t>
  </si>
  <si>
    <t>Workshop</t>
  </si>
  <si>
    <t>Sum of Total workshop 
hours requeriments</t>
  </si>
  <si>
    <t>Hidden = 
Length and 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</si>
</sst>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sz val="7"/>
      <color theme="1"/>
      <name val="Times New Roman"/>
      <family val="1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1" fillId="0" borderId="0"/>
    <xf numFmtId="0" fontId="12" fillId="0" borderId="3" applyNumberFormat="0" applyFill="0" applyAlignment="0" applyProtection="0"/>
  </cellStyleXfs>
  <cellXfs count="56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4" fillId="0" borderId="2" xfId="1" applyBorder="1"/>
    <xf numFmtId="0" fontId="4" fillId="0" borderId="2" xfId="2" applyBorder="1"/>
    <xf numFmtId="0" fontId="1" fillId="0" borderId="0" xfId="4"/>
    <xf numFmtId="0" fontId="1" fillId="0" borderId="4" xfId="4" applyBorder="1"/>
    <xf numFmtId="0" fontId="11" fillId="0" borderId="0" xfId="6"/>
    <xf numFmtId="0" fontId="13" fillId="0" borderId="0" xfId="7" applyFont="1" applyBorder="1"/>
    <xf numFmtId="0" fontId="14" fillId="0" borderId="8" xfId="4" applyFont="1" applyBorder="1"/>
    <xf numFmtId="0" fontId="16" fillId="0" borderId="0" xfId="4" applyFont="1"/>
    <xf numFmtId="0" fontId="0" fillId="0" borderId="0" xfId="0" applyAlignment="1">
      <alignment wrapText="1"/>
    </xf>
    <xf numFmtId="0" fontId="0" fillId="0" borderId="0" xfId="4" applyFont="1"/>
    <xf numFmtId="0" fontId="0" fillId="0" borderId="0" xfId="0" applyAlignment="1">
      <alignment horizontal="left" vertical="center" indent="5"/>
    </xf>
    <xf numFmtId="0" fontId="0" fillId="0" borderId="0" xfId="0" applyAlignment="1">
      <alignment vertical="center"/>
    </xf>
    <xf numFmtId="16" fontId="0" fillId="0" borderId="2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1" xfId="0" applyBorder="1"/>
    <xf numFmtId="0" fontId="18" fillId="3" borderId="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vertical="center" wrapText="1"/>
    </xf>
    <xf numFmtId="0" fontId="0" fillId="0" borderId="0" xfId="4" applyFont="1" applyAlignment="1">
      <alignment horizontal="right"/>
    </xf>
    <xf numFmtId="0" fontId="3" fillId="0" borderId="1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14" fontId="3" fillId="0" borderId="1" xfId="0" applyNumberFormat="1" applyFont="1" applyBorder="1" applyAlignment="1">
      <alignment horizontal="center"/>
    </xf>
    <xf numFmtId="0" fontId="19" fillId="3" borderId="2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20" fillId="2" borderId="2" xfId="0" applyFont="1" applyFill="1" applyBorder="1" applyAlignment="1">
      <alignment horizontal="center"/>
    </xf>
    <xf numFmtId="0" fontId="7" fillId="0" borderId="4" xfId="4" applyFont="1" applyBorder="1" applyAlignment="1">
      <alignment horizontal="center"/>
    </xf>
    <xf numFmtId="0" fontId="7" fillId="0" borderId="0" xfId="4" applyFont="1" applyAlignment="1">
      <alignment horizontal="center"/>
    </xf>
    <xf numFmtId="0" fontId="8" fillId="0" borderId="4" xfId="4" applyFont="1" applyBorder="1" applyAlignment="1">
      <alignment horizontal="center"/>
    </xf>
    <xf numFmtId="0" fontId="8" fillId="0" borderId="0" xfId="4" applyFont="1" applyAlignment="1">
      <alignment horizontal="center"/>
    </xf>
    <xf numFmtId="0" fontId="10" fillId="2" borderId="5" xfId="5" applyFont="1" applyFill="1" applyBorder="1" applyAlignment="1">
      <alignment horizontal="center"/>
    </xf>
    <xf numFmtId="0" fontId="10" fillId="2" borderId="6" xfId="5" applyFont="1" applyFill="1" applyBorder="1" applyAlignment="1">
      <alignment horizontal="center"/>
    </xf>
    <xf numFmtId="0" fontId="10" fillId="2" borderId="7" xfId="5" applyFont="1" applyFill="1" applyBorder="1" applyAlignment="1">
      <alignment horizontal="center"/>
    </xf>
    <xf numFmtId="0" fontId="15" fillId="0" borderId="0" xfId="0" applyFont="1" applyAlignment="1">
      <alignment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1" fillId="0" borderId="0" xfId="0" applyFont="1"/>
    <xf numFmtId="0" fontId="22" fillId="5" borderId="0" xfId="0" applyFont="1" applyFill="1" applyAlignment="1">
      <alignment horizontal="center" vertical="center"/>
    </xf>
    <xf numFmtId="0" fontId="0" fillId="6" borderId="0" xfId="0" applyFill="1" applyAlignment="1">
      <alignment wrapText="1"/>
    </xf>
  </cellXfs>
  <cellStyles count="8">
    <cellStyle name="MQ Heading 1" xfId="7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2 2 2" xfId="4" xr:uid="{00000000-0005-0000-0000-000004000000}"/>
    <cellStyle name="Normal 3" xfId="3" xr:uid="{00000000-0005-0000-0000-000005000000}"/>
    <cellStyle name="Normal 4" xfId="6" xr:uid="{00000000-0005-0000-0000-000006000000}"/>
    <cellStyle name="Title 2" xfId="5" xr:uid="{00000000-0005-0000-0000-000007000000}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wrapText="1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jifoto Studios" refreshedDate="43040.974776620373" createdVersion="4" refreshedVersion="4" minRefreshableVersion="3" recordCount="153" xr:uid="{00000000-000A-0000-FFFF-FFFF00000000}">
  <cacheSource type="worksheet">
    <worksheetSource ref="A1:K154" sheet="Student BBDD v2"/>
  </cacheSource>
  <cacheFields count="12">
    <cacheField name="StudentID" numFmtId="0">
      <sharedItems containsMixedTypes="1" containsNumber="1" containsInteger="1" minValue="150126" maxValue="150252"/>
    </cacheField>
    <cacheField name="Name" numFmtId="0">
      <sharedItems/>
    </cacheField>
    <cacheField name="Unit" numFmtId="0">
      <sharedItems/>
    </cacheField>
    <cacheField name="Campus" numFmtId="0">
      <sharedItems count="10">
        <s v="Sydney"/>
        <s v="Brisbane"/>
        <s v="Melbourne"/>
        <s v="   Brisbane" u="1"/>
        <s v="_x000a_Sydney_x000a_" u="1"/>
        <s v="   Sydney" u="1"/>
        <s v="   Melbourne" u="1"/>
        <s v="Sydney     " u="1"/>
        <s v="Melbourne     " u="1"/>
        <s v="Brisbane     " u="1"/>
      </sharedItems>
    </cacheField>
    <cacheField name="First enrolment trimister" numFmtId="0">
      <sharedItems/>
    </cacheField>
    <cacheField name="First enrolment Date" numFmtId="14">
      <sharedItems containsSemiMixedTypes="0" containsNonDate="0" containsDate="1" containsString="0" minDate="2014-03-13T00:00:00" maxDate="2017-11-07T00:00:00"/>
    </cacheField>
    <cacheField name="Number of workshop hours" numFmtId="0">
      <sharedItems/>
    </cacheField>
    <cacheField name="Course" numFmtId="0">
      <sharedItems/>
    </cacheField>
    <cacheField name="Date of Birth" numFmtId="14">
      <sharedItems containsSemiMixedTypes="0" containsNonDate="0" containsDate="1" containsString="0" minDate="1987-01-04T00:00:00" maxDate="1998-12-15T00:00:00"/>
    </cacheField>
    <cacheField name="AgentName" numFmtId="0">
      <sharedItems/>
    </cacheField>
    <cacheField name="First Enrolment Month" numFmtId="0">
      <sharedItems/>
    </cacheField>
    <cacheField name="Age at first enrolment" numFmtId="2">
      <sharedItems containsSemiMixedTypes="0" containsString="0" containsNumber="1" containsInteger="1" minValue="16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jifoto Studios" refreshedDate="43041.007627893516" createdVersion="4" refreshedVersion="4" minRefreshableVersion="3" recordCount="153" xr:uid="{00000000-000A-0000-FFFF-FFFF01000000}">
  <cacheSource type="worksheet">
    <worksheetSource ref="A1:Q154" sheet="Student BBDD v2"/>
  </cacheSource>
  <cacheFields count="14">
    <cacheField name="StudentID" numFmtId="0">
      <sharedItems/>
    </cacheField>
    <cacheField name="Name" numFmtId="0">
      <sharedItems/>
    </cacheField>
    <cacheField name="Campus" numFmtId="0">
      <sharedItems count="3">
        <s v="Sydney"/>
        <s v="Brisbane"/>
        <s v="Melbourne"/>
      </sharedItems>
    </cacheField>
    <cacheField name="First enrolment trimister" numFmtId="0">
      <sharedItems/>
    </cacheField>
    <cacheField name="First enrolment Date" numFmtId="14">
      <sharedItems containsSemiMixedTypes="0" containsNonDate="0" containsDate="1" containsString="0" minDate="2014-03-13T00:00:00" maxDate="2017-11-07T00:00:00"/>
    </cacheField>
    <cacheField name="Number of workshop hours" numFmtId="0">
      <sharedItems containsSemiMixedTypes="0" containsString="0" containsNumber="1" containsInteger="1" minValue="1" maxValue="36"/>
    </cacheField>
    <cacheField name="Course" numFmtId="0">
      <sharedItems/>
    </cacheField>
    <cacheField name="Date of Birth" numFmtId="14">
      <sharedItems containsSemiMixedTypes="0" containsNonDate="0" containsDate="1" containsString="0" minDate="1987-01-04T00:00:00" maxDate="1998-12-15T00:00:00"/>
    </cacheField>
    <cacheField name="AgentName" numFmtId="0">
      <sharedItems/>
    </cacheField>
    <cacheField name="First Enrolment Month" numFmtId="0">
      <sharedItems count="3">
        <s v="Jul"/>
        <s v="Nov"/>
        <s v="Mar"/>
      </sharedItems>
    </cacheField>
    <cacheField name="Age at first enrolment" numFmtId="2">
      <sharedItems containsSemiMixedTypes="0" containsString="0" containsNumber="1" containsInteger="1" minValue="16" maxValue="30" count="15">
        <n v="20"/>
        <n v="21"/>
        <n v="27"/>
        <n v="28"/>
        <n v="22"/>
        <n v="25"/>
        <n v="24"/>
        <n v="17"/>
        <n v="23"/>
        <n v="19"/>
        <n v="18"/>
        <n v="26"/>
        <n v="29"/>
        <n v="30"/>
        <n v="16"/>
      </sharedItems>
    </cacheField>
    <cacheField name="Total workshop hours requirments" numFmtId="2">
      <sharedItems containsSemiMixedTypes="0" containsString="0" containsNumber="1" containsInteger="1" minValue="0" maxValue="19"/>
    </cacheField>
    <cacheField name="Length" numFmtId="0">
      <sharedItems containsSemiMixedTypes="0" containsString="0" containsNumber="1" containsInteger="1" minValue="1" maxValue="2"/>
    </cacheField>
    <cacheField name="Char" numFmtId="0">
      <sharedItems containsSemiMixedTypes="0" containsString="0" containsNumber="1" containsInteger="1" minValue="48" maxValue="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s v="K150100"/>
    <s v="Mr.  Behrouz  COURT   "/>
    <s v="Intro to ECommerce"/>
    <x v="0"/>
    <s v="T2-2015"/>
    <d v="2015-07-10T00:00:00"/>
    <s v="1  "/>
    <s v="Bachelor of Business"/>
    <d v="1995-10-24T00:00:00"/>
    <s v="Pathway Education "/>
    <s v="Jul"/>
    <n v="20"/>
  </r>
  <r>
    <s v="K150101"/>
    <s v="Mr.  Hootan  VERIO   "/>
    <s v="Mgmt Principles "/>
    <x v="1"/>
    <s v="T1-2014"/>
    <d v="2014-11-06T00:00:00"/>
    <s v="1  "/>
    <s v="Bachelor of Business"/>
    <d v="1993-01-05T00:00:00"/>
    <s v="Pathway Education "/>
    <s v="Nov"/>
    <n v="21"/>
  </r>
  <r>
    <s v="K150102"/>
    <s v="Ms.  Kaveh  RVATH   "/>
    <s v="Bus Acct"/>
    <x v="2"/>
    <s v="T2-2015"/>
    <d v="2015-07-10T00:00:00"/>
    <s v="22  "/>
    <s v="Bachelor of Accounting"/>
    <d v="1988-09-13T00:00:00"/>
    <s v="Glob Consultancy"/>
    <s v="Jul"/>
    <n v="27"/>
  </r>
  <r>
    <s v="K150103"/>
    <s v="Mr.  Fardin  KORBA   "/>
    <s v="Quant Methods "/>
    <x v="1"/>
    <s v="T2-2016"/>
    <d v="2016-07-10T00:00:00"/>
    <s v="18  "/>
    <s v="Bachelor of Accounting"/>
    <d v="1988-12-29T00:00:00"/>
    <s v="Glob Consultancy"/>
    <s v="Jul"/>
    <n v="28"/>
  </r>
  <r>
    <s v="K150104"/>
    <s v="Mr.  Mehrab  ILYAS   "/>
    <s v="Bus Comm "/>
    <x v="0"/>
    <s v="T3-2016"/>
    <d v="2016-03-13T00:00:00"/>
    <s v="36  "/>
    <s v="Bachelor of Business"/>
    <d v="1996-09-26T00:00:00"/>
    <s v="Bridgeagency "/>
    <s v="Mar"/>
    <n v="20"/>
  </r>
  <r>
    <s v="K150105"/>
    <s v="Mr.  Aram  HALID   "/>
    <s v="Intro to ECommerce"/>
    <x v="0"/>
    <s v="T2-2015"/>
    <d v="2015-07-10T00:00:00"/>
    <s v="3  "/>
    <s v="Bachelor of Business"/>
    <d v="1993-06-05T00:00:00"/>
    <s v="Bridgeagency "/>
    <s v="Jul"/>
    <n v="22"/>
  </r>
  <r>
    <s v="K150106"/>
    <s v="Mr.  Nazilla  AYYAB   "/>
    <s v="Mgmt Principles "/>
    <x v="0"/>
    <s v="T2-2015"/>
    <d v="2015-07-10T00:00:00"/>
    <s v="11  "/>
    <s v="Bachelor of Business"/>
    <d v="1990-07-17T00:00:00"/>
    <s v="Bridgeagency "/>
    <s v="Jul"/>
    <n v="25"/>
  </r>
  <r>
    <s v="K150107"/>
    <s v="Mr.  Shahrbanou  ANDIO   "/>
    <s v="Mgmt Principles "/>
    <x v="0"/>
    <s v="T3-2016"/>
    <d v="2016-03-13T00:00:00"/>
    <s v="30  "/>
    <s v="Bachelor of Business"/>
    <d v="1992-03-04T00:00:00"/>
    <s v="Bridgeagency "/>
    <s v="Mar"/>
    <n v="24"/>
  </r>
  <r>
    <s v="K150108"/>
    <s v="Mr. Sholeh  Mohan   "/>
    <s v="HRM"/>
    <x v="0"/>
    <s v="T2-2015"/>
    <d v="2015-07-10T00:00:00"/>
    <s v="12  "/>
    <s v="Bachelor of Business"/>
    <d v="1998-11-06T00:00:00"/>
    <s v="BrightwayConsultants"/>
    <s v="Jul"/>
    <n v="17"/>
  </r>
  <r>
    <s v="K150109"/>
    <s v="Mr. Farangis  pkota   "/>
    <s v="Bus Acct"/>
    <x v="2"/>
    <s v="T2-2017"/>
    <d v="2017-07-10T00:00:00"/>
    <s v="5  "/>
    <s v="Bachelor of Business"/>
    <d v="1994-03-23T00:00:00"/>
    <s v="Information Agency"/>
    <s v="Jul"/>
    <n v="23"/>
  </r>
  <r>
    <s v="K150110"/>
    <s v="Mr. Sheeva  ZAFAR   "/>
    <s v="Quant Methods "/>
    <x v="0"/>
    <s v="T2-2015"/>
    <d v="2015-07-10T00:00:00"/>
    <s v="8  "/>
    <s v="Bachelor of Business"/>
    <d v="1996-12-02T00:00:00"/>
    <s v="Information Agency"/>
    <s v="Jul"/>
    <n v="19"/>
  </r>
  <r>
    <s v="K150111"/>
    <s v="Mr. Asal  MUKHI   "/>
    <s v="Bus Acct"/>
    <x v="0"/>
    <s v="T3-2016"/>
    <d v="2016-03-13T00:00:00"/>
    <s v="13  "/>
    <s v="Bachelor of Business"/>
    <d v="1996-01-13T00:00:00"/>
    <s v="International Educational "/>
    <s v="Mar"/>
    <n v="20"/>
  </r>
  <r>
    <s v="K150112"/>
    <s v="Mr. Zari  SINGH   "/>
    <s v="Corp Resp Ethics"/>
    <x v="1"/>
    <s v="T3-2015"/>
    <d v="2015-03-13T00:00:00"/>
    <s v="28  "/>
    <s v="Bachelor of Business"/>
    <d v="1997-01-29T00:00:00"/>
    <s v="International Educational "/>
    <s v="Mar"/>
    <n v="18"/>
  </r>
  <r>
    <s v="K150113"/>
    <s v="Mr. Mozhgan  PKOTA   "/>
    <s v="Bus Law "/>
    <x v="2"/>
    <s v="T1-2017"/>
    <d v="2017-11-06T00:00:00"/>
    <s v="5  "/>
    <s v="Bachelor of Business"/>
    <d v="1995-02-24T00:00:00"/>
    <s v="ALTECA Agency"/>
    <s v="Nov"/>
    <n v="22"/>
  </r>
  <r>
    <s v="K150114"/>
    <s v="Mr. Dadbeh  sh KC   "/>
    <s v="Corp Law"/>
    <x v="0"/>
    <s v="T3-2014"/>
    <d v="2014-03-13T00:00:00"/>
    <s v="12  "/>
    <s v="Bachelor of Business"/>
    <d v="1992-12-07T00:00:00"/>
    <s v="ALTECA Agency"/>
    <s v="Mar"/>
    <n v="22"/>
  </r>
  <r>
    <s v="K150115"/>
    <s v="Mr. Soudabeh  AKLEE   "/>
    <s v="Bus Comm "/>
    <x v="0"/>
    <s v="T3-2017"/>
    <d v="2017-03-13T00:00:00"/>
    <s v="14  "/>
    <s v="Bachelor of Business"/>
    <d v="1994-09-22T00:00:00"/>
    <s v="Information Agency"/>
    <s v="Mar"/>
    <n v="23"/>
  </r>
  <r>
    <s v="K150116"/>
    <s v="Mr. Mahdokht  Singh   "/>
    <s v="Quant Methods "/>
    <x v="1"/>
    <s v="T3-2014"/>
    <d v="2014-03-13T00:00:00"/>
    <s v="15  "/>
    <s v="Bachelor of Business"/>
    <d v="1987-10-10T00:00:00"/>
    <s v="Information Agency"/>
    <s v="Mar"/>
    <n v="27"/>
  </r>
  <r>
    <s v="K150117"/>
    <s v="Ms. Pareevash   KAUR   "/>
    <s v="Bus Acct"/>
    <x v="2"/>
    <s v="T3-2017"/>
    <d v="2017-03-13T00:00:00"/>
    <s v="3  "/>
    <s v="Bachelor of Business"/>
    <d v="1989-03-29T00:00:00"/>
    <s v="Bridgeagency "/>
    <s v="Mar"/>
    <n v="28"/>
  </r>
  <r>
    <s v="K150118"/>
    <s v="Mr. Afsoon  KUMAR   "/>
    <s v="Bus Law "/>
    <x v="0"/>
    <s v="T2-2017"/>
    <d v="2017-07-10T00:00:00"/>
    <s v="12  "/>
    <s v="Bachelor of Business"/>
    <d v="1993-08-03T00:00:00"/>
    <s v="Bridgeagency "/>
    <s v="Jul"/>
    <n v="24"/>
  </r>
  <r>
    <s v="K150119"/>
    <s v="Mr. Bardia   YOON   "/>
    <s v="Int Mgmt "/>
    <x v="0"/>
    <s v="T1-2016"/>
    <d v="2016-11-06T00:00:00"/>
    <s v="1  "/>
    <s v="Bachelor of Business"/>
    <d v="1994-12-28T00:00:00"/>
    <s v="Can- Able Immigration Consultants "/>
    <s v="Nov"/>
    <n v="22"/>
  </r>
  <r>
    <s v="K150120"/>
    <s v="Mr. Golbanoo   DEOL   "/>
    <s v="Bus Comm "/>
    <x v="0"/>
    <s v="T1-2016"/>
    <d v="2016-11-06T00:00:00"/>
    <s v="2  "/>
    <s v="Bachelor of Business"/>
    <d v="1990-06-12T00:00:00"/>
    <s v="Expert Education and Visa Services "/>
    <s v="Nov"/>
    <n v="26"/>
  </r>
  <r>
    <s v="K150121"/>
    <s v="Mr. Sasan  MAHAN   "/>
    <s v="Mgmt Principles "/>
    <x v="0"/>
    <s v="T1-2016"/>
    <d v="2016-11-06T00:00:00"/>
    <s v="2  "/>
    <s v="Bachelor of Business"/>
    <d v="1991-07-17T00:00:00"/>
    <s v="Expert Education and Visa Services "/>
    <s v="Nov"/>
    <n v="25"/>
  </r>
  <r>
    <s v="K150122"/>
    <s v="Mr. Pasha   WONG   "/>
    <s v="Bus Economics"/>
    <x v="2"/>
    <s v="T2-2015"/>
    <d v="2015-07-10T00:00:00"/>
    <s v="8  "/>
    <s v="Bachelor of Business"/>
    <d v="1996-06-08T00:00:00"/>
    <s v="BrightwayConsultants"/>
    <s v="Jul"/>
    <n v="19"/>
  </r>
  <r>
    <s v="K150123"/>
    <s v="Mr. Shaheen  SINGH   "/>
    <s v="Bus Law "/>
    <x v="0"/>
    <s v="T2-2014"/>
    <d v="2014-07-10T00:00:00"/>
    <s v="14  "/>
    <s v="Bachelor of Business"/>
    <d v="1995-06-26T00:00:00"/>
    <s v="BrightwayConsultants"/>
    <s v="Jul"/>
    <n v="19"/>
  </r>
  <r>
    <s v="K150124"/>
    <s v="Mr. Salomeh  AHMAD   "/>
    <s v="Bus Comm "/>
    <x v="0"/>
    <s v="T3-2014"/>
    <d v="2014-03-13T00:00:00"/>
    <s v="3  "/>
    <s v="Bachelor of Business"/>
    <d v="1997-05-22T00:00:00"/>
    <s v="PEP International Education Services"/>
    <s v="Mar"/>
    <n v="17"/>
  </r>
  <r>
    <s v="K150125"/>
    <s v="Ms. Shokouh  SHAHI   "/>
    <s v="Intro to ECommerce"/>
    <x v="2"/>
    <s v="T2-2017"/>
    <d v="2017-07-10T00:00:00"/>
    <s v="4  "/>
    <s v="Bachelor of Business"/>
    <d v="1995-02-11T00:00:00"/>
    <s v="PEP International Education Services"/>
    <s v="Jul"/>
    <n v="22"/>
  </r>
  <r>
    <n v="150126"/>
    <s v="Mr. Nazafarin  SABIR   "/>
    <s v="Mgmt Principles "/>
    <x v="0"/>
    <s v="T2-2014"/>
    <d v="2014-07-10T00:00:00"/>
    <s v="7  "/>
    <s v="Bachelor of Business"/>
    <d v="1997-11-27T00:00:00"/>
    <s v="PEP International Education Services"/>
    <s v="Jul"/>
    <n v="17"/>
  </r>
  <r>
    <n v="150127"/>
    <s v="Mr. Sarvenaz  AMMED   "/>
    <s v="Quant Methods "/>
    <x v="1"/>
    <s v="T3-2016"/>
    <d v="2016-03-13T00:00:00"/>
    <s v="3  "/>
    <s v="Bachelor of Business"/>
    <d v="1993-07-19T00:00:00"/>
    <s v="PEP International Education Services"/>
    <s v="Mar"/>
    <n v="23"/>
  </r>
  <r>
    <n v="150128"/>
    <s v="Mr. Bahram  AMEED   "/>
    <s v="Corp Resp Ethics"/>
    <x v="0"/>
    <s v="T2-2016"/>
    <d v="2016-07-10T00:00:00"/>
    <s v="7  "/>
    <s v="Bachelor of Business"/>
    <d v="1987-08-27T00:00:00"/>
    <s v="International Educational "/>
    <s v="Jul"/>
    <n v="29"/>
  </r>
  <r>
    <n v="150129"/>
    <s v="Mr. Hooshang  ASHTE   "/>
    <s v="Quant Methods "/>
    <x v="2"/>
    <s v="T1-2016"/>
    <d v="2016-11-06T00:00:00"/>
    <s v="10  "/>
    <s v="Bachelor of Business"/>
    <d v="1998-06-25T00:00:00"/>
    <s v="International Educational "/>
    <s v="Nov"/>
    <n v="18"/>
  </r>
  <r>
    <n v="150130"/>
    <s v="Mr. Aryan  ULAKH   "/>
    <s v="Corp Resp Ethics"/>
    <x v="2"/>
    <s v="T2-2017"/>
    <d v="2017-07-10T00:00:00"/>
    <s v="2  "/>
    <s v="Bachelor of Business"/>
    <d v="1998-12-14T00:00:00"/>
    <s v="Hope Agency"/>
    <s v="Jul"/>
    <n v="19"/>
  </r>
  <r>
    <n v="150131"/>
    <s v="Mr. Ladan  GUYEN   "/>
    <s v="Bus Acct"/>
    <x v="0"/>
    <s v="T1-2016"/>
    <d v="2016-11-06T00:00:00"/>
    <s v="5  "/>
    <s v="Bachelor of Business"/>
    <d v="1995-03-15T00:00:00"/>
    <s v="Prime Consultant "/>
    <s v="Nov"/>
    <n v="21"/>
  </r>
  <r>
    <n v="150132"/>
    <s v="Mr. Zari  SINGH   "/>
    <s v="Corp Resp Ethics"/>
    <x v="2"/>
    <s v="T1-2016"/>
    <d v="2016-11-06T00:00:00"/>
    <s v="1  "/>
    <s v="Bachelor of Business"/>
    <d v="1989-10-22T00:00:00"/>
    <s v="Prime Consultant "/>
    <s v="Nov"/>
    <n v="27"/>
  </r>
  <r>
    <n v="150133"/>
    <s v="Mr. Pezhman  AKRAM   "/>
    <s v="Mktg Principles"/>
    <x v="1"/>
    <s v="T2-2017"/>
    <d v="2017-07-10T00:00:00"/>
    <s v="6  "/>
    <s v="Bachelor of Business"/>
    <d v="1992-09-22T00:00:00"/>
    <s v="Prime Consultant "/>
    <s v="Jul"/>
    <n v="25"/>
  </r>
  <r>
    <n v="150134"/>
    <s v="Mr. Gisou  UZAIR   "/>
    <s v="Quant Methods "/>
    <x v="2"/>
    <s v="T2-2014"/>
    <d v="2014-07-10T00:00:00"/>
    <s v="12  "/>
    <s v="Bachelor of Business"/>
    <d v="1989-12-13T00:00:00"/>
    <s v="Hope Agency"/>
    <s v="Jul"/>
    <n v="25"/>
  </r>
  <r>
    <n v="150135"/>
    <s v="Ms. Farhoud  hi VO   "/>
    <s v="HRM"/>
    <x v="1"/>
    <s v="T1-2016"/>
    <d v="2016-11-06T00:00:00"/>
    <s v="8  "/>
    <s v="Bachelor of Business"/>
    <d v="1988-04-08T00:00:00"/>
    <s v="International Educational "/>
    <s v="Nov"/>
    <n v="28"/>
  </r>
  <r>
    <n v="150136"/>
    <s v="Mr. Ardeshir  ao HE   "/>
    <s v="Bus Economics"/>
    <x v="1"/>
    <s v="T2-2016"/>
    <d v="2016-07-10T00:00:00"/>
    <s v="1  "/>
    <s v="Bachelor of Business"/>
    <d v="1993-05-02T00:00:00"/>
    <s v="Visa Consultants Pty Ltd "/>
    <s v="Jul"/>
    <n v="23"/>
  </r>
  <r>
    <n v="150137"/>
    <s v="Ms. Koosha  an XI   "/>
    <s v="Bus Comm "/>
    <x v="0"/>
    <s v="T3-2016"/>
    <d v="2016-03-13T00:00:00"/>
    <s v="3  "/>
    <s v="Bachelor of Business"/>
    <d v="1992-07-17T00:00:00"/>
    <s v="ISEMS Education"/>
    <s v="Mar"/>
    <n v="24"/>
  </r>
  <r>
    <n v="150138"/>
    <s v="Mr. Ramesh  GUYEN   "/>
    <s v="Bus Comm "/>
    <x v="1"/>
    <s v="T3-2017"/>
    <d v="2017-03-13T00:00:00"/>
    <s v="6  "/>
    <s v="Bachelor of Business"/>
    <d v="1997-10-29T00:00:00"/>
    <s v="Unilink Overseas Study Consulting Ltd"/>
    <s v="Mar"/>
    <n v="20"/>
  </r>
  <r>
    <n v="150139"/>
    <s v="Ms. Sohrab  oc DO   "/>
    <s v="Org Beh"/>
    <x v="2"/>
    <s v="T2-2016"/>
    <d v="2016-07-10T00:00:00"/>
    <s v="4  "/>
    <s v="Bachelor of Business"/>
    <d v="1995-06-19T00:00:00"/>
    <s v="Unilink Overseas Study Consulting Ltd"/>
    <s v="Jul"/>
    <n v="21"/>
  </r>
  <r>
    <n v="150140"/>
    <s v="Ms. Farbod  HOANG   "/>
    <s v="Fin Acct "/>
    <x v="0"/>
    <s v="T3-2014"/>
    <d v="2014-03-13T00:00:00"/>
    <s v="1  "/>
    <s v="Bachelor of Business"/>
    <d v="1989-03-11T00:00:00"/>
    <s v="Bridgeagency "/>
    <s v="Mar"/>
    <n v="25"/>
  </r>
  <r>
    <n v="150141"/>
    <s v="Ms  Afsar  ga LE   "/>
    <s v="Intro to ECommerce"/>
    <x v="1"/>
    <s v="T1-2016"/>
    <d v="2016-11-06T00:00:00"/>
    <s v="1  "/>
    <s v="Bachelor of Business"/>
    <d v="1991-12-03T00:00:00"/>
    <s v="IDPM Education"/>
    <s v="Nov"/>
    <n v="25"/>
  </r>
  <r>
    <n v="150142"/>
    <s v="Ms. Sanjar  TTEGE   "/>
    <s v="Mgmt Principles "/>
    <x v="1"/>
    <s v="T3-2015"/>
    <d v="2015-03-13T00:00:00"/>
    <s v="5  "/>
    <s v="Bachelor of Business"/>
    <d v="1992-11-28T00:00:00"/>
    <s v="IDPM Education"/>
    <s v="Mar"/>
    <n v="23"/>
  </r>
  <r>
    <n v="150143"/>
    <s v="Ms. Farid  My HA   "/>
    <s v="Auditing"/>
    <x v="0"/>
    <s v="T1-2015"/>
    <d v="2015-11-06T00:00:00"/>
    <s v="5  "/>
    <s v="Bachelor of Business"/>
    <d v="1996-09-28T00:00:00"/>
    <s v="ALTEC"/>
    <s v="Nov"/>
    <n v="19"/>
  </r>
  <r>
    <n v="150144"/>
    <s v="Mr. Atoosa  SINGH   "/>
    <s v="Bus Info Analysis"/>
    <x v="1"/>
    <s v="T2-2015"/>
    <d v="2015-07-10T00:00:00"/>
    <s v="2  "/>
    <s v="Bachelor of Business"/>
    <d v="1991-10-25T00:00:00"/>
    <s v="ALTEC"/>
    <s v="Jul"/>
    <n v="24"/>
  </r>
  <r>
    <n v="150145"/>
    <s v="Mr. Shaya   TRAN   "/>
    <s v="Bus Economics"/>
    <x v="1"/>
    <s v="T3-2016"/>
    <d v="2016-03-13T00:00:00"/>
    <s v="9  "/>
    <s v="Bachelor of Business"/>
    <d v="1987-10-14T00:00:00"/>
    <s v="Visa Consultants Pty Ltd "/>
    <s v="Mar"/>
    <n v="29"/>
  </r>
  <r>
    <n v="150146"/>
    <s v="Mr. Kamshad  SINGH   "/>
    <s v="Bus Strategy"/>
    <x v="0"/>
    <s v="T3-2016"/>
    <d v="2016-03-13T00:00:00"/>
    <s v="10  "/>
    <s v="Bachelor of Accounting "/>
    <d v="1993-05-26T00:00:00"/>
    <s v="International Educational "/>
    <s v="Mar"/>
    <n v="23"/>
  </r>
  <r>
    <n v="150147"/>
    <s v="Mr. Mandana  SINGH   "/>
    <s v="Fin mgmt"/>
    <x v="2"/>
    <s v="T1-2014"/>
    <d v="2014-11-06T00:00:00"/>
    <s v="4  "/>
    <s v="Bachelor of Accounting "/>
    <d v="1997-10-20T00:00:00"/>
    <s v="International Educational "/>
    <s v="Nov"/>
    <n v="17"/>
  </r>
  <r>
    <n v="150148"/>
    <s v="Mr. Golbahar  GUYEN   "/>
    <s v="Bus Economics"/>
    <x v="1"/>
    <s v="T2-2017"/>
    <d v="2017-07-10T00:00:00"/>
    <s v="3  "/>
    <s v="Bachelor of Business"/>
    <d v="1990-11-21T00:00:00"/>
    <s v="ALTEC"/>
    <s v="Jul"/>
    <n v="27"/>
  </r>
  <r>
    <n v="150149"/>
    <s v="Mr. Sami  SINGH   "/>
    <s v="Fin Acct "/>
    <x v="0"/>
    <s v="T1-2014"/>
    <d v="2014-11-06T00:00:00"/>
    <s v="3  "/>
    <s v="Bachelor of Accounting"/>
    <d v="1992-06-09T00:00:00"/>
    <s v="International Educational "/>
    <s v="Nov"/>
    <n v="22"/>
  </r>
  <r>
    <n v="150150"/>
    <s v="Mr. Golbahar  OUSUF   "/>
    <s v="Intro to ECommerce"/>
    <x v="2"/>
    <s v="T2-2015"/>
    <d v="2015-07-10T00:00:00"/>
    <s v="1  "/>
    <s v="Bachelor of Accounting"/>
    <d v="1995-09-26T00:00:00"/>
    <s v="International Educational "/>
    <s v="Jul"/>
    <n v="20"/>
  </r>
  <r>
    <n v="150151"/>
    <s v="Mr. Naheed   TRAN   "/>
    <s v="Mgmt Principles "/>
    <x v="2"/>
    <s v="T2-2015"/>
    <d v="2015-07-10T00:00:00"/>
    <s v="1  "/>
    <s v="Bachelor of Accounting"/>
    <d v="1995-09-02T00:00:00"/>
    <s v="International Educational "/>
    <s v="Jul"/>
    <n v="20"/>
  </r>
  <r>
    <n v="150152"/>
    <s v="Mr. Tahmineh  AMMED   "/>
    <s v="Bus Comm "/>
    <x v="1"/>
    <s v="T2-2015"/>
    <d v="2015-07-10T00:00:00"/>
    <s v="3  "/>
    <s v="Bachelor of Accounting"/>
    <d v="1994-04-29T00:00:00"/>
    <s v="MIM Education"/>
    <s v="Jul"/>
    <n v="21"/>
  </r>
  <r>
    <n v="150153"/>
    <s v="Mr. Pirooz  KARIM   "/>
    <s v="Intro to ECommerce"/>
    <x v="2"/>
    <s v="T1-2016"/>
    <d v="2016-11-06T00:00:00"/>
    <s v="7  "/>
    <s v="Bachelor of Accounting"/>
    <d v="1988-12-12T00:00:00"/>
    <s v="MIM Education"/>
    <s v="Nov"/>
    <n v="28"/>
  </r>
  <r>
    <n v="150154"/>
    <s v="Ms. Maheen   PHAM   "/>
    <s v="Mktg Principles"/>
    <x v="0"/>
    <s v="T3-2017"/>
    <d v="2017-03-13T00:00:00"/>
    <s v="21  "/>
    <s v="Bachelor of Accounting"/>
    <d v="1990-04-02T00:00:00"/>
    <s v="MIM Education"/>
    <s v="Mar"/>
    <n v="27"/>
  </r>
  <r>
    <n v="150155"/>
    <s v="Mr. Cirrus  REYES   "/>
    <s v="Quant Methods "/>
    <x v="2"/>
    <s v="T2-2017"/>
    <d v="2017-07-10T00:00:00"/>
    <s v="4  "/>
    <s v="Bachelor of Accounting"/>
    <d v="1987-11-01T00:00:00"/>
    <s v="MIM Education"/>
    <s v="Jul"/>
    <n v="30"/>
  </r>
  <r>
    <n v="150156"/>
    <s v="Ms. Rakhshan  GUYEN   "/>
    <s v="Auditing"/>
    <x v="0"/>
    <s v="T2-2016"/>
    <d v="2016-07-10T00:00:00"/>
    <s v="3  "/>
    <s v="Bachelor of Accounting"/>
    <d v="1994-05-27T00:00:00"/>
    <s v="MIM Education"/>
    <s v="Jul"/>
    <n v="22"/>
  </r>
  <r>
    <n v="150157"/>
    <s v="Mr. Rima  ARCIA   "/>
    <s v="Fin Reporting"/>
    <x v="1"/>
    <s v="T1-2017"/>
    <d v="2017-11-06T00:00:00"/>
    <s v="4  "/>
    <s v="Bachelor of Accounting"/>
    <d v="1990-02-25T00:00:00"/>
    <s v="MIM Education"/>
    <s v="Nov"/>
    <n v="27"/>
  </r>
  <r>
    <n v="150158"/>
    <s v="Mr. Firouz  DHURY   "/>
    <s v="Bus Acct"/>
    <x v="1"/>
    <s v="T1-2016"/>
    <d v="2016-11-06T00:00:00"/>
    <s v="2  "/>
    <s v="Bachelor of Accounting"/>
    <d v="1995-03-29T00:00:00"/>
    <s v="iae GLOBAL - Melbourne"/>
    <s v="Nov"/>
    <n v="21"/>
  </r>
  <r>
    <n v="150159"/>
    <s v="Mr. Shadi  a NAW   "/>
    <s v="Bus Economics"/>
    <x v="1"/>
    <s v="T1-2014"/>
    <d v="2014-11-06T00:00:00"/>
    <s v="8  "/>
    <s v="Bachelor of Business"/>
    <d v="1989-03-30T00:00:00"/>
    <s v="Visa Consultants Pty Ltd "/>
    <s v="Nov"/>
    <n v="25"/>
  </r>
  <r>
    <n v="150160"/>
    <s v="Ms. Firouz  GUYEN   "/>
    <s v="Quant Methods "/>
    <x v="0"/>
    <s v="T2-2014"/>
    <d v="2014-07-10T00:00:00"/>
    <s v="3  "/>
    <s v="Bachelor of Business"/>
    <d v="1996-12-02T00:00:00"/>
    <s v="Visa Consultants Pty Ltd "/>
    <s v="Jul"/>
    <n v="18"/>
  </r>
  <r>
    <n v="150161"/>
    <s v="Mr. Sita  ANSUR   "/>
    <s v="Bus Acct"/>
    <x v="2"/>
    <s v="T2-2014"/>
    <d v="2014-07-10T00:00:00"/>
    <s v="2  "/>
    <s v="Bachelor of Business"/>
    <d v="1992-11-29T00:00:00"/>
    <s v="Hope Agency"/>
    <s v="Jul"/>
    <n v="22"/>
  </r>
  <r>
    <n v="150162"/>
    <s v="Mr. Siamak  RAMOS   "/>
    <s v="Mktg Principles"/>
    <x v="2"/>
    <s v="T1-2014"/>
    <d v="2014-11-06T00:00:00"/>
    <s v="3  "/>
    <s v="Bachelor of Business"/>
    <d v="1994-11-16T00:00:00"/>
    <s v="Hope Agency"/>
    <s v="Nov"/>
    <n v="20"/>
  </r>
  <r>
    <n v="150163"/>
    <s v="Mr. Shadan  ARGAS   "/>
    <s v="Corp Resp Ethics"/>
    <x v="1"/>
    <s v="T2-2016"/>
    <d v="2016-07-10T00:00:00"/>
    <s v="5  "/>
    <s v="Bachelor of Business"/>
    <d v="1993-01-13T00:00:00"/>
    <s v="Connect Overseas"/>
    <s v="Jul"/>
    <n v="23"/>
  </r>
  <r>
    <n v="150164"/>
    <s v="Mr. Shahab  JAVED   "/>
    <s v="Bus Comm "/>
    <x v="2"/>
    <s v="T3-2016"/>
    <d v="2016-03-13T00:00:00"/>
    <s v="11  "/>
    <s v="Bachelor of Accounting"/>
    <d v="1988-06-07T00:00:00"/>
    <s v="International Educational "/>
    <s v="Mar"/>
    <n v="28"/>
  </r>
  <r>
    <n v="150165"/>
    <s v="Mr. Atash  GUYEN   "/>
    <s v="Intro to ECommerce"/>
    <x v="2"/>
    <s v="T1-2016"/>
    <d v="2016-11-06T00:00:00"/>
    <s v="4  "/>
    <s v="Bachelor of Accounting"/>
    <d v="1992-12-03T00:00:00"/>
    <s v="International Educational "/>
    <s v="Nov"/>
    <n v="24"/>
  </r>
  <r>
    <n v="150166"/>
    <s v="Ms. Tirdad  GUYEN   "/>
    <s v="Mgmt Principles "/>
    <x v="1"/>
    <s v="T3-2016"/>
    <d v="2016-03-13T00:00:00"/>
    <s v="2  "/>
    <s v="Bachelor of Accounting"/>
    <d v="1995-11-02T00:00:00"/>
    <s v="International Educational "/>
    <s v="Mar"/>
    <n v="21"/>
  </r>
  <r>
    <n v="150167"/>
    <s v="Mr  Goli  VERIO   "/>
    <s v="Bus Comm "/>
    <x v="2"/>
    <s v="T1-2014"/>
    <d v="2014-11-06T00:00:00"/>
    <s v="4  "/>
    <s v="Bachelor of Accounting "/>
    <d v="1993-08-29T00:00:00"/>
    <s v="ISEMS Education"/>
    <s v="Nov"/>
    <n v="21"/>
  </r>
  <r>
    <n v="150168"/>
    <s v="Mr  Khosrow  VERIO   "/>
    <s v="Mgmt Principles "/>
    <x v="0"/>
    <s v="T1-2017"/>
    <d v="2017-11-06T00:00:00"/>
    <s v="7  "/>
    <s v="Bachelor of Accounting "/>
    <d v="1987-07-10T00:00:00"/>
    <s v="ISEMS Education"/>
    <s v="Nov"/>
    <n v="30"/>
  </r>
  <r>
    <n v="150169"/>
    <s v="Mr  Ramin  LONIA   "/>
    <s v="Bus Comm "/>
    <x v="0"/>
    <s v="T3-2017"/>
    <d v="2017-03-13T00:00:00"/>
    <s v="12  "/>
    <s v="Bachelor of Business"/>
    <d v="1992-03-04T00:00:00"/>
    <s v="New World Education"/>
    <s v="Mar"/>
    <n v="25"/>
  </r>
  <r>
    <n v="150170"/>
    <s v="Mr  Keyvan   NAGY   "/>
    <s v="Intro to ECommerce"/>
    <x v="2"/>
    <s v="T2-2016"/>
    <d v="2016-07-10T00:00:00"/>
    <s v="36  "/>
    <s v="Bachelor of Business"/>
    <d v="1997-03-08T00:00:00"/>
    <s v="New World Education"/>
    <s v="Jul"/>
    <n v="19"/>
  </r>
  <r>
    <n v="150171"/>
    <s v="Mr  Vanda  MANEC   "/>
    <s v="Auditing"/>
    <x v="2"/>
    <s v="T3-2017"/>
    <d v="2017-03-13T00:00:00"/>
    <s v="3  "/>
    <s v="Bachelor of Business"/>
    <d v="1988-03-11T00:00:00"/>
    <s v="V STAR Immigration &amp; Education Services"/>
    <s v="Mar"/>
    <n v="29"/>
  </r>
  <r>
    <n v="150172"/>
    <s v="Mr  Kourosh  KORBA   "/>
    <s v="Auditing"/>
    <x v="0"/>
    <s v="T3-2016"/>
    <d v="2016-03-13T00:00:00"/>
    <s v="4  "/>
    <s v="Bachelor of Business"/>
    <d v="1994-04-18T00:00:00"/>
    <s v="V STAR Immigration &amp; Education Services"/>
    <s v="Mar"/>
    <n v="22"/>
  </r>
  <r>
    <n v="150173"/>
    <s v="Mr  Rambod  KORBA   "/>
    <s v="Corp Law"/>
    <x v="0"/>
    <s v="T2-2017"/>
    <d v="2017-07-10T00:00:00"/>
    <s v="6  "/>
    <s v="Bachelor of Business"/>
    <d v="1993-12-17T00:00:00"/>
    <s v="V STAR Immigration &amp; Education Services"/>
    <s v="Jul"/>
    <n v="24"/>
  </r>
  <r>
    <n v="150174"/>
    <s v="Mr  Pouran  EMETH   "/>
    <s v="Corp Law"/>
    <x v="0"/>
    <s v="T1-2015"/>
    <d v="2015-11-06T00:00:00"/>
    <s v="7  "/>
    <s v="Bachelor of Business"/>
    <d v="1998-08-01T00:00:00"/>
    <s v="V STAR Immigration &amp; Education Services"/>
    <s v="Nov"/>
    <n v="17"/>
  </r>
  <r>
    <n v="150175"/>
    <s v="Ms  Artan  GAUNA   "/>
    <s v="Cost Acct "/>
    <x v="2"/>
    <s v="T1-2016"/>
    <d v="2016-11-06T00:00:00"/>
    <s v="4  "/>
    <s v="Bachelor of Business"/>
    <d v="1993-12-29T00:00:00"/>
    <s v="V STAR Immigration &amp; Education Services"/>
    <s v="Nov"/>
    <n v="23"/>
  </r>
  <r>
    <n v="150176"/>
    <s v="Mr. Hooshyar  pkota   "/>
    <s v="Fin Acct "/>
    <x v="0"/>
    <s v="T1-2017"/>
    <d v="2017-11-06T00:00:00"/>
    <s v="1  "/>
    <s v="Bachelor of Business"/>
    <d v="1991-02-01T00:00:00"/>
    <s v="V STAR Immigration &amp; Education Services"/>
    <s v="Nov"/>
    <n v="26"/>
  </r>
  <r>
    <n v="150177"/>
    <s v="Mis Afshar  GUYEN   "/>
    <s v="Fin Acct "/>
    <x v="2"/>
    <s v="T1-2017"/>
    <d v="2017-11-06T00:00:00"/>
    <s v="13  "/>
    <s v="Bachelor of Business"/>
    <d v="1993-10-07T00:00:00"/>
    <s v="V STAR Immigration &amp; Education Services"/>
    <s v="Nov"/>
    <n v="24"/>
  </r>
  <r>
    <n v="150178"/>
    <s v="Mr. Golbanoo  INTAL   "/>
    <s v="Mgmt Principles "/>
    <x v="2"/>
    <s v="T3-2014"/>
    <d v="2014-03-13T00:00:00"/>
    <s v="5  "/>
    <s v="Bachelor of Business"/>
    <d v="1991-12-02T00:00:00"/>
    <s v="V STAR Immigration &amp; Education Services"/>
    <s v="Mar"/>
    <n v="23"/>
  </r>
  <r>
    <n v="150179"/>
    <s v="Mr. Pouneh   SYED   "/>
    <s v="Leadership "/>
    <x v="2"/>
    <s v="T3-2016"/>
    <d v="2016-03-13T00:00:00"/>
    <s v="19  "/>
    <s v="Bachelor of Business"/>
    <d v="1992-08-28T00:00:00"/>
    <s v="Hope Agency"/>
    <s v="Mar"/>
    <n v="24"/>
  </r>
  <r>
    <n v="150180"/>
    <s v="Mr. Behnaz  AKHAR   "/>
    <s v="Mktg Strategy"/>
    <x v="2"/>
    <s v="T1-2017"/>
    <d v="2017-11-06T00:00:00"/>
    <s v="11  "/>
    <s v="Bachelor of Business"/>
    <d v="1987-08-20T00:00:00"/>
    <s v="Hope Agency"/>
    <s v="Nov"/>
    <n v="30"/>
  </r>
  <r>
    <n v="150181"/>
    <s v="Mr. Azin  AKHAR   "/>
    <s v="Bus Comm "/>
    <x v="1"/>
    <s v="T2-2017"/>
    <d v="2017-07-10T00:00:00"/>
    <s v="11  "/>
    <s v="Bachelor of Business"/>
    <d v="1993-07-09T00:00:00"/>
    <s v="New World Education"/>
    <s v="Jul"/>
    <n v="24"/>
  </r>
  <r>
    <n v="150182"/>
    <s v="Mr. Ara  AKHAR   "/>
    <s v="Mgmt Principles "/>
    <x v="1"/>
    <s v="T1-2014"/>
    <d v="2014-11-06T00:00:00"/>
    <s v="13  "/>
    <s v="Bachelor of Business"/>
    <d v="1991-08-10T00:00:00"/>
    <s v="New World Education"/>
    <s v="Nov"/>
    <n v="23"/>
  </r>
  <r>
    <n v="150183"/>
    <s v="Mr. Touraj  AROOQ   "/>
    <s v="Mktg Principles"/>
    <x v="1"/>
    <s v="T2-2016"/>
    <d v="2016-07-10T00:00:00"/>
    <s v="25  "/>
    <s v="Bachelor of Accounting"/>
    <d v="1990-04-21T00:00:00"/>
    <s v=" International Cooperation"/>
    <s v="Jul"/>
    <n v="26"/>
  </r>
  <r>
    <n v="150184"/>
    <s v="Mr. Ardavan   AWAN   "/>
    <s v="Acc info Sys"/>
    <x v="2"/>
    <s v="T3-2014"/>
    <d v="2014-03-13T00:00:00"/>
    <s v="13  "/>
    <s v="Bachelor of Business"/>
    <d v="1995-09-29T00:00:00"/>
    <s v="BlueSky Student Consultancy Services"/>
    <s v="Mar"/>
    <n v="19"/>
  </r>
  <r>
    <n v="150185"/>
    <s v="Mr. Esfandyar  SINGH   "/>
    <s v="Bus Law "/>
    <x v="1"/>
    <s v="T1-2016"/>
    <d v="2016-11-06T00:00:00"/>
    <s v="7  "/>
    <s v="Bachelor of Business"/>
    <d v="1994-01-29T00:00:00"/>
    <s v="BlueSky Student Consultancy Services"/>
    <s v="Nov"/>
    <n v="22"/>
  </r>
  <r>
    <n v="150186"/>
    <s v="Mr. Poupak  SINGH   "/>
    <s v="Cost Acct "/>
    <x v="2"/>
    <s v="T1-2017"/>
    <d v="2017-11-06T00:00:00"/>
    <s v="1  "/>
    <s v="Bachelor of Business"/>
    <d v="1993-01-06T00:00:00"/>
    <s v="BlueSky Student Consultancy Services"/>
    <s v="Nov"/>
    <n v="24"/>
  </r>
  <r>
    <n v="150187"/>
    <s v="Mr. Yeganeh  SINGH   "/>
    <s v="Fin mgmt"/>
    <x v="1"/>
    <s v="T3-2014"/>
    <d v="2014-03-13T00:00:00"/>
    <s v="6  "/>
    <s v="Bachelor of Business"/>
    <d v="1991-07-24T00:00:00"/>
    <s v="BlueSky Student Consultancy Services"/>
    <s v="Mar"/>
    <n v="23"/>
  </r>
  <r>
    <n v="150188"/>
    <s v="Mr. Rima  SINGH   "/>
    <s v="Bus Acct"/>
    <x v="2"/>
    <s v="T1-2016"/>
    <d v="2016-11-06T00:00:00"/>
    <s v="5  "/>
    <s v="Bachelor of Business"/>
    <d v="1993-02-14T00:00:00"/>
    <s v="New World Education"/>
    <s v="Nov"/>
    <n v="23"/>
  </r>
  <r>
    <n v="150189"/>
    <s v="Mr. Ghobad   PHAM   "/>
    <s v="Bus Economics"/>
    <x v="1"/>
    <s v="T2-2017"/>
    <d v="2017-07-10T00:00:00"/>
    <s v="1  "/>
    <s v="Bachelor of Business"/>
    <d v="1995-08-10T00:00:00"/>
    <s v="New World Education"/>
    <s v="Jul"/>
    <n v="22"/>
  </r>
  <r>
    <n v="150190"/>
    <s v="Mr. Pareeya   PHAM   "/>
    <s v="Corp Resp Ethics"/>
    <x v="0"/>
    <s v="T1-2014"/>
    <d v="2014-11-06T00:00:00"/>
    <s v="3  "/>
    <s v="Bachelor of Business"/>
    <d v="1998-02-19T00:00:00"/>
    <s v="New World Education"/>
    <s v="Nov"/>
    <n v="16"/>
  </r>
  <r>
    <n v="150191"/>
    <s v="Mr. Saman   PHAM   "/>
    <s v="Mktg Principles"/>
    <x v="0"/>
    <s v="T3-2015"/>
    <d v="2015-03-13T00:00:00"/>
    <s v="17  "/>
    <s v="Bachelor of Business"/>
    <d v="1990-03-11T00:00:00"/>
    <s v="New World Education"/>
    <s v="Mar"/>
    <n v="25"/>
  </r>
  <r>
    <n v="150192"/>
    <s v="Mr. Bahar   PHAM   "/>
    <s v="Bus Comm "/>
    <x v="1"/>
    <s v="T2-2014"/>
    <d v="2014-07-10T00:00:00"/>
    <s v="6  "/>
    <s v="Bachelor of Business"/>
    <d v="1998-08-16T00:00:00"/>
    <s v="ALTEC"/>
    <s v="Jul"/>
    <n v="16"/>
  </r>
  <r>
    <n v="150193"/>
    <s v="Mr. Touran  SAWAN   "/>
    <s v="Bus Economics"/>
    <x v="1"/>
    <s v="T1-2017"/>
    <d v="2017-11-06T00:00:00"/>
    <s v="1  "/>
    <s v="Bachelor of Business"/>
    <d v="1988-12-15T00:00:00"/>
    <s v="ALTEC"/>
    <s v="Nov"/>
    <n v="29"/>
  </r>
  <r>
    <n v="150194"/>
    <s v="Mr. Mahdokht   DANG   "/>
    <s v="Mgmt Principles "/>
    <x v="1"/>
    <s v="T1-2015"/>
    <d v="2015-11-06T00:00:00"/>
    <s v="1  "/>
    <s v="Bachelor of Business"/>
    <d v="1997-02-25T00:00:00"/>
    <s v="ALTEC"/>
    <s v="Nov"/>
    <n v="18"/>
  </r>
  <r>
    <n v="150195"/>
    <s v="Mr. Farhad   DANG   "/>
    <s v="Quant Methods "/>
    <x v="0"/>
    <s v="T1-2014"/>
    <d v="2014-11-06T00:00:00"/>
    <s v="12  "/>
    <s v="Bachelor of Business"/>
    <d v="1994-08-25T00:00:00"/>
    <s v="ALTEC"/>
    <s v="Nov"/>
    <n v="20"/>
  </r>
  <r>
    <n v="150196"/>
    <s v="Ms. Farshad  PHUNG   "/>
    <s v="Bus Comm "/>
    <x v="0"/>
    <s v="T3-2015"/>
    <d v="2015-03-13T00:00:00"/>
    <s v="8  "/>
    <s v="Bachelor of Accounting"/>
    <d v="1994-06-02T00:00:00"/>
    <s v="Road to Success "/>
    <s v="Mar"/>
    <n v="21"/>
  </r>
  <r>
    <n v="150197"/>
    <s v="Mr. Shahrnaz  AHMAN   "/>
    <s v="Intro to ECommerce"/>
    <x v="0"/>
    <s v="T2-2017"/>
    <d v="2017-07-10T00:00:00"/>
    <s v="1  "/>
    <s v="Bachelor of Accounting"/>
    <d v="1987-04-13T00:00:00"/>
    <s v="Road to Success "/>
    <s v="Jul"/>
    <n v="30"/>
  </r>
  <r>
    <n v="150198"/>
    <s v="Ms. Nazy   TRAN   "/>
    <s v="Mgmt Principles "/>
    <x v="0"/>
    <s v="T3-2014"/>
    <d v="2014-03-13T00:00:00"/>
    <s v="7  "/>
    <s v="Bachelor of Accounting"/>
    <d v="1993-10-18T00:00:00"/>
    <s v="Road to Success "/>
    <s v="Mar"/>
    <n v="21"/>
  </r>
  <r>
    <n v="150199"/>
    <s v="Ms. Foroud  GUYEN   "/>
    <s v="Quant Methods "/>
    <x v="1"/>
    <s v="T1-2014"/>
    <d v="2014-11-06T00:00:00"/>
    <s v="2  "/>
    <s v="Bachelor of Accounting"/>
    <d v="1993-08-14T00:00:00"/>
    <s v="Road to Success "/>
    <s v="Nov"/>
    <n v="21"/>
  </r>
  <r>
    <n v="150200"/>
    <s v="Ms. Banooe  GUYEN   "/>
    <s v="Bus Acct"/>
    <x v="2"/>
    <s v="T1-2014"/>
    <d v="2014-11-06T00:00:00"/>
    <s v="9  "/>
    <s v="Bachelor of Accounting"/>
    <d v="1987-06-06T00:00:00"/>
    <s v="International Educational "/>
    <s v="Nov"/>
    <n v="27"/>
  </r>
  <r>
    <n v="150201"/>
    <s v="Ms. Saman  GUYEN   "/>
    <s v="Bus Comm "/>
    <x v="1"/>
    <s v="T3-2016"/>
    <d v="2016-03-13T00:00:00"/>
    <s v="2  "/>
    <s v="Bachelor of Accounting"/>
    <d v="1987-10-21T00:00:00"/>
    <s v="IDPI Education"/>
    <s v="Mar"/>
    <n v="29"/>
  </r>
  <r>
    <n v="150202"/>
    <s v="Ms. Niloufar   PHAM   "/>
    <s v="Bus Economics"/>
    <x v="0"/>
    <s v="T2-2017"/>
    <d v="2017-07-10T00:00:00"/>
    <s v="7  "/>
    <s v="Bachelor of Accounting"/>
    <d v="1994-11-10T00:00:00"/>
    <s v="IDPI Education"/>
    <s v="Jul"/>
    <n v="23"/>
  </r>
  <r>
    <n v="150203"/>
    <s v="Ms. Nazhin   PHAM   "/>
    <s v="Mgmt Principles "/>
    <x v="0"/>
    <s v="T1-2016"/>
    <d v="2016-11-06T00:00:00"/>
    <s v="2  "/>
    <s v="Bachelor of Accounting"/>
    <d v="1988-11-17T00:00:00"/>
    <s v="IDPI Education"/>
    <s v="Nov"/>
    <n v="28"/>
  </r>
  <r>
    <n v="150204"/>
    <s v="Ms. Banooe   PHAM   "/>
    <s v="Quant Methods "/>
    <x v="1"/>
    <s v="T2-2014"/>
    <d v="2014-07-10T00:00:00"/>
    <s v="6  "/>
    <s v="Bachelor of Accounting"/>
    <d v="1988-08-05T00:00:00"/>
    <s v="IDPI Education"/>
    <s v="Jul"/>
    <n v="26"/>
  </r>
  <r>
    <n v="150205"/>
    <s v="Ms. Bahman  GUYEN   "/>
    <s v="Bus Comm "/>
    <x v="1"/>
    <s v="T1-2016"/>
    <d v="2016-11-06T00:00:00"/>
    <s v="9  "/>
    <s v="Bachelor of Business"/>
    <d v="1995-08-04T00:00:00"/>
    <s v="Visa Consultants Pty Ltd "/>
    <s v="Nov"/>
    <n v="21"/>
  </r>
  <r>
    <n v="150206"/>
    <s v="Ms. Tarsa  GUYEN   "/>
    <s v="Intro to ECommerce"/>
    <x v="0"/>
    <s v="T2-2016"/>
    <d v="2016-07-10T00:00:00"/>
    <s v="8  "/>
    <s v="Bachelor of Business"/>
    <d v="1996-09-05T00:00:00"/>
    <s v="Visa Consultants Pty Ltd "/>
    <s v="Jul"/>
    <n v="20"/>
  </r>
  <r>
    <n v="150207"/>
    <s v="Ms. Bardia  GUYEN   "/>
    <s v="Quant Methods "/>
    <x v="1"/>
    <s v="T1-2017"/>
    <d v="2017-11-06T00:00:00"/>
    <s v="4  "/>
    <s v="Bachelor of Business"/>
    <d v="1992-12-10T00:00:00"/>
    <s v="Visa Consultants Pty Ltd "/>
    <s v="Nov"/>
    <n v="25"/>
  </r>
  <r>
    <n v="150208"/>
    <s v="Ms. Ferdows  GUYEN   "/>
    <s v="Bus Comm "/>
    <x v="1"/>
    <s v="T3-2016"/>
    <d v="2016-03-13T00:00:00"/>
    <s v="16  "/>
    <s v="Bachelor of Business"/>
    <d v="1994-04-24T00:00:00"/>
    <s v="Visa Consultants Pty Ltd "/>
    <s v="Mar"/>
    <n v="22"/>
  </r>
  <r>
    <n v="150209"/>
    <s v="Mr. Marmar  AHMAN   "/>
    <s v="Intro to ECommerce"/>
    <x v="2"/>
    <s v="T2-2014"/>
    <d v="2014-07-10T00:00:00"/>
    <s v="1  "/>
    <s v="Bachelor of Business"/>
    <d v="1987-03-07T00:00:00"/>
    <s v="Visa Consultants Pty Ltd "/>
    <s v="Jul"/>
    <n v="27"/>
  </r>
  <r>
    <n v="150210"/>
    <s v="Mr. Hootan  DHURY   "/>
    <s v="Mgmt Principles "/>
    <x v="2"/>
    <s v="T2-2016"/>
    <d v="2016-07-10T00:00:00"/>
    <s v="11  "/>
    <s v="Bachelor of Business"/>
    <d v="1987-09-16T00:00:00"/>
    <s v="Visa Consultants Pty Ltd "/>
    <s v="Jul"/>
    <n v="29"/>
  </r>
  <r>
    <n v="150211"/>
    <s v="Mr. Vida  a NAW   "/>
    <s v="Quant Methods "/>
    <x v="2"/>
    <s v="T3-2015"/>
    <d v="2015-03-13T00:00:00"/>
    <s v="3  "/>
    <s v="Bachelor of Business"/>
    <d v="1995-01-02T00:00:00"/>
    <s v="Visa Consultants Pty Ltd "/>
    <s v="Mar"/>
    <n v="20"/>
  </r>
  <r>
    <n v="150212"/>
    <s v="Mr. Arezoo  a NAW   "/>
    <s v="Mgmt Principles "/>
    <x v="2"/>
    <s v="T2-2015"/>
    <d v="2015-07-10T00:00:00"/>
    <s v="4  "/>
    <s v="Bachelor of Business"/>
    <d v="1990-06-19T00:00:00"/>
    <s v="Song Study Advisory"/>
    <s v="Jul"/>
    <n v="25"/>
  </r>
  <r>
    <n v="150213"/>
    <s v="Mr. Sara  a NAW   "/>
    <s v="Quant Methods "/>
    <x v="2"/>
    <s v="T3-2014"/>
    <d v="2014-03-13T00:00:00"/>
    <s v="5  "/>
    <s v="Bachelor of Business"/>
    <d v="1990-04-06T00:00:00"/>
    <s v="Song Study Advisory"/>
    <s v="Mar"/>
    <n v="24"/>
  </r>
  <r>
    <n v="150214"/>
    <s v="Mr. Aryan  SINGH   "/>
    <s v="Bus Comm "/>
    <x v="0"/>
    <s v="T2-2014"/>
    <d v="2014-07-10T00:00:00"/>
    <s v="6  "/>
    <s v="Bachelor of Business"/>
    <d v="1989-07-10T00:00:00"/>
    <s v="Visa Consultants Pty Ltd "/>
    <s v="Jul"/>
    <n v="25"/>
  </r>
  <r>
    <n v="150215"/>
    <s v="Mr. Meshia  SINGH   "/>
    <s v="Intro to ECommerce"/>
    <x v="0"/>
    <s v="T2-2015"/>
    <d v="2015-07-10T00:00:00"/>
    <s v="11  "/>
    <s v="Bachelor of Business"/>
    <d v="1988-04-22T00:00:00"/>
    <s v="Visa Consultants Pty Ltd "/>
    <s v="Jul"/>
    <n v="27"/>
  </r>
  <r>
    <n v="150216"/>
    <s v="Ms. Golpari   KAUR   "/>
    <s v="Mgmt Principles "/>
    <x v="2"/>
    <s v="T2-2015"/>
    <d v="2015-07-10T00:00:00"/>
    <s v="17  "/>
    <s v="Bachelor of Business"/>
    <d v="1995-06-07T00:00:00"/>
    <s v="Visa Consultants Pty Ltd "/>
    <s v="Jul"/>
    <n v="20"/>
  </r>
  <r>
    <n v="150217"/>
    <s v="Mr. Khorsheed  KUMAR   "/>
    <s v="Quant Methods "/>
    <x v="2"/>
    <s v="T1-2017"/>
    <d v="2017-11-06T00:00:00"/>
    <s v="4  "/>
    <s v="Bachelor of Business"/>
    <d v="1993-11-19T00:00:00"/>
    <s v="Visa Consultants Pty Ltd "/>
    <s v="Nov"/>
    <n v="24"/>
  </r>
  <r>
    <n v="150218"/>
    <s v="Mr. Shahrdad  SINGH   "/>
    <s v="Bus Acct"/>
    <x v="2"/>
    <s v="T1-2017"/>
    <d v="2017-11-06T00:00:00"/>
    <s v="3  "/>
    <s v="Bachelor of Business"/>
    <d v="1997-02-23T00:00:00"/>
    <s v="International Edification Development "/>
    <s v="Nov"/>
    <n v="20"/>
  </r>
  <r>
    <n v="150219"/>
    <s v="Ms. Khojassteh  GUYEN   "/>
    <s v="Intro to ECommerce"/>
    <x v="1"/>
    <s v="T1-2015"/>
    <d v="2015-11-06T00:00:00"/>
    <s v="8  "/>
    <s v="Bachelor of Business"/>
    <d v="1997-02-08T00:00:00"/>
    <s v="Bao International Education"/>
    <s v="Nov"/>
    <n v="18"/>
  </r>
  <r>
    <n v="150220"/>
    <s v="Mr. Danush  SINGH   "/>
    <s v="Mgmt Principles "/>
    <x v="2"/>
    <s v="T1-2015"/>
    <d v="2015-11-06T00:00:00"/>
    <s v="11  "/>
    <s v="Bachelor of Business"/>
    <d v="1993-12-02T00:00:00"/>
    <s v="Bao International Education"/>
    <s v="Nov"/>
    <n v="22"/>
  </r>
  <r>
    <n v="150221"/>
    <s v="Mr. Shahzadeh  AKRAM   "/>
    <s v="Bus Comm "/>
    <x v="2"/>
    <s v="T2-2015"/>
    <d v="2015-07-10T00:00:00"/>
    <s v="10  "/>
    <s v="Bachelor of Business"/>
    <d v="1992-02-08T00:00:00"/>
    <s v="International Migration &amp; Education Services"/>
    <s v="Jul"/>
    <n v="23"/>
  </r>
  <r>
    <n v="150222"/>
    <s v="Mr. Arsalan   RAZA   "/>
    <s v="Intro to ECommerce"/>
    <x v="1"/>
    <s v="T3-2014"/>
    <d v="2014-03-13T00:00:00"/>
    <s v="6  "/>
    <s v="Bachelor of Business"/>
    <d v="1989-12-06T00:00:00"/>
    <s v="International Migration &amp; Education Services"/>
    <s v="Mar"/>
    <n v="25"/>
  </r>
  <r>
    <n v="150223"/>
    <s v="Mr. Farzaneh  SINGH   "/>
    <s v="Mgmt Principles "/>
    <x v="1"/>
    <s v="T1-2015"/>
    <d v="2015-11-06T00:00:00"/>
    <s v="3  "/>
    <s v="Bachelor of Business"/>
    <d v="1991-12-01T00:00:00"/>
    <s v="International Migration &amp; Education Services"/>
    <s v="Nov"/>
    <n v="24"/>
  </r>
  <r>
    <n v="150224"/>
    <s v="Mr. Cirrus  ohaib   "/>
    <s v="Quant Methods "/>
    <x v="1"/>
    <s v="T2-2014"/>
    <d v="2014-07-10T00:00:00"/>
    <s v="3  "/>
    <s v="Bachelor of Business"/>
    <d v="1993-02-24T00:00:00"/>
    <s v="International Migration &amp; Education Services"/>
    <s v="Jul"/>
    <n v="21"/>
  </r>
  <r>
    <n v="150225"/>
    <s v="Mr. Kouros  ANDEL   "/>
    <s v="Mgmt Principles "/>
    <x v="1"/>
    <s v="T3-2016"/>
    <d v="2016-03-13T00:00:00"/>
    <s v="15  "/>
    <s v="Bachelor of Business"/>
    <d v="1997-08-02T00:00:00"/>
    <s v="Study GLOBAL - Auckland"/>
    <s v="Mar"/>
    <n v="19"/>
  </r>
  <r>
    <n v="150226"/>
    <s v="Mr. Mehran  ANDEL   "/>
    <s v="Mgmt Principles "/>
    <x v="2"/>
    <s v="T1-2016"/>
    <d v="2016-11-06T00:00:00"/>
    <s v="13  "/>
    <s v="Bachelor of Accounting"/>
    <d v="1993-10-12T00:00:00"/>
    <s v="Hope Agency"/>
    <s v="Nov"/>
    <n v="23"/>
  </r>
  <r>
    <n v="150227"/>
    <s v="Mr. Rakhshan  ANDEL   "/>
    <s v="Bus Comm "/>
    <x v="0"/>
    <s v="T1-2017"/>
    <d v="2017-11-06T00:00:00"/>
    <s v="10  "/>
    <s v="Bachelor of Accounting"/>
    <d v="1991-12-22T00:00:00"/>
    <s v="AECC Global - Cebu"/>
    <s v="Nov"/>
    <n v="26"/>
  </r>
  <r>
    <n v="150228"/>
    <s v="Mr. Afsaneh  ANDEL   "/>
    <s v="Corp Resp Ethics"/>
    <x v="1"/>
    <s v="T1-2017"/>
    <d v="2017-11-06T00:00:00"/>
    <s v="10  "/>
    <s v="Bachelor of Accounting"/>
    <d v="1994-02-12T00:00:00"/>
    <s v="AECC Global - Cebu"/>
    <s v="Nov"/>
    <n v="23"/>
  </r>
  <r>
    <n v="150229"/>
    <s v="Mr. Iraj  JIANG   "/>
    <s v="Mktg Principles"/>
    <x v="2"/>
    <s v="T2-2014"/>
    <d v="2014-07-10T00:00:00"/>
    <s v="1  "/>
    <s v="Bachelor of Accounting"/>
    <d v="1991-06-14T00:00:00"/>
    <s v="AECC Global - Cebu"/>
    <s v="Jul"/>
    <n v="23"/>
  </r>
  <r>
    <n v="150230"/>
    <s v="Mr. Yashar  JIANG   "/>
    <s v="Mgmt Principles "/>
    <x v="0"/>
    <s v="T1-2015"/>
    <d v="2015-11-06T00:00:00"/>
    <s v="11  "/>
    <s v="Bachelor of Accounting"/>
    <d v="1996-08-27T00:00:00"/>
    <s v="AECC Global - Cebu"/>
    <s v="Nov"/>
    <n v="19"/>
  </r>
  <r>
    <n v="150231"/>
    <s v="Mr. Pareeya  JIANG   "/>
    <s v="Acc info Sys"/>
    <x v="0"/>
    <s v="T3-2017"/>
    <d v="2017-03-13T00:00:00"/>
    <s v="7  "/>
    <s v="Bachelor of Accounting"/>
    <d v="1998-10-16T00:00:00"/>
    <s v="Student World Pty Ltd"/>
    <s v="Mar"/>
    <n v="19"/>
  </r>
  <r>
    <n v="150232"/>
    <s v="Mr. Nazanin  ng TA   "/>
    <s v="Bus Acct"/>
    <x v="2"/>
    <s v="T2-2017"/>
    <d v="2017-07-10T00:00:00"/>
    <s v="19  "/>
    <s v="Bachelor of Accounting"/>
    <d v="1990-10-20T00:00:00"/>
    <s v="Student World Pty Ltd"/>
    <s v="Jul"/>
    <n v="27"/>
  </r>
  <r>
    <n v="150233"/>
    <s v="Mr. Javeed  AIKE*   "/>
    <s v="Bus Comm "/>
    <x v="1"/>
    <s v="T3-2016"/>
    <d v="2016-03-13T00:00:00"/>
    <s v="3  "/>
    <s v="Bachelor of Accounting"/>
    <d v="1993-05-21T00:00:00"/>
    <s v="International Migration &amp; Education Services"/>
    <s v="Mar"/>
    <n v="23"/>
  </r>
  <r>
    <n v="150234"/>
    <s v="Mr. Farhad  SINGH   "/>
    <s v="Intro to ECommerce"/>
    <x v="0"/>
    <s v="T2-2016"/>
    <d v="2016-07-10T00:00:00"/>
    <s v="11  "/>
    <s v="Bachelor of Accounting"/>
    <d v="1994-10-27T00:00:00"/>
    <s v="International Migration &amp; Education Services"/>
    <s v="Jul"/>
    <n v="22"/>
  </r>
  <r>
    <n v="150235"/>
    <s v="Mr. Kia  HENDI   "/>
    <s v="Mgmt Principles "/>
    <x v="0"/>
    <s v="T2-2015"/>
    <d v="2015-07-10T00:00:00"/>
    <s v="16  "/>
    <s v="Bachelor of Accounting"/>
    <d v="1987-08-26T00:00:00"/>
    <s v="International Migration &amp; Education Services"/>
    <s v="Jul"/>
    <n v="28"/>
  </r>
  <r>
    <n v="150236"/>
    <s v="Mr. Tahereh   HARMA   "/>
    <s v="Bus Comm "/>
    <x v="0"/>
    <s v="T3-2014"/>
    <d v="2014-03-13T00:00:00"/>
    <s v="2  "/>
    <s v="Bachelor of Accounting"/>
    <d v="1998-08-10T00:00:00"/>
    <s v="IDPM Education"/>
    <s v="Mar"/>
    <n v="16"/>
  </r>
  <r>
    <n v="150237"/>
    <s v="Mr. Behrad  HARMA   "/>
    <s v="Bus Acct"/>
    <x v="1"/>
    <s v="T3-2014"/>
    <d v="2014-03-13T00:00:00"/>
    <s v="30  "/>
    <s v="Bachelor of Business"/>
    <d v="1990-09-07T00:00:00"/>
    <s v="Uni Education"/>
    <s v="Mar"/>
    <n v="24"/>
  </r>
  <r>
    <n v="150238"/>
    <s v="Mr. Nahal  SINGH   "/>
    <s v="Bus Comm "/>
    <x v="2"/>
    <s v="T3-2015"/>
    <d v="2015-03-13T00:00:00"/>
    <s v="6  "/>
    <s v="Bachelor of Business"/>
    <d v="1990-04-17T00:00:00"/>
    <s v="Uni Education"/>
    <s v="Mar"/>
    <n v="25"/>
  </r>
  <r>
    <n v="150239"/>
    <s v="Mr. Jahanshah  SINGH   "/>
    <s v="Mgmt Principles "/>
    <x v="1"/>
    <s v="T2-2014"/>
    <d v="2014-07-10T00:00:00"/>
    <s v="2  "/>
    <s v="Bachelor of Business"/>
    <d v="1987-01-04T00:00:00"/>
    <s v="International Migration &amp; Education Services"/>
    <s v="Jul"/>
    <n v="27"/>
  </r>
  <r>
    <n v="150240"/>
    <s v="Mr. Nargess  SINGH   "/>
    <s v="Bus Acct"/>
    <x v="2"/>
    <s v="T2-2016"/>
    <d v="2016-07-10T00:00:00"/>
    <s v="5  "/>
    <s v="Bachelor of Accounting"/>
    <d v="1987-05-24T00:00:00"/>
    <s v="Hope Agency"/>
    <s v="Jul"/>
    <n v="29"/>
  </r>
  <r>
    <n v="150241"/>
    <s v="Mr. Goshtasb   SYED   "/>
    <s v="Bus Economics"/>
    <x v="1"/>
    <s v="T3-2017"/>
    <d v="2017-03-13T00:00:00"/>
    <s v="8  "/>
    <s v="Bachelor of Accounting"/>
    <d v="1993-05-13T00:00:00"/>
    <s v="Hope Agency"/>
    <s v="Mar"/>
    <n v="24"/>
  </r>
  <r>
    <n v="150242"/>
    <s v="Mr. Negeen   SYED   "/>
    <s v="Intro to ECommerce"/>
    <x v="1"/>
    <s v="T3-2015"/>
    <d v="2015-03-13T00:00:00"/>
    <s v="1  "/>
    <s v="Bachelor of Business "/>
    <d v="1993-06-25T00:00:00"/>
    <s v="Expert Education Services"/>
    <s v="Mar"/>
    <n v="22"/>
  </r>
  <r>
    <n v="150243"/>
    <s v="Mr. Pareerou   SYED   "/>
    <s v="Mgmt Principles "/>
    <x v="0"/>
    <s v="T2-2014"/>
    <d v="2014-07-10T00:00:00"/>
    <s v="11  "/>
    <s v="Bachelor of Business "/>
    <d v="1987-10-13T00:00:00"/>
    <s v="Expert Education Services"/>
    <s v="Jul"/>
    <n v="27"/>
  </r>
  <r>
    <n v="150244"/>
    <s v="Mr. Mehrangiz  AKRAM   "/>
    <s v="Quant Methods "/>
    <x v="1"/>
    <s v="T2-2016"/>
    <d v="2016-07-10T00:00:00"/>
    <s v="7  "/>
    <s v="Bachelor of Business "/>
    <d v="1998-03-09T00:00:00"/>
    <s v="Expert Education Services"/>
    <s v="Jul"/>
    <n v="18"/>
  </r>
  <r>
    <n v="150245"/>
    <s v="Mr. Tahmineh  r ALI   "/>
    <s v="Quant Methods "/>
    <x v="0"/>
    <s v="T2-2016"/>
    <d v="2016-07-10T00:00:00"/>
    <s v="4  "/>
    <s v="Bachelor of Accounting "/>
    <d v="1996-11-12T00:00:00"/>
    <s v="International Migration &amp; Education Services"/>
    <s v="Jul"/>
    <n v="20"/>
  </r>
  <r>
    <n v="150246"/>
    <s v="Mr. Tarsa  r ALI   "/>
    <s v="Bus Acct"/>
    <x v="1"/>
    <s v="T1-2015"/>
    <d v="2015-11-06T00:00:00"/>
    <s v="5  "/>
    <s v="Bachelor of Business "/>
    <d v="1991-04-16T00:00:00"/>
    <s v="Uni Education"/>
    <s v="Nov"/>
    <n v="24"/>
  </r>
  <r>
    <n v="150247"/>
    <s v="Mr. Zal  r ALI   "/>
    <s v="Bus Comm "/>
    <x v="1"/>
    <s v="T3-2016"/>
    <d v="2016-03-13T00:00:00"/>
    <s v="9  "/>
    <s v="Bachelor of Business "/>
    <d v="1992-02-04T00:00:00"/>
    <s v="Uni Education"/>
    <s v="Mar"/>
    <n v="24"/>
  </r>
  <r>
    <n v="150248"/>
    <s v="Mr. Mahyar  SAWAN   "/>
    <s v="HRM"/>
    <x v="0"/>
    <s v="T1-2017"/>
    <d v="2017-11-06T00:00:00"/>
    <s v="6  "/>
    <s v="Bachelor of Business "/>
    <d v="1990-12-12T00:00:00"/>
    <s v="Uni Education"/>
    <s v="Nov"/>
    <n v="27"/>
  </r>
  <r>
    <n v="150249"/>
    <s v="Mr. Danush  SAWAN   "/>
    <s v="Bus Comm "/>
    <x v="1"/>
    <s v="T2-2014"/>
    <d v="2014-07-10T00:00:00"/>
    <s v="23  "/>
    <s v="Bachelor of Business "/>
    <d v="1997-04-23T00:00:00"/>
    <s v="IDPM Education"/>
    <s v="Jul"/>
    <n v="17"/>
  </r>
  <r>
    <n v="150250"/>
    <s v="Mr. Arsham  SAWAN   "/>
    <s v="Intro to ECommerce"/>
    <x v="2"/>
    <s v="T3-2015"/>
    <d v="2015-03-13T00:00:00"/>
    <s v="26  "/>
    <s v="Bachelor of Business "/>
    <d v="1996-07-05T00:00:00"/>
    <s v="IDPM Education"/>
    <s v="Mar"/>
    <n v="19"/>
  </r>
  <r>
    <n v="150251"/>
    <s v="Ms. Rakhshan  SAPNA   "/>
    <s v="Mgmt Principles "/>
    <x v="1"/>
    <s v="T1-2017"/>
    <d v="2017-11-06T00:00:00"/>
    <s v="1  "/>
    <s v="Bachelor of Business "/>
    <d v="1989-02-13T00:00:00"/>
    <s v="IDPM Education"/>
    <s v="Nov"/>
    <n v="28"/>
  </r>
  <r>
    <n v="150252"/>
    <s v="Ms. Hooman  SAPNA   "/>
    <s v="Quant Methods "/>
    <x v="2"/>
    <s v="T1-2016"/>
    <d v="2016-11-06T00:00:00"/>
    <s v="17  "/>
    <s v="Bachelor of Business "/>
    <d v="1993-11-12T00:00:00"/>
    <s v="IDPM Education"/>
    <s v="Nov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3">
  <r>
    <s v="150100"/>
    <s v="Mr. Behrouz COURT"/>
    <x v="0"/>
    <s v="T2-2015"/>
    <d v="2015-07-10T00:00:00"/>
    <n v="1"/>
    <s v="Bachelor of Business"/>
    <d v="1995-10-24T00:00:00"/>
    <s v="Pathway Education "/>
    <x v="0"/>
    <x v="0"/>
    <n v="19"/>
    <n v="1"/>
    <n v="49"/>
  </r>
  <r>
    <s v="150101"/>
    <s v="Mr. Hootan VERIO"/>
    <x v="1"/>
    <s v="T1-2014"/>
    <d v="2014-11-06T00:00:00"/>
    <n v="1"/>
    <s v="Bachelor of Business"/>
    <d v="1993-01-05T00:00:00"/>
    <s v="Pathway Education "/>
    <x v="1"/>
    <x v="1"/>
    <n v="19"/>
    <n v="1"/>
    <n v="49"/>
  </r>
  <r>
    <s v="150102"/>
    <s v="Ms. Kaveh RVATH"/>
    <x v="2"/>
    <s v="T2-2015"/>
    <d v="2015-07-10T00:00:00"/>
    <n v="22"/>
    <s v="Bachelor of Accounting"/>
    <d v="1988-09-13T00:00:00"/>
    <s v="Glob Consultancy"/>
    <x v="0"/>
    <x v="2"/>
    <n v="0"/>
    <n v="2"/>
    <n v="50"/>
  </r>
  <r>
    <s v="150103"/>
    <s v="Mr. Fardin KORBA"/>
    <x v="1"/>
    <s v="T2-2016"/>
    <d v="2016-07-10T00:00:00"/>
    <n v="18"/>
    <s v="Bachelor of Accounting"/>
    <d v="1988-12-29T00:00:00"/>
    <s v="Glob Consultancy"/>
    <x v="0"/>
    <x v="3"/>
    <n v="2"/>
    <n v="2"/>
    <n v="56"/>
  </r>
  <r>
    <s v="150104"/>
    <s v="Mr. Mehrab ILYAS"/>
    <x v="0"/>
    <s v="T3-2016"/>
    <d v="2016-03-13T00:00:00"/>
    <n v="36"/>
    <s v="Bachelor of Business"/>
    <d v="1996-09-26T00:00:00"/>
    <s v="Bridgeagency "/>
    <x v="2"/>
    <x v="0"/>
    <n v="0"/>
    <n v="2"/>
    <n v="54"/>
  </r>
  <r>
    <s v="150105"/>
    <s v="Mr. Aram HALID"/>
    <x v="0"/>
    <s v="T2-2015"/>
    <d v="2015-07-10T00:00:00"/>
    <n v="3"/>
    <s v="Bachelor of Business"/>
    <d v="1993-06-05T00:00:00"/>
    <s v="Bridgeagency "/>
    <x v="0"/>
    <x v="4"/>
    <n v="17"/>
    <n v="1"/>
    <n v="51"/>
  </r>
  <r>
    <s v="150106"/>
    <s v="Mr. Nazilla AYYAB"/>
    <x v="0"/>
    <s v="T2-2015"/>
    <d v="2015-07-10T00:00:00"/>
    <n v="11"/>
    <s v="Bachelor of Business"/>
    <d v="1990-07-17T00:00:00"/>
    <s v="Bridgeagency "/>
    <x v="0"/>
    <x v="5"/>
    <n v="9"/>
    <n v="2"/>
    <n v="49"/>
  </r>
  <r>
    <s v="150107"/>
    <s v="Mr. Shahrbanou ANDIO"/>
    <x v="0"/>
    <s v="T3-2016"/>
    <d v="2016-03-13T00:00:00"/>
    <n v="30"/>
    <s v="Bachelor of Business"/>
    <d v="1992-03-04T00:00:00"/>
    <s v="Bridgeagency "/>
    <x v="2"/>
    <x v="6"/>
    <n v="0"/>
    <n v="2"/>
    <n v="48"/>
  </r>
  <r>
    <s v="150108"/>
    <s v="Mr. Sholeh Mohan"/>
    <x v="0"/>
    <s v="T2-2015"/>
    <d v="2015-07-10T00:00:00"/>
    <n v="12"/>
    <s v="Bachelor of Business"/>
    <d v="1998-11-06T00:00:00"/>
    <s v="BrightwayConsultants"/>
    <x v="0"/>
    <x v="7"/>
    <n v="8"/>
    <n v="2"/>
    <n v="50"/>
  </r>
  <r>
    <s v="150109"/>
    <s v="Mr. Farangis pkota"/>
    <x v="2"/>
    <s v="T2-2017"/>
    <d v="2017-07-10T00:00:00"/>
    <n v="5"/>
    <s v="Bachelor of Business"/>
    <d v="1994-03-23T00:00:00"/>
    <s v="Information Agency"/>
    <x v="0"/>
    <x v="8"/>
    <n v="15"/>
    <n v="1"/>
    <n v="53"/>
  </r>
  <r>
    <s v="150110"/>
    <s v="Mr. Sheeva ZAFAR"/>
    <x v="0"/>
    <s v="T2-2015"/>
    <d v="2015-07-10T00:00:00"/>
    <n v="8"/>
    <s v="Bachelor of Business"/>
    <d v="1996-12-02T00:00:00"/>
    <s v="Information Agency"/>
    <x v="0"/>
    <x v="9"/>
    <n v="12"/>
    <n v="1"/>
    <n v="56"/>
  </r>
  <r>
    <s v="150111"/>
    <s v="Mr. Asal MUKHI"/>
    <x v="0"/>
    <s v="T3-2016"/>
    <d v="2016-03-13T00:00:00"/>
    <n v="13"/>
    <s v="Bachelor of Business"/>
    <d v="1996-01-13T00:00:00"/>
    <s v="International Educational "/>
    <x v="2"/>
    <x v="0"/>
    <n v="7"/>
    <n v="2"/>
    <n v="51"/>
  </r>
  <r>
    <s v="150112"/>
    <s v="Mr. Zari SINGH"/>
    <x v="1"/>
    <s v="T3-2015"/>
    <d v="2015-03-13T00:00:00"/>
    <n v="28"/>
    <s v="Bachelor of Business"/>
    <d v="1997-01-29T00:00:00"/>
    <s v="International Educational "/>
    <x v="2"/>
    <x v="10"/>
    <n v="0"/>
    <n v="2"/>
    <n v="56"/>
  </r>
  <r>
    <s v="150113"/>
    <s v="Mr. Mozhgan PKOTA"/>
    <x v="2"/>
    <s v="T1-2017"/>
    <d v="2017-11-06T00:00:00"/>
    <n v="5"/>
    <s v="Bachelor of Business"/>
    <d v="1995-02-24T00:00:00"/>
    <s v="ALTECA Agency"/>
    <x v="1"/>
    <x v="4"/>
    <n v="15"/>
    <n v="1"/>
    <n v="53"/>
  </r>
  <r>
    <s v="150114"/>
    <s v="Mr. Dadbeh sh KC"/>
    <x v="0"/>
    <s v="T3-2014"/>
    <d v="2014-03-13T00:00:00"/>
    <n v="12"/>
    <s v="Bachelor of Business"/>
    <d v="1992-12-07T00:00:00"/>
    <s v="ALTECA Agency"/>
    <x v="2"/>
    <x v="4"/>
    <n v="8"/>
    <n v="2"/>
    <n v="50"/>
  </r>
  <r>
    <s v="150115"/>
    <s v="Mr. Soudabeh AKLEE"/>
    <x v="0"/>
    <s v="T3-2017"/>
    <d v="2017-03-13T00:00:00"/>
    <n v="14"/>
    <s v="Bachelor of Business"/>
    <d v="1994-09-22T00:00:00"/>
    <s v="Information Agency"/>
    <x v="2"/>
    <x v="8"/>
    <n v="6"/>
    <n v="2"/>
    <n v="52"/>
  </r>
  <r>
    <s v="150116"/>
    <s v="Mr. Mahdokht Singh"/>
    <x v="1"/>
    <s v="T3-2014"/>
    <d v="2014-03-13T00:00:00"/>
    <n v="15"/>
    <s v="Bachelor of Business"/>
    <d v="1987-10-10T00:00:00"/>
    <s v="Information Agency"/>
    <x v="2"/>
    <x v="2"/>
    <n v="5"/>
    <n v="2"/>
    <n v="53"/>
  </r>
  <r>
    <s v="150117"/>
    <s v="Ms. Pareevash KAUR"/>
    <x v="2"/>
    <s v="T3-2017"/>
    <d v="2017-03-13T00:00:00"/>
    <n v="3"/>
    <s v="Bachelor of Business"/>
    <d v="1989-03-29T00:00:00"/>
    <s v="Bridgeagency "/>
    <x v="2"/>
    <x v="3"/>
    <n v="17"/>
    <n v="1"/>
    <n v="51"/>
  </r>
  <r>
    <s v="150118"/>
    <s v="Mr. Afsoon KUMAR"/>
    <x v="0"/>
    <s v="T2-2017"/>
    <d v="2017-07-10T00:00:00"/>
    <n v="12"/>
    <s v="Bachelor of Business"/>
    <d v="1993-08-03T00:00:00"/>
    <s v="Bridgeagency "/>
    <x v="0"/>
    <x v="6"/>
    <n v="8"/>
    <n v="2"/>
    <n v="50"/>
  </r>
  <r>
    <s v="150119"/>
    <s v="Mr. Bardia YOON"/>
    <x v="0"/>
    <s v="T1-2016"/>
    <d v="2016-11-06T00:00:00"/>
    <n v="1"/>
    <s v="Bachelor of Business"/>
    <d v="1994-12-28T00:00:00"/>
    <s v="Can- Able Immigration Consultants "/>
    <x v="1"/>
    <x v="4"/>
    <n v="19"/>
    <n v="1"/>
    <n v="49"/>
  </r>
  <r>
    <s v="150120"/>
    <s v="Mr. Golbanoo DEOL"/>
    <x v="0"/>
    <s v="T1-2016"/>
    <d v="2016-11-06T00:00:00"/>
    <n v="2"/>
    <s v="Bachelor of Business"/>
    <d v="1990-06-12T00:00:00"/>
    <s v="Expert Education and Visa Services "/>
    <x v="1"/>
    <x v="11"/>
    <n v="18"/>
    <n v="1"/>
    <n v="50"/>
  </r>
  <r>
    <s v="150121"/>
    <s v="Mr. Sasan MAHAN"/>
    <x v="0"/>
    <s v="T1-2016"/>
    <d v="2016-11-06T00:00:00"/>
    <n v="2"/>
    <s v="Bachelor of Business"/>
    <d v="1991-07-17T00:00:00"/>
    <s v="Expert Education and Visa Services "/>
    <x v="1"/>
    <x v="5"/>
    <n v="18"/>
    <n v="1"/>
    <n v="50"/>
  </r>
  <r>
    <s v="150122"/>
    <s v="Mr. Pasha WONG"/>
    <x v="2"/>
    <s v="T2-2015"/>
    <d v="2015-07-10T00:00:00"/>
    <n v="8"/>
    <s v="Bachelor of Business"/>
    <d v="1996-06-08T00:00:00"/>
    <s v="BrightwayConsultants"/>
    <x v="0"/>
    <x v="9"/>
    <n v="12"/>
    <n v="1"/>
    <n v="56"/>
  </r>
  <r>
    <s v="150123"/>
    <s v="Mr. Shaheen SINGH"/>
    <x v="0"/>
    <s v="T2-2014"/>
    <d v="2014-07-10T00:00:00"/>
    <n v="14"/>
    <s v="Bachelor of Business"/>
    <d v="1995-06-26T00:00:00"/>
    <s v="BrightwayConsultants"/>
    <x v="0"/>
    <x v="9"/>
    <n v="6"/>
    <n v="2"/>
    <n v="52"/>
  </r>
  <r>
    <s v="150124"/>
    <s v="Mr. Salomeh AHMAD"/>
    <x v="0"/>
    <s v="T3-2014"/>
    <d v="2014-03-13T00:00:00"/>
    <n v="3"/>
    <s v="Bachelor of Business"/>
    <d v="1997-05-22T00:00:00"/>
    <s v="PEP International Education Services"/>
    <x v="2"/>
    <x v="7"/>
    <n v="17"/>
    <n v="1"/>
    <n v="51"/>
  </r>
  <r>
    <s v="150125"/>
    <s v="Ms. Shokouh SHAHI"/>
    <x v="2"/>
    <s v="T2-2017"/>
    <d v="2017-07-10T00:00:00"/>
    <n v="4"/>
    <s v="Bachelor of Business"/>
    <d v="1995-02-11T00:00:00"/>
    <s v="PEP International Education Services"/>
    <x v="0"/>
    <x v="4"/>
    <n v="16"/>
    <n v="1"/>
    <n v="52"/>
  </r>
  <r>
    <s v="150126"/>
    <s v="Mr. Nazafarin SABIR"/>
    <x v="0"/>
    <s v="T2-2014"/>
    <d v="2014-07-10T00:00:00"/>
    <n v="7"/>
    <s v="Bachelor of Business"/>
    <d v="1997-11-27T00:00:00"/>
    <s v="PEP International Education Services"/>
    <x v="0"/>
    <x v="7"/>
    <n v="13"/>
    <n v="1"/>
    <n v="55"/>
  </r>
  <r>
    <s v="150127"/>
    <s v="Mr. Sarvenaz AMMED"/>
    <x v="1"/>
    <s v="T3-2016"/>
    <d v="2016-03-13T00:00:00"/>
    <n v="3"/>
    <s v="Bachelor of Business"/>
    <d v="1993-07-19T00:00:00"/>
    <s v="PEP International Education Services"/>
    <x v="2"/>
    <x v="8"/>
    <n v="17"/>
    <n v="1"/>
    <n v="51"/>
  </r>
  <r>
    <s v="150128"/>
    <s v="Mr. Bahram AMEED"/>
    <x v="0"/>
    <s v="T2-2016"/>
    <d v="2016-07-10T00:00:00"/>
    <n v="7"/>
    <s v="Bachelor of Business"/>
    <d v="1987-08-27T00:00:00"/>
    <s v="International Educational "/>
    <x v="0"/>
    <x v="12"/>
    <n v="13"/>
    <n v="1"/>
    <n v="55"/>
  </r>
  <r>
    <s v="150129"/>
    <s v="Mr. Hooshang ASHTE"/>
    <x v="2"/>
    <s v="T1-2016"/>
    <d v="2016-11-06T00:00:00"/>
    <n v="10"/>
    <s v="Bachelor of Business"/>
    <d v="1998-06-25T00:00:00"/>
    <s v="International Educational "/>
    <x v="1"/>
    <x v="10"/>
    <n v="10"/>
    <n v="2"/>
    <n v="48"/>
  </r>
  <r>
    <s v="150130"/>
    <s v="Mr. Aryan ULAKH"/>
    <x v="2"/>
    <s v="T2-2017"/>
    <d v="2017-07-10T00:00:00"/>
    <n v="2"/>
    <s v="Bachelor of Business"/>
    <d v="1998-12-14T00:00:00"/>
    <s v="Hope Agency"/>
    <x v="0"/>
    <x v="9"/>
    <n v="18"/>
    <n v="1"/>
    <n v="50"/>
  </r>
  <r>
    <s v="150131"/>
    <s v="Mr. Ladan GUYEN"/>
    <x v="0"/>
    <s v="T1-2016"/>
    <d v="2016-11-06T00:00:00"/>
    <n v="5"/>
    <s v="Bachelor of Business"/>
    <d v="1995-03-15T00:00:00"/>
    <s v="Prime Consultant "/>
    <x v="1"/>
    <x v="1"/>
    <n v="15"/>
    <n v="1"/>
    <n v="53"/>
  </r>
  <r>
    <s v="150132"/>
    <s v="Mr. Zari SINGH"/>
    <x v="2"/>
    <s v="T1-2016"/>
    <d v="2016-11-06T00:00:00"/>
    <n v="1"/>
    <s v="Bachelor of Business"/>
    <d v="1989-10-22T00:00:00"/>
    <s v="Prime Consultant "/>
    <x v="1"/>
    <x v="2"/>
    <n v="19"/>
    <n v="1"/>
    <n v="49"/>
  </r>
  <r>
    <s v="150133"/>
    <s v="Mr. Pezhman AKRAM"/>
    <x v="1"/>
    <s v="T2-2017"/>
    <d v="2017-07-10T00:00:00"/>
    <n v="6"/>
    <s v="Bachelor of Business"/>
    <d v="1992-09-22T00:00:00"/>
    <s v="Prime Consultant "/>
    <x v="0"/>
    <x v="5"/>
    <n v="14"/>
    <n v="1"/>
    <n v="54"/>
  </r>
  <r>
    <s v="150134"/>
    <s v="Mr. Gisou UZAIR"/>
    <x v="2"/>
    <s v="T2-2014"/>
    <d v="2014-07-10T00:00:00"/>
    <n v="12"/>
    <s v="Bachelor of Business"/>
    <d v="1989-12-13T00:00:00"/>
    <s v="Hope Agency"/>
    <x v="0"/>
    <x v="5"/>
    <n v="8"/>
    <n v="2"/>
    <n v="50"/>
  </r>
  <r>
    <s v="150135"/>
    <s v="Ms. Farhoud hi VO"/>
    <x v="1"/>
    <s v="T1-2016"/>
    <d v="2016-11-06T00:00:00"/>
    <n v="8"/>
    <s v="Bachelor of Business"/>
    <d v="1988-04-08T00:00:00"/>
    <s v="International Educational "/>
    <x v="1"/>
    <x v="3"/>
    <n v="12"/>
    <n v="1"/>
    <n v="56"/>
  </r>
  <r>
    <s v="150136"/>
    <s v="Mr. Ardeshir ao HE"/>
    <x v="1"/>
    <s v="T2-2016"/>
    <d v="2016-07-10T00:00:00"/>
    <n v="1"/>
    <s v="Bachelor of Business"/>
    <d v="1993-05-02T00:00:00"/>
    <s v="Visa Consultants Pty Ltd "/>
    <x v="0"/>
    <x v="8"/>
    <n v="19"/>
    <n v="1"/>
    <n v="49"/>
  </r>
  <r>
    <s v="150137"/>
    <s v="Ms. Koosha an XI"/>
    <x v="0"/>
    <s v="T3-2016"/>
    <d v="2016-03-13T00:00:00"/>
    <n v="3"/>
    <s v="Bachelor of Business"/>
    <d v="1992-07-17T00:00:00"/>
    <s v="ISEMS Education"/>
    <x v="2"/>
    <x v="6"/>
    <n v="17"/>
    <n v="1"/>
    <n v="51"/>
  </r>
  <r>
    <s v="150138"/>
    <s v="Mr. Ramesh GUYEN"/>
    <x v="1"/>
    <s v="T3-2017"/>
    <d v="2017-03-13T00:00:00"/>
    <n v="6"/>
    <s v="Bachelor of Business"/>
    <d v="1997-10-29T00:00:00"/>
    <s v="Unilink Overseas Study Consulting Ltd"/>
    <x v="2"/>
    <x v="0"/>
    <n v="14"/>
    <n v="1"/>
    <n v="54"/>
  </r>
  <r>
    <s v="150139"/>
    <s v="Ms. Sohrab oc DO"/>
    <x v="2"/>
    <s v="T2-2016"/>
    <d v="2016-07-10T00:00:00"/>
    <n v="4"/>
    <s v="Bachelor of Business"/>
    <d v="1995-06-19T00:00:00"/>
    <s v="Unilink Overseas Study Consulting Ltd"/>
    <x v="0"/>
    <x v="1"/>
    <n v="16"/>
    <n v="1"/>
    <n v="52"/>
  </r>
  <r>
    <s v="150140"/>
    <s v="Ms. Farbod HOANG"/>
    <x v="0"/>
    <s v="T3-2014"/>
    <d v="2014-03-13T00:00:00"/>
    <n v="1"/>
    <s v="Bachelor of Business"/>
    <d v="1989-03-11T00:00:00"/>
    <s v="Bridgeagency "/>
    <x v="2"/>
    <x v="5"/>
    <n v="19"/>
    <n v="1"/>
    <n v="49"/>
  </r>
  <r>
    <s v="150141"/>
    <s v="Ms Afsar ga LE"/>
    <x v="1"/>
    <s v="T1-2016"/>
    <d v="2016-11-06T00:00:00"/>
    <n v="1"/>
    <s v="Bachelor of Business"/>
    <d v="1991-12-03T00:00:00"/>
    <s v="IDPM Education"/>
    <x v="1"/>
    <x v="5"/>
    <n v="19"/>
    <n v="1"/>
    <n v="49"/>
  </r>
  <r>
    <s v="150142"/>
    <s v="Ms. Sanjar TTEGE"/>
    <x v="1"/>
    <s v="T3-2015"/>
    <d v="2015-03-13T00:00:00"/>
    <n v="5"/>
    <s v="Bachelor of Business"/>
    <d v="1992-11-28T00:00:00"/>
    <s v="IDPM Education"/>
    <x v="2"/>
    <x v="8"/>
    <n v="15"/>
    <n v="1"/>
    <n v="53"/>
  </r>
  <r>
    <s v="150143"/>
    <s v="Ms. Farid My HA"/>
    <x v="0"/>
    <s v="T1-2015"/>
    <d v="2015-11-06T00:00:00"/>
    <n v="5"/>
    <s v="Bachelor of Business"/>
    <d v="1996-09-28T00:00:00"/>
    <s v="ALTEC"/>
    <x v="1"/>
    <x v="9"/>
    <n v="15"/>
    <n v="1"/>
    <n v="53"/>
  </r>
  <r>
    <s v="150144"/>
    <s v="Mr. Atoosa SINGH"/>
    <x v="1"/>
    <s v="T2-2015"/>
    <d v="2015-07-10T00:00:00"/>
    <n v="2"/>
    <s v="Bachelor of Business"/>
    <d v="1991-10-25T00:00:00"/>
    <s v="ALTEC"/>
    <x v="0"/>
    <x v="6"/>
    <n v="18"/>
    <n v="1"/>
    <n v="50"/>
  </r>
  <r>
    <s v="150145"/>
    <s v="Mr. Shaya TRAN"/>
    <x v="1"/>
    <s v="T3-2016"/>
    <d v="2016-03-13T00:00:00"/>
    <n v="9"/>
    <s v="Bachelor of Business"/>
    <d v="1987-10-14T00:00:00"/>
    <s v="Visa Consultants Pty Ltd "/>
    <x v="2"/>
    <x v="12"/>
    <n v="11"/>
    <n v="1"/>
    <n v="57"/>
  </r>
  <r>
    <s v="150146"/>
    <s v="Mr. Kamshad SINGH"/>
    <x v="0"/>
    <s v="T3-2016"/>
    <d v="2016-03-13T00:00:00"/>
    <n v="10"/>
    <s v="Bachelor of Accounting "/>
    <d v="1993-05-26T00:00:00"/>
    <s v="International Educational "/>
    <x v="2"/>
    <x v="8"/>
    <n v="10"/>
    <n v="2"/>
    <n v="48"/>
  </r>
  <r>
    <s v="150147"/>
    <s v="Mr. Mandana SINGH"/>
    <x v="2"/>
    <s v="T1-2014"/>
    <d v="2014-11-06T00:00:00"/>
    <n v="4"/>
    <s v="Bachelor of Accounting "/>
    <d v="1997-10-20T00:00:00"/>
    <s v="International Educational "/>
    <x v="1"/>
    <x v="7"/>
    <n v="16"/>
    <n v="1"/>
    <n v="52"/>
  </r>
  <r>
    <s v="150148"/>
    <s v="Mr. Golbahar GUYEN"/>
    <x v="1"/>
    <s v="T2-2017"/>
    <d v="2017-07-10T00:00:00"/>
    <n v="3"/>
    <s v="Bachelor of Business"/>
    <d v="1990-11-21T00:00:00"/>
    <s v="ALTEC"/>
    <x v="0"/>
    <x v="2"/>
    <n v="17"/>
    <n v="1"/>
    <n v="51"/>
  </r>
  <r>
    <s v="150149"/>
    <s v="Mr. Sami SINGH"/>
    <x v="0"/>
    <s v="T1-2014"/>
    <d v="2014-11-06T00:00:00"/>
    <n v="3"/>
    <s v="Bachelor of Accounting"/>
    <d v="1992-06-09T00:00:00"/>
    <s v="International Educational "/>
    <x v="1"/>
    <x v="4"/>
    <n v="17"/>
    <n v="1"/>
    <n v="51"/>
  </r>
  <r>
    <s v="150150"/>
    <s v="Mr. Golbahar OUSUF"/>
    <x v="2"/>
    <s v="T2-2015"/>
    <d v="2015-07-10T00:00:00"/>
    <n v="1"/>
    <s v="Bachelor of Accounting"/>
    <d v="1995-09-26T00:00:00"/>
    <s v="International Educational "/>
    <x v="0"/>
    <x v="0"/>
    <n v="19"/>
    <n v="1"/>
    <n v="49"/>
  </r>
  <r>
    <s v="150151"/>
    <s v="Mr. Naheed TRAN"/>
    <x v="2"/>
    <s v="T2-2015"/>
    <d v="2015-07-10T00:00:00"/>
    <n v="1"/>
    <s v="Bachelor of Accounting"/>
    <d v="1995-09-02T00:00:00"/>
    <s v="International Educational "/>
    <x v="0"/>
    <x v="0"/>
    <n v="19"/>
    <n v="1"/>
    <n v="49"/>
  </r>
  <r>
    <s v="150152"/>
    <s v="Mr. Tahmineh AMMED"/>
    <x v="1"/>
    <s v="T2-2015"/>
    <d v="2015-07-10T00:00:00"/>
    <n v="3"/>
    <s v="Bachelor of Accounting"/>
    <d v="1994-04-29T00:00:00"/>
    <s v="MIM Education"/>
    <x v="0"/>
    <x v="1"/>
    <n v="17"/>
    <n v="1"/>
    <n v="51"/>
  </r>
  <r>
    <s v="150153"/>
    <s v="Mr. Pirooz KARIM"/>
    <x v="2"/>
    <s v="T1-2016"/>
    <d v="2016-11-06T00:00:00"/>
    <n v="7"/>
    <s v="Bachelor of Accounting"/>
    <d v="1988-12-12T00:00:00"/>
    <s v="MIM Education"/>
    <x v="1"/>
    <x v="3"/>
    <n v="13"/>
    <n v="1"/>
    <n v="55"/>
  </r>
  <r>
    <s v="150154"/>
    <s v="Ms. Maheen PHAM"/>
    <x v="0"/>
    <s v="T3-2017"/>
    <d v="2017-03-13T00:00:00"/>
    <n v="21"/>
    <s v="Bachelor of Accounting"/>
    <d v="1990-04-02T00:00:00"/>
    <s v="MIM Education"/>
    <x v="2"/>
    <x v="2"/>
    <n v="0"/>
    <n v="2"/>
    <n v="49"/>
  </r>
  <r>
    <s v="150155"/>
    <s v="Mr. Cirrus REYES"/>
    <x v="2"/>
    <s v="T2-2017"/>
    <d v="2017-07-10T00:00:00"/>
    <n v="4"/>
    <s v="Bachelor of Accounting"/>
    <d v="1987-11-01T00:00:00"/>
    <s v="MIM Education"/>
    <x v="0"/>
    <x v="13"/>
    <n v="16"/>
    <n v="1"/>
    <n v="52"/>
  </r>
  <r>
    <s v="150156"/>
    <s v="Ms. Rakhshan GUYEN"/>
    <x v="0"/>
    <s v="T2-2016"/>
    <d v="2016-07-10T00:00:00"/>
    <n v="3"/>
    <s v="Bachelor of Accounting"/>
    <d v="1994-05-27T00:00:00"/>
    <s v="MIM Education"/>
    <x v="0"/>
    <x v="4"/>
    <n v="17"/>
    <n v="1"/>
    <n v="51"/>
  </r>
  <r>
    <s v="150157"/>
    <s v="Mr. Rima ARCIA"/>
    <x v="1"/>
    <s v="T1-2017"/>
    <d v="2017-11-06T00:00:00"/>
    <n v="4"/>
    <s v="Bachelor of Accounting"/>
    <d v="1990-02-25T00:00:00"/>
    <s v="MIM Education"/>
    <x v="1"/>
    <x v="2"/>
    <n v="16"/>
    <n v="1"/>
    <n v="52"/>
  </r>
  <r>
    <s v="150158"/>
    <s v="Mr. Firouz DHURY"/>
    <x v="1"/>
    <s v="T1-2016"/>
    <d v="2016-11-06T00:00:00"/>
    <n v="2"/>
    <s v="Bachelor of Accounting"/>
    <d v="1995-03-29T00:00:00"/>
    <s v="iae GLOBAL - Melbourne"/>
    <x v="1"/>
    <x v="1"/>
    <n v="18"/>
    <n v="1"/>
    <n v="50"/>
  </r>
  <r>
    <s v="150159"/>
    <s v="Mr. Shadi a NAW"/>
    <x v="1"/>
    <s v="T1-2014"/>
    <d v="2014-11-06T00:00:00"/>
    <n v="8"/>
    <s v="Bachelor of Business"/>
    <d v="1989-03-30T00:00:00"/>
    <s v="Visa Consultants Pty Ltd "/>
    <x v="1"/>
    <x v="5"/>
    <n v="12"/>
    <n v="1"/>
    <n v="56"/>
  </r>
  <r>
    <s v="150160"/>
    <s v="Ms. Firouz GUYEN"/>
    <x v="0"/>
    <s v="T2-2014"/>
    <d v="2014-07-10T00:00:00"/>
    <n v="3"/>
    <s v="Bachelor of Business"/>
    <d v="1996-12-02T00:00:00"/>
    <s v="Visa Consultants Pty Ltd "/>
    <x v="0"/>
    <x v="10"/>
    <n v="17"/>
    <n v="1"/>
    <n v="51"/>
  </r>
  <r>
    <s v="150161"/>
    <s v="Mr. Sita ANSUR"/>
    <x v="2"/>
    <s v="T2-2014"/>
    <d v="2014-07-10T00:00:00"/>
    <n v="2"/>
    <s v="Bachelor of Business"/>
    <d v="1992-11-29T00:00:00"/>
    <s v="Hope Agency"/>
    <x v="0"/>
    <x v="4"/>
    <n v="18"/>
    <n v="1"/>
    <n v="50"/>
  </r>
  <r>
    <s v="150162"/>
    <s v="Mr. Siamak RAMOS"/>
    <x v="2"/>
    <s v="T1-2014"/>
    <d v="2014-11-06T00:00:00"/>
    <n v="3"/>
    <s v="Bachelor of Business"/>
    <d v="1994-11-16T00:00:00"/>
    <s v="Hope Agency"/>
    <x v="1"/>
    <x v="0"/>
    <n v="17"/>
    <n v="1"/>
    <n v="51"/>
  </r>
  <r>
    <s v="150163"/>
    <s v="Mr. Shadan ARGAS"/>
    <x v="1"/>
    <s v="T2-2016"/>
    <d v="2016-07-10T00:00:00"/>
    <n v="5"/>
    <s v="Bachelor of Business"/>
    <d v="1993-01-13T00:00:00"/>
    <s v="Connect Overseas"/>
    <x v="0"/>
    <x v="8"/>
    <n v="15"/>
    <n v="1"/>
    <n v="53"/>
  </r>
  <r>
    <s v="150164"/>
    <s v="Mr. Shahab JAVED"/>
    <x v="2"/>
    <s v="T3-2016"/>
    <d v="2016-03-13T00:00:00"/>
    <n v="11"/>
    <s v="Bachelor of Accounting"/>
    <d v="1988-06-07T00:00:00"/>
    <s v="International Educational "/>
    <x v="2"/>
    <x v="3"/>
    <n v="9"/>
    <n v="2"/>
    <n v="49"/>
  </r>
  <r>
    <s v="150165"/>
    <s v="Mr. Atash GUYEN"/>
    <x v="2"/>
    <s v="T1-2016"/>
    <d v="2016-11-06T00:00:00"/>
    <n v="4"/>
    <s v="Bachelor of Accounting"/>
    <d v="1992-12-03T00:00:00"/>
    <s v="International Educational "/>
    <x v="1"/>
    <x v="6"/>
    <n v="16"/>
    <n v="1"/>
    <n v="52"/>
  </r>
  <r>
    <s v="150166"/>
    <s v="Ms. Tirdad GUYEN"/>
    <x v="1"/>
    <s v="T3-2016"/>
    <d v="2016-03-13T00:00:00"/>
    <n v="2"/>
    <s v="Bachelor of Accounting"/>
    <d v="1995-11-02T00:00:00"/>
    <s v="International Educational "/>
    <x v="2"/>
    <x v="1"/>
    <n v="18"/>
    <n v="1"/>
    <n v="50"/>
  </r>
  <r>
    <s v="150167"/>
    <s v="Mr Goli VERIO"/>
    <x v="2"/>
    <s v="T1-2014"/>
    <d v="2014-11-06T00:00:00"/>
    <n v="4"/>
    <s v="Bachelor of Accounting "/>
    <d v="1993-08-29T00:00:00"/>
    <s v="ISEMS Education"/>
    <x v="1"/>
    <x v="1"/>
    <n v="16"/>
    <n v="1"/>
    <n v="52"/>
  </r>
  <r>
    <s v="150168"/>
    <s v="Mr Khosrow VERIO"/>
    <x v="0"/>
    <s v="T1-2017"/>
    <d v="2017-11-06T00:00:00"/>
    <n v="7"/>
    <s v="Bachelor of Accounting "/>
    <d v="1987-07-10T00:00:00"/>
    <s v="ISEMS Education"/>
    <x v="1"/>
    <x v="13"/>
    <n v="13"/>
    <n v="1"/>
    <n v="55"/>
  </r>
  <r>
    <s v="150169"/>
    <s v="Mr Ramin LONIA"/>
    <x v="0"/>
    <s v="T3-2017"/>
    <d v="2017-03-13T00:00:00"/>
    <n v="12"/>
    <s v="Bachelor of Business"/>
    <d v="1992-03-04T00:00:00"/>
    <s v="New World Education"/>
    <x v="2"/>
    <x v="5"/>
    <n v="8"/>
    <n v="2"/>
    <n v="50"/>
  </r>
  <r>
    <s v="150170"/>
    <s v="Mr Keyvan NAGY"/>
    <x v="2"/>
    <s v="T2-2016"/>
    <d v="2016-07-10T00:00:00"/>
    <n v="36"/>
    <s v="Bachelor of Business"/>
    <d v="1997-03-08T00:00:00"/>
    <s v="New World Education"/>
    <x v="0"/>
    <x v="9"/>
    <n v="0"/>
    <n v="2"/>
    <n v="54"/>
  </r>
  <r>
    <s v="150171"/>
    <s v="Mr Vanda MANEC"/>
    <x v="2"/>
    <s v="T3-2017"/>
    <d v="2017-03-13T00:00:00"/>
    <n v="3"/>
    <s v="Bachelor of Business"/>
    <d v="1988-03-11T00:00:00"/>
    <s v="V STAR Immigration &amp; Education Services"/>
    <x v="2"/>
    <x v="12"/>
    <n v="17"/>
    <n v="1"/>
    <n v="51"/>
  </r>
  <r>
    <s v="150172"/>
    <s v="Mr Kourosh KORBA"/>
    <x v="0"/>
    <s v="T3-2016"/>
    <d v="2016-03-13T00:00:00"/>
    <n v="4"/>
    <s v="Bachelor of Business"/>
    <d v="1994-04-18T00:00:00"/>
    <s v="V STAR Immigration &amp; Education Services"/>
    <x v="2"/>
    <x v="4"/>
    <n v="16"/>
    <n v="1"/>
    <n v="52"/>
  </r>
  <r>
    <s v="150173"/>
    <s v="Mr Rambod KORBA"/>
    <x v="0"/>
    <s v="T2-2017"/>
    <d v="2017-07-10T00:00:00"/>
    <n v="6"/>
    <s v="Bachelor of Business"/>
    <d v="1993-12-17T00:00:00"/>
    <s v="V STAR Immigration &amp; Education Services"/>
    <x v="0"/>
    <x v="6"/>
    <n v="14"/>
    <n v="1"/>
    <n v="54"/>
  </r>
  <r>
    <s v="150174"/>
    <s v="Mr Pouran EMETH"/>
    <x v="0"/>
    <s v="T1-2015"/>
    <d v="2015-11-06T00:00:00"/>
    <n v="7"/>
    <s v="Bachelor of Business"/>
    <d v="1998-08-01T00:00:00"/>
    <s v="V STAR Immigration &amp; Education Services"/>
    <x v="1"/>
    <x v="7"/>
    <n v="13"/>
    <n v="1"/>
    <n v="55"/>
  </r>
  <r>
    <s v="150175"/>
    <s v="Ms Artan GAUNA"/>
    <x v="2"/>
    <s v="T1-2016"/>
    <d v="2016-11-06T00:00:00"/>
    <n v="4"/>
    <s v="Bachelor of Business"/>
    <d v="1993-12-29T00:00:00"/>
    <s v="V STAR Immigration &amp; Education Services"/>
    <x v="1"/>
    <x v="8"/>
    <n v="16"/>
    <n v="1"/>
    <n v="52"/>
  </r>
  <r>
    <s v="150176"/>
    <s v="Mr. Hooshyar pkota"/>
    <x v="0"/>
    <s v="T1-2017"/>
    <d v="2017-11-06T00:00:00"/>
    <n v="1"/>
    <s v="Bachelor of Business"/>
    <d v="1991-02-01T00:00:00"/>
    <s v="V STAR Immigration &amp; Education Services"/>
    <x v="1"/>
    <x v="11"/>
    <n v="19"/>
    <n v="1"/>
    <n v="49"/>
  </r>
  <r>
    <s v="150177"/>
    <s v="Mis Afshar GUYEN"/>
    <x v="2"/>
    <s v="T1-2017"/>
    <d v="2017-11-06T00:00:00"/>
    <n v="13"/>
    <s v="Bachelor of Business"/>
    <d v="1993-10-07T00:00:00"/>
    <s v="V STAR Immigration &amp; Education Services"/>
    <x v="1"/>
    <x v="6"/>
    <n v="7"/>
    <n v="2"/>
    <n v="51"/>
  </r>
  <r>
    <s v="150178"/>
    <s v="Mr. Golbanoo INTAL"/>
    <x v="2"/>
    <s v="T3-2014"/>
    <d v="2014-03-13T00:00:00"/>
    <n v="5"/>
    <s v="Bachelor of Business"/>
    <d v="1991-12-02T00:00:00"/>
    <s v="V STAR Immigration &amp; Education Services"/>
    <x v="2"/>
    <x v="8"/>
    <n v="15"/>
    <n v="1"/>
    <n v="53"/>
  </r>
  <r>
    <s v="150179"/>
    <s v="Mr. Pouneh SYED"/>
    <x v="2"/>
    <s v="T3-2016"/>
    <d v="2016-03-13T00:00:00"/>
    <n v="19"/>
    <s v="Bachelor of Business"/>
    <d v="1992-08-28T00:00:00"/>
    <s v="Hope Agency"/>
    <x v="2"/>
    <x v="6"/>
    <n v="1"/>
    <n v="2"/>
    <n v="57"/>
  </r>
  <r>
    <s v="150180"/>
    <s v="Mr. Behnaz AKHAR"/>
    <x v="2"/>
    <s v="T1-2017"/>
    <d v="2017-11-06T00:00:00"/>
    <n v="11"/>
    <s v="Bachelor of Business"/>
    <d v="1987-08-20T00:00:00"/>
    <s v="Hope Agency"/>
    <x v="1"/>
    <x v="13"/>
    <n v="9"/>
    <n v="2"/>
    <n v="49"/>
  </r>
  <r>
    <s v="150181"/>
    <s v="Mr. Azin AKHAR"/>
    <x v="1"/>
    <s v="T2-2017"/>
    <d v="2017-07-10T00:00:00"/>
    <n v="11"/>
    <s v="Bachelor of Business"/>
    <d v="1993-07-09T00:00:00"/>
    <s v="New World Education"/>
    <x v="0"/>
    <x v="6"/>
    <n v="9"/>
    <n v="2"/>
    <n v="49"/>
  </r>
  <r>
    <s v="150182"/>
    <s v="Mr. Ara AKHAR"/>
    <x v="1"/>
    <s v="T1-2014"/>
    <d v="2014-11-06T00:00:00"/>
    <n v="13"/>
    <s v="Bachelor of Business"/>
    <d v="1991-08-10T00:00:00"/>
    <s v="New World Education"/>
    <x v="1"/>
    <x v="8"/>
    <n v="7"/>
    <n v="2"/>
    <n v="51"/>
  </r>
  <r>
    <s v="150183"/>
    <s v="Mr. Touraj AROOQ"/>
    <x v="1"/>
    <s v="T2-2016"/>
    <d v="2016-07-10T00:00:00"/>
    <n v="25"/>
    <s v="Bachelor of Accounting"/>
    <d v="1990-04-21T00:00:00"/>
    <s v=" International Cooperation"/>
    <x v="0"/>
    <x v="11"/>
    <n v="0"/>
    <n v="2"/>
    <n v="53"/>
  </r>
  <r>
    <s v="150184"/>
    <s v="Mr. Ardavan AWAN"/>
    <x v="2"/>
    <s v="T3-2014"/>
    <d v="2014-03-13T00:00:00"/>
    <n v="13"/>
    <s v="Bachelor of Business"/>
    <d v="1995-09-29T00:00:00"/>
    <s v="BlueSky Student Consultancy Services"/>
    <x v="2"/>
    <x v="9"/>
    <n v="7"/>
    <n v="2"/>
    <n v="51"/>
  </r>
  <r>
    <s v="150185"/>
    <s v="Mr. Esfandyar SINGH"/>
    <x v="1"/>
    <s v="T1-2016"/>
    <d v="2016-11-06T00:00:00"/>
    <n v="7"/>
    <s v="Bachelor of Business"/>
    <d v="1994-01-29T00:00:00"/>
    <s v="BlueSky Student Consultancy Services"/>
    <x v="1"/>
    <x v="4"/>
    <n v="13"/>
    <n v="1"/>
    <n v="55"/>
  </r>
  <r>
    <s v="150186"/>
    <s v="Mr. Poupak SINGH"/>
    <x v="2"/>
    <s v="T1-2017"/>
    <d v="2017-11-06T00:00:00"/>
    <n v="1"/>
    <s v="Bachelor of Business"/>
    <d v="1993-01-06T00:00:00"/>
    <s v="BlueSky Student Consultancy Services"/>
    <x v="1"/>
    <x v="6"/>
    <n v="19"/>
    <n v="1"/>
    <n v="49"/>
  </r>
  <r>
    <s v="150187"/>
    <s v="Mr. Yeganeh SINGH"/>
    <x v="1"/>
    <s v="T3-2014"/>
    <d v="2014-03-13T00:00:00"/>
    <n v="6"/>
    <s v="Bachelor of Business"/>
    <d v="1991-07-24T00:00:00"/>
    <s v="BlueSky Student Consultancy Services"/>
    <x v="2"/>
    <x v="8"/>
    <n v="14"/>
    <n v="1"/>
    <n v="54"/>
  </r>
  <r>
    <s v="150188"/>
    <s v="Mr. Rima SINGH"/>
    <x v="2"/>
    <s v="T1-2016"/>
    <d v="2016-11-06T00:00:00"/>
    <n v="5"/>
    <s v="Bachelor of Business"/>
    <d v="1993-02-14T00:00:00"/>
    <s v="New World Education"/>
    <x v="1"/>
    <x v="8"/>
    <n v="15"/>
    <n v="1"/>
    <n v="53"/>
  </r>
  <r>
    <s v="150189"/>
    <s v="Mr. Ghobad PHAM"/>
    <x v="1"/>
    <s v="T2-2017"/>
    <d v="2017-07-10T00:00:00"/>
    <n v="1"/>
    <s v="Bachelor of Business"/>
    <d v="1995-08-10T00:00:00"/>
    <s v="New World Education"/>
    <x v="0"/>
    <x v="4"/>
    <n v="19"/>
    <n v="1"/>
    <n v="49"/>
  </r>
  <r>
    <s v="150190"/>
    <s v="Mr. Pareeya PHAM"/>
    <x v="0"/>
    <s v="T1-2014"/>
    <d v="2014-11-06T00:00:00"/>
    <n v="3"/>
    <s v="Bachelor of Business"/>
    <d v="1998-02-19T00:00:00"/>
    <s v="New World Education"/>
    <x v="1"/>
    <x v="14"/>
    <n v="17"/>
    <n v="1"/>
    <n v="51"/>
  </r>
  <r>
    <s v="150191"/>
    <s v="Mr. Saman PHAM"/>
    <x v="0"/>
    <s v="T3-2015"/>
    <d v="2015-03-13T00:00:00"/>
    <n v="17"/>
    <s v="Bachelor of Business"/>
    <d v="1990-03-11T00:00:00"/>
    <s v="New World Education"/>
    <x v="2"/>
    <x v="5"/>
    <n v="3"/>
    <n v="2"/>
    <n v="55"/>
  </r>
  <r>
    <s v="150192"/>
    <s v="Mr. Bahar PHAM"/>
    <x v="1"/>
    <s v="T2-2014"/>
    <d v="2014-07-10T00:00:00"/>
    <n v="6"/>
    <s v="Bachelor of Business"/>
    <d v="1998-08-16T00:00:00"/>
    <s v="ALTEC"/>
    <x v="0"/>
    <x v="14"/>
    <n v="14"/>
    <n v="1"/>
    <n v="54"/>
  </r>
  <r>
    <s v="150193"/>
    <s v="Mr. Touran SAWAN"/>
    <x v="1"/>
    <s v="T1-2017"/>
    <d v="2017-11-06T00:00:00"/>
    <n v="1"/>
    <s v="Bachelor of Business"/>
    <d v="1988-12-15T00:00:00"/>
    <s v="ALTEC"/>
    <x v="1"/>
    <x v="12"/>
    <n v="19"/>
    <n v="1"/>
    <n v="49"/>
  </r>
  <r>
    <s v="150194"/>
    <s v="Mr. Mahdokht DANG"/>
    <x v="1"/>
    <s v="T1-2015"/>
    <d v="2015-11-06T00:00:00"/>
    <n v="1"/>
    <s v="Bachelor of Business"/>
    <d v="1997-02-25T00:00:00"/>
    <s v="ALTEC"/>
    <x v="1"/>
    <x v="10"/>
    <n v="19"/>
    <n v="1"/>
    <n v="49"/>
  </r>
  <r>
    <s v="150195"/>
    <s v="Mr. Farhad DANG"/>
    <x v="0"/>
    <s v="T1-2014"/>
    <d v="2014-11-06T00:00:00"/>
    <n v="12"/>
    <s v="Bachelor of Business"/>
    <d v="1994-08-25T00:00:00"/>
    <s v="ALTEC"/>
    <x v="1"/>
    <x v="0"/>
    <n v="8"/>
    <n v="2"/>
    <n v="50"/>
  </r>
  <r>
    <s v="150196"/>
    <s v="Ms. Farshad PHUNG"/>
    <x v="0"/>
    <s v="T3-2015"/>
    <d v="2015-03-13T00:00:00"/>
    <n v="8"/>
    <s v="Bachelor of Accounting"/>
    <d v="1994-06-02T00:00:00"/>
    <s v="Road to Success "/>
    <x v="2"/>
    <x v="1"/>
    <n v="12"/>
    <n v="1"/>
    <n v="56"/>
  </r>
  <r>
    <s v="150197"/>
    <s v="Mr. Shahrnaz AHMAN"/>
    <x v="0"/>
    <s v="T2-2017"/>
    <d v="2017-07-10T00:00:00"/>
    <n v="1"/>
    <s v="Bachelor of Accounting"/>
    <d v="1987-04-13T00:00:00"/>
    <s v="Road to Success "/>
    <x v="0"/>
    <x v="13"/>
    <n v="19"/>
    <n v="1"/>
    <n v="49"/>
  </r>
  <r>
    <s v="150198"/>
    <s v="Ms. Nazy TRAN"/>
    <x v="0"/>
    <s v="T3-2014"/>
    <d v="2014-03-13T00:00:00"/>
    <n v="7"/>
    <s v="Bachelor of Accounting"/>
    <d v="1993-10-18T00:00:00"/>
    <s v="Road to Success "/>
    <x v="2"/>
    <x v="1"/>
    <n v="13"/>
    <n v="1"/>
    <n v="55"/>
  </r>
  <r>
    <s v="150199"/>
    <s v="Ms. Foroud GUYEN"/>
    <x v="1"/>
    <s v="T1-2014"/>
    <d v="2014-11-06T00:00:00"/>
    <n v="2"/>
    <s v="Bachelor of Accounting"/>
    <d v="1993-08-14T00:00:00"/>
    <s v="Road to Success "/>
    <x v="1"/>
    <x v="1"/>
    <n v="18"/>
    <n v="1"/>
    <n v="50"/>
  </r>
  <r>
    <s v="150200"/>
    <s v="Ms. Banooe GUYEN"/>
    <x v="2"/>
    <s v="T1-2014"/>
    <d v="2014-11-06T00:00:00"/>
    <n v="9"/>
    <s v="Bachelor of Accounting"/>
    <d v="1987-06-06T00:00:00"/>
    <s v="International Educational "/>
    <x v="1"/>
    <x v="2"/>
    <n v="11"/>
    <n v="1"/>
    <n v="57"/>
  </r>
  <r>
    <s v="150201"/>
    <s v="Ms. Saman GUYEN"/>
    <x v="1"/>
    <s v="T3-2016"/>
    <d v="2016-03-13T00:00:00"/>
    <n v="2"/>
    <s v="Bachelor of Accounting"/>
    <d v="1987-10-21T00:00:00"/>
    <s v="IDPI Education"/>
    <x v="2"/>
    <x v="12"/>
    <n v="18"/>
    <n v="1"/>
    <n v="50"/>
  </r>
  <r>
    <s v="150202"/>
    <s v="Ms. Niloufar PHAM"/>
    <x v="0"/>
    <s v="T2-2017"/>
    <d v="2017-07-10T00:00:00"/>
    <n v="7"/>
    <s v="Bachelor of Accounting"/>
    <d v="1994-11-10T00:00:00"/>
    <s v="IDPI Education"/>
    <x v="0"/>
    <x v="8"/>
    <n v="13"/>
    <n v="1"/>
    <n v="55"/>
  </r>
  <r>
    <s v="150203"/>
    <s v="Ms. Nazhin PHAM"/>
    <x v="0"/>
    <s v="T1-2016"/>
    <d v="2016-11-06T00:00:00"/>
    <n v="2"/>
    <s v="Bachelor of Accounting"/>
    <d v="1988-11-17T00:00:00"/>
    <s v="IDPI Education"/>
    <x v="1"/>
    <x v="3"/>
    <n v="18"/>
    <n v="1"/>
    <n v="50"/>
  </r>
  <r>
    <s v="150204"/>
    <s v="Ms. Banooe PHAM"/>
    <x v="1"/>
    <s v="T2-2014"/>
    <d v="2014-07-10T00:00:00"/>
    <n v="6"/>
    <s v="Bachelor of Accounting"/>
    <d v="1988-08-05T00:00:00"/>
    <s v="IDPI Education"/>
    <x v="0"/>
    <x v="11"/>
    <n v="14"/>
    <n v="1"/>
    <n v="54"/>
  </r>
  <r>
    <s v="150205"/>
    <s v="Ms. Bahman GUYEN"/>
    <x v="1"/>
    <s v="T1-2016"/>
    <d v="2016-11-06T00:00:00"/>
    <n v="9"/>
    <s v="Bachelor of Business"/>
    <d v="1995-08-04T00:00:00"/>
    <s v="Visa Consultants Pty Ltd "/>
    <x v="1"/>
    <x v="1"/>
    <n v="11"/>
    <n v="1"/>
    <n v="57"/>
  </r>
  <r>
    <s v="150206"/>
    <s v="Ms. Tarsa GUYEN"/>
    <x v="0"/>
    <s v="T2-2016"/>
    <d v="2016-07-10T00:00:00"/>
    <n v="8"/>
    <s v="Bachelor of Business"/>
    <d v="1996-09-05T00:00:00"/>
    <s v="Visa Consultants Pty Ltd "/>
    <x v="0"/>
    <x v="0"/>
    <n v="12"/>
    <n v="1"/>
    <n v="56"/>
  </r>
  <r>
    <s v="150207"/>
    <s v="Ms. Bardia GUYEN"/>
    <x v="1"/>
    <s v="T1-2017"/>
    <d v="2017-11-06T00:00:00"/>
    <n v="4"/>
    <s v="Bachelor of Business"/>
    <d v="1992-12-10T00:00:00"/>
    <s v="Visa Consultants Pty Ltd "/>
    <x v="1"/>
    <x v="5"/>
    <n v="16"/>
    <n v="1"/>
    <n v="52"/>
  </r>
  <r>
    <s v="150208"/>
    <s v="Ms. Ferdows GUYEN"/>
    <x v="1"/>
    <s v="T3-2016"/>
    <d v="2016-03-13T00:00:00"/>
    <n v="16"/>
    <s v="Bachelor of Business"/>
    <d v="1994-04-24T00:00:00"/>
    <s v="Visa Consultants Pty Ltd "/>
    <x v="2"/>
    <x v="4"/>
    <n v="4"/>
    <n v="2"/>
    <n v="54"/>
  </r>
  <r>
    <s v="150209"/>
    <s v="Mr. Marmar AHMAN"/>
    <x v="2"/>
    <s v="T2-2014"/>
    <d v="2014-07-10T00:00:00"/>
    <n v="1"/>
    <s v="Bachelor of Business"/>
    <d v="1987-03-07T00:00:00"/>
    <s v="Visa Consultants Pty Ltd "/>
    <x v="0"/>
    <x v="2"/>
    <n v="19"/>
    <n v="1"/>
    <n v="49"/>
  </r>
  <r>
    <s v="150210"/>
    <s v="Mr. Hootan DHURY"/>
    <x v="2"/>
    <s v="T2-2016"/>
    <d v="2016-07-10T00:00:00"/>
    <n v="11"/>
    <s v="Bachelor of Business"/>
    <d v="1987-09-16T00:00:00"/>
    <s v="Visa Consultants Pty Ltd "/>
    <x v="0"/>
    <x v="12"/>
    <n v="9"/>
    <n v="2"/>
    <n v="49"/>
  </r>
  <r>
    <s v="150211"/>
    <s v="Mr. Vida a NAW"/>
    <x v="2"/>
    <s v="T3-2015"/>
    <d v="2015-03-13T00:00:00"/>
    <n v="3"/>
    <s v="Bachelor of Business"/>
    <d v="1995-01-02T00:00:00"/>
    <s v="Visa Consultants Pty Ltd "/>
    <x v="2"/>
    <x v="0"/>
    <n v="17"/>
    <n v="1"/>
    <n v="51"/>
  </r>
  <r>
    <s v="150212"/>
    <s v="Mr. Arezoo a NAW"/>
    <x v="2"/>
    <s v="T2-2015"/>
    <d v="2015-07-10T00:00:00"/>
    <n v="4"/>
    <s v="Bachelor of Business"/>
    <d v="1990-06-19T00:00:00"/>
    <s v="Song Study Advisory"/>
    <x v="0"/>
    <x v="5"/>
    <n v="16"/>
    <n v="1"/>
    <n v="52"/>
  </r>
  <r>
    <s v="150213"/>
    <s v="Mr. Sara a NAW"/>
    <x v="2"/>
    <s v="T3-2014"/>
    <d v="2014-03-13T00:00:00"/>
    <n v="5"/>
    <s v="Bachelor of Business"/>
    <d v="1990-04-06T00:00:00"/>
    <s v="Song Study Advisory"/>
    <x v="2"/>
    <x v="6"/>
    <n v="15"/>
    <n v="1"/>
    <n v="53"/>
  </r>
  <r>
    <s v="150214"/>
    <s v="Mr. Aryan SINGH"/>
    <x v="0"/>
    <s v="T2-2014"/>
    <d v="2014-07-10T00:00:00"/>
    <n v="6"/>
    <s v="Bachelor of Business"/>
    <d v="1989-07-10T00:00:00"/>
    <s v="Visa Consultants Pty Ltd "/>
    <x v="0"/>
    <x v="5"/>
    <n v="14"/>
    <n v="1"/>
    <n v="54"/>
  </r>
  <r>
    <s v="150215"/>
    <s v="Mr. Meshia SINGH"/>
    <x v="0"/>
    <s v="T2-2015"/>
    <d v="2015-07-10T00:00:00"/>
    <n v="11"/>
    <s v="Bachelor of Business"/>
    <d v="1988-04-22T00:00:00"/>
    <s v="Visa Consultants Pty Ltd "/>
    <x v="0"/>
    <x v="2"/>
    <n v="9"/>
    <n v="2"/>
    <n v="49"/>
  </r>
  <r>
    <s v="150216"/>
    <s v="Ms. Golpari KAUR"/>
    <x v="2"/>
    <s v="T2-2015"/>
    <d v="2015-07-10T00:00:00"/>
    <n v="17"/>
    <s v="Bachelor of Business"/>
    <d v="1995-06-07T00:00:00"/>
    <s v="Visa Consultants Pty Ltd "/>
    <x v="0"/>
    <x v="0"/>
    <n v="3"/>
    <n v="2"/>
    <n v="55"/>
  </r>
  <r>
    <s v="150217"/>
    <s v="Mr. Khorsheed KUMAR"/>
    <x v="2"/>
    <s v="T1-2017"/>
    <d v="2017-11-06T00:00:00"/>
    <n v="4"/>
    <s v="Bachelor of Business"/>
    <d v="1993-11-19T00:00:00"/>
    <s v="Visa Consultants Pty Ltd "/>
    <x v="1"/>
    <x v="6"/>
    <n v="16"/>
    <n v="1"/>
    <n v="52"/>
  </r>
  <r>
    <s v="150218"/>
    <s v="Mr. Shahrdad SINGH"/>
    <x v="2"/>
    <s v="T1-2017"/>
    <d v="2017-11-06T00:00:00"/>
    <n v="3"/>
    <s v="Bachelor of Business"/>
    <d v="1997-02-23T00:00:00"/>
    <s v="International Edification Development "/>
    <x v="1"/>
    <x v="0"/>
    <n v="17"/>
    <n v="1"/>
    <n v="51"/>
  </r>
  <r>
    <s v="150219"/>
    <s v="Ms. Khojassteh GUYEN"/>
    <x v="1"/>
    <s v="T1-2015"/>
    <d v="2015-11-06T00:00:00"/>
    <n v="8"/>
    <s v="Bachelor of Business"/>
    <d v="1997-02-08T00:00:00"/>
    <s v="Bao International Education"/>
    <x v="1"/>
    <x v="10"/>
    <n v="12"/>
    <n v="1"/>
    <n v="56"/>
  </r>
  <r>
    <s v="150220"/>
    <s v="Mr. Danush SINGH"/>
    <x v="2"/>
    <s v="T1-2015"/>
    <d v="2015-11-06T00:00:00"/>
    <n v="11"/>
    <s v="Bachelor of Business"/>
    <d v="1993-12-02T00:00:00"/>
    <s v="Bao International Education"/>
    <x v="1"/>
    <x v="4"/>
    <n v="9"/>
    <n v="2"/>
    <n v="49"/>
  </r>
  <r>
    <s v="150221"/>
    <s v="Mr. Shahzadeh AKRAM"/>
    <x v="2"/>
    <s v="T2-2015"/>
    <d v="2015-07-10T00:00:00"/>
    <n v="10"/>
    <s v="Bachelor of Business"/>
    <d v="1992-02-08T00:00:00"/>
    <s v="International Migration &amp; Education Services"/>
    <x v="0"/>
    <x v="8"/>
    <n v="10"/>
    <n v="2"/>
    <n v="48"/>
  </r>
  <r>
    <s v="150222"/>
    <s v="Mr. Arsalan RAZA"/>
    <x v="1"/>
    <s v="T3-2014"/>
    <d v="2014-03-13T00:00:00"/>
    <n v="6"/>
    <s v="Bachelor of Business"/>
    <d v="1989-12-06T00:00:00"/>
    <s v="International Migration &amp; Education Services"/>
    <x v="2"/>
    <x v="5"/>
    <n v="14"/>
    <n v="1"/>
    <n v="54"/>
  </r>
  <r>
    <s v="150223"/>
    <s v="Mr. Farzaneh SINGH"/>
    <x v="1"/>
    <s v="T1-2015"/>
    <d v="2015-11-06T00:00:00"/>
    <n v="3"/>
    <s v="Bachelor of Business"/>
    <d v="1991-12-01T00:00:00"/>
    <s v="International Migration &amp; Education Services"/>
    <x v="1"/>
    <x v="6"/>
    <n v="17"/>
    <n v="1"/>
    <n v="51"/>
  </r>
  <r>
    <s v="150224"/>
    <s v="Mr. Cirrus ohaib"/>
    <x v="1"/>
    <s v="T2-2014"/>
    <d v="2014-07-10T00:00:00"/>
    <n v="3"/>
    <s v="Bachelor of Business"/>
    <d v="1993-02-24T00:00:00"/>
    <s v="International Migration &amp; Education Services"/>
    <x v="0"/>
    <x v="1"/>
    <n v="17"/>
    <n v="1"/>
    <n v="51"/>
  </r>
  <r>
    <s v="150225"/>
    <s v="Mr. Kouros ANDEL"/>
    <x v="1"/>
    <s v="T3-2016"/>
    <d v="2016-03-13T00:00:00"/>
    <n v="15"/>
    <s v="Bachelor of Business"/>
    <d v="1997-08-02T00:00:00"/>
    <s v="Study GLOBAL - Auckland"/>
    <x v="2"/>
    <x v="9"/>
    <n v="5"/>
    <n v="2"/>
    <n v="53"/>
  </r>
  <r>
    <s v="150226"/>
    <s v="Mr. Mehran ANDEL"/>
    <x v="2"/>
    <s v="T1-2016"/>
    <d v="2016-11-06T00:00:00"/>
    <n v="13"/>
    <s v="Bachelor of Accounting"/>
    <d v="1993-10-12T00:00:00"/>
    <s v="Hope Agency"/>
    <x v="1"/>
    <x v="8"/>
    <n v="7"/>
    <n v="2"/>
    <n v="51"/>
  </r>
  <r>
    <s v="150227"/>
    <s v="Mr. Rakhshan ANDEL"/>
    <x v="0"/>
    <s v="T1-2017"/>
    <d v="2017-11-06T00:00:00"/>
    <n v="10"/>
    <s v="Bachelor of Accounting"/>
    <d v="1991-12-22T00:00:00"/>
    <s v="AECC Global - Cebu"/>
    <x v="1"/>
    <x v="11"/>
    <n v="10"/>
    <n v="2"/>
    <n v="48"/>
  </r>
  <r>
    <s v="150228"/>
    <s v="Mr. Afsaneh ANDEL"/>
    <x v="1"/>
    <s v="T1-2017"/>
    <d v="2017-11-06T00:00:00"/>
    <n v="10"/>
    <s v="Bachelor of Accounting"/>
    <d v="1994-02-12T00:00:00"/>
    <s v="AECC Global - Cebu"/>
    <x v="1"/>
    <x v="8"/>
    <n v="10"/>
    <n v="2"/>
    <n v="48"/>
  </r>
  <r>
    <s v="150229"/>
    <s v="Mr. Iraj JIANG"/>
    <x v="2"/>
    <s v="T2-2014"/>
    <d v="2014-07-10T00:00:00"/>
    <n v="1"/>
    <s v="Bachelor of Accounting"/>
    <d v="1991-06-14T00:00:00"/>
    <s v="AECC Global - Cebu"/>
    <x v="0"/>
    <x v="8"/>
    <n v="19"/>
    <n v="1"/>
    <n v="49"/>
  </r>
  <r>
    <s v="150230"/>
    <s v="Mr. Yashar JIANG"/>
    <x v="0"/>
    <s v="T1-2015"/>
    <d v="2015-11-06T00:00:00"/>
    <n v="11"/>
    <s v="Bachelor of Accounting"/>
    <d v="1996-08-27T00:00:00"/>
    <s v="AECC Global - Cebu"/>
    <x v="1"/>
    <x v="9"/>
    <n v="9"/>
    <n v="2"/>
    <n v="49"/>
  </r>
  <r>
    <s v="150231"/>
    <s v="Mr. Pareeya JIANG"/>
    <x v="0"/>
    <s v="T3-2017"/>
    <d v="2017-03-13T00:00:00"/>
    <n v="7"/>
    <s v="Bachelor of Accounting"/>
    <d v="1998-10-16T00:00:00"/>
    <s v="Student World Pty Ltd"/>
    <x v="2"/>
    <x v="9"/>
    <n v="13"/>
    <n v="1"/>
    <n v="55"/>
  </r>
  <r>
    <s v="150232"/>
    <s v="Mr. Nazanin ng TA"/>
    <x v="2"/>
    <s v="T2-2017"/>
    <d v="2017-07-10T00:00:00"/>
    <n v="19"/>
    <s v="Bachelor of Accounting"/>
    <d v="1990-10-20T00:00:00"/>
    <s v="Student World Pty Ltd"/>
    <x v="0"/>
    <x v="2"/>
    <n v="1"/>
    <n v="2"/>
    <n v="57"/>
  </r>
  <r>
    <s v="150233"/>
    <s v="Mr. Javeed AIKE*"/>
    <x v="1"/>
    <s v="T3-2016"/>
    <d v="2016-03-13T00:00:00"/>
    <n v="3"/>
    <s v="Bachelor of Accounting"/>
    <d v="1993-05-21T00:00:00"/>
    <s v="International Migration &amp; Education Services"/>
    <x v="2"/>
    <x v="8"/>
    <n v="17"/>
    <n v="1"/>
    <n v="51"/>
  </r>
  <r>
    <s v="150234"/>
    <s v="Mr. Farhad SINGH"/>
    <x v="0"/>
    <s v="T2-2016"/>
    <d v="2016-07-10T00:00:00"/>
    <n v="11"/>
    <s v="Bachelor of Accounting"/>
    <d v="1994-10-27T00:00:00"/>
    <s v="International Migration &amp; Education Services"/>
    <x v="0"/>
    <x v="4"/>
    <n v="9"/>
    <n v="2"/>
    <n v="49"/>
  </r>
  <r>
    <s v="150235"/>
    <s v="Mr. Kia HENDI"/>
    <x v="0"/>
    <s v="T2-2015"/>
    <d v="2015-07-10T00:00:00"/>
    <n v="16"/>
    <s v="Bachelor of Accounting"/>
    <d v="1987-08-26T00:00:00"/>
    <s v="International Migration &amp; Education Services"/>
    <x v="0"/>
    <x v="3"/>
    <n v="4"/>
    <n v="2"/>
    <n v="54"/>
  </r>
  <r>
    <s v="150236"/>
    <s v="Mr. Tahereh HARMA"/>
    <x v="0"/>
    <s v="T3-2014"/>
    <d v="2014-03-13T00:00:00"/>
    <n v="2"/>
    <s v="Bachelor of Accounting"/>
    <d v="1998-08-10T00:00:00"/>
    <s v="IDPM Education"/>
    <x v="2"/>
    <x v="14"/>
    <n v="18"/>
    <n v="1"/>
    <n v="50"/>
  </r>
  <r>
    <s v="150237"/>
    <s v="Mr. Behrad HARMA"/>
    <x v="1"/>
    <s v="T3-2014"/>
    <d v="2014-03-13T00:00:00"/>
    <n v="30"/>
    <s v="Bachelor of Business"/>
    <d v="1990-09-07T00:00:00"/>
    <s v="Uni Education"/>
    <x v="2"/>
    <x v="6"/>
    <n v="0"/>
    <n v="2"/>
    <n v="48"/>
  </r>
  <r>
    <s v="150238"/>
    <s v="Mr. Nahal SINGH"/>
    <x v="2"/>
    <s v="T3-2015"/>
    <d v="2015-03-13T00:00:00"/>
    <n v="6"/>
    <s v="Bachelor of Business"/>
    <d v="1990-04-17T00:00:00"/>
    <s v="Uni Education"/>
    <x v="2"/>
    <x v="5"/>
    <n v="14"/>
    <n v="1"/>
    <n v="54"/>
  </r>
  <r>
    <s v="150239"/>
    <s v="Mr. Jahanshah SINGH"/>
    <x v="1"/>
    <s v="T2-2014"/>
    <d v="2014-07-10T00:00:00"/>
    <n v="2"/>
    <s v="Bachelor of Business"/>
    <d v="1987-01-04T00:00:00"/>
    <s v="International Migration &amp; Education Services"/>
    <x v="0"/>
    <x v="2"/>
    <n v="18"/>
    <n v="1"/>
    <n v="50"/>
  </r>
  <r>
    <s v="150240"/>
    <s v="Mr. Nargess SINGH"/>
    <x v="2"/>
    <s v="T2-2016"/>
    <d v="2016-07-10T00:00:00"/>
    <n v="5"/>
    <s v="Bachelor of Accounting"/>
    <d v="1987-05-24T00:00:00"/>
    <s v="Hope Agency"/>
    <x v="0"/>
    <x v="12"/>
    <n v="15"/>
    <n v="1"/>
    <n v="53"/>
  </r>
  <r>
    <s v="150241"/>
    <s v="Mr. Goshtasb SYED"/>
    <x v="1"/>
    <s v="T3-2017"/>
    <d v="2017-03-13T00:00:00"/>
    <n v="8"/>
    <s v="Bachelor of Accounting"/>
    <d v="1993-05-13T00:00:00"/>
    <s v="Hope Agency"/>
    <x v="2"/>
    <x v="6"/>
    <n v="12"/>
    <n v="1"/>
    <n v="56"/>
  </r>
  <r>
    <s v="150242"/>
    <s v="Mr. Negeen SYED"/>
    <x v="1"/>
    <s v="T3-2015"/>
    <d v="2015-03-13T00:00:00"/>
    <n v="1"/>
    <s v="Bachelor of Business "/>
    <d v="1993-06-25T00:00:00"/>
    <s v="Expert Education Services"/>
    <x v="2"/>
    <x v="4"/>
    <n v="19"/>
    <n v="1"/>
    <n v="49"/>
  </r>
  <r>
    <s v="150243"/>
    <s v="Mr. Pareerou SYED"/>
    <x v="0"/>
    <s v="T2-2014"/>
    <d v="2014-07-10T00:00:00"/>
    <n v="11"/>
    <s v="Bachelor of Business "/>
    <d v="1987-10-13T00:00:00"/>
    <s v="Expert Education Services"/>
    <x v="0"/>
    <x v="2"/>
    <n v="9"/>
    <n v="2"/>
    <n v="49"/>
  </r>
  <r>
    <s v="150244"/>
    <s v="Mr. Mehrangiz AKRAM"/>
    <x v="1"/>
    <s v="T2-2016"/>
    <d v="2016-07-10T00:00:00"/>
    <n v="7"/>
    <s v="Bachelor of Business "/>
    <d v="1998-03-09T00:00:00"/>
    <s v="Expert Education Services"/>
    <x v="0"/>
    <x v="10"/>
    <n v="13"/>
    <n v="1"/>
    <n v="55"/>
  </r>
  <r>
    <s v="150245"/>
    <s v="Mr. Tahmineh r ALI"/>
    <x v="0"/>
    <s v="T2-2016"/>
    <d v="2016-07-10T00:00:00"/>
    <n v="4"/>
    <s v="Bachelor of Accounting "/>
    <d v="1996-11-12T00:00:00"/>
    <s v="International Migration &amp; Education Services"/>
    <x v="0"/>
    <x v="0"/>
    <n v="16"/>
    <n v="1"/>
    <n v="52"/>
  </r>
  <r>
    <s v="150246"/>
    <s v="Mr. Tarsa r ALI"/>
    <x v="1"/>
    <s v="T1-2015"/>
    <d v="2015-11-06T00:00:00"/>
    <n v="5"/>
    <s v="Bachelor of Business "/>
    <d v="1991-04-16T00:00:00"/>
    <s v="Uni Education"/>
    <x v="1"/>
    <x v="6"/>
    <n v="15"/>
    <n v="1"/>
    <n v="53"/>
  </r>
  <r>
    <s v="150247"/>
    <s v="Mr. Zal r ALI"/>
    <x v="1"/>
    <s v="T3-2016"/>
    <d v="2016-03-13T00:00:00"/>
    <n v="9"/>
    <s v="Bachelor of Business "/>
    <d v="1992-02-04T00:00:00"/>
    <s v="Uni Education"/>
    <x v="2"/>
    <x v="6"/>
    <n v="11"/>
    <n v="1"/>
    <n v="57"/>
  </r>
  <r>
    <s v="150248"/>
    <s v="Mr. Mahyar SAWAN"/>
    <x v="0"/>
    <s v="T1-2017"/>
    <d v="2017-11-06T00:00:00"/>
    <n v="6"/>
    <s v="Bachelor of Business "/>
    <d v="1990-12-12T00:00:00"/>
    <s v="Uni Education"/>
    <x v="1"/>
    <x v="2"/>
    <n v="14"/>
    <n v="1"/>
    <n v="54"/>
  </r>
  <r>
    <s v="150249"/>
    <s v="Mr. Danush SAWAN"/>
    <x v="1"/>
    <s v="T2-2014"/>
    <d v="2014-07-10T00:00:00"/>
    <n v="23"/>
    <s v="Bachelor of Business "/>
    <d v="1997-04-23T00:00:00"/>
    <s v="IDPM Education"/>
    <x v="0"/>
    <x v="7"/>
    <n v="0"/>
    <n v="2"/>
    <n v="51"/>
  </r>
  <r>
    <s v="150250"/>
    <s v="Mr. Arsham SAWAN"/>
    <x v="2"/>
    <s v="T3-2015"/>
    <d v="2015-03-13T00:00:00"/>
    <n v="26"/>
    <s v="Bachelor of Business "/>
    <d v="1996-07-05T00:00:00"/>
    <s v="IDPM Education"/>
    <x v="2"/>
    <x v="9"/>
    <n v="0"/>
    <n v="2"/>
    <n v="54"/>
  </r>
  <r>
    <s v="150251"/>
    <s v="Ms. Rakhshan SAPNA"/>
    <x v="1"/>
    <s v="T1-2017"/>
    <d v="2017-11-06T00:00:00"/>
    <n v="1"/>
    <s v="Bachelor of Business "/>
    <d v="1989-02-13T00:00:00"/>
    <s v="IDPM Education"/>
    <x v="1"/>
    <x v="3"/>
    <n v="19"/>
    <n v="1"/>
    <n v="49"/>
  </r>
  <r>
    <s v="150252"/>
    <s v="Ms. Hooman SAPNA"/>
    <x v="2"/>
    <s v="T1-2016"/>
    <d v="2016-11-06T00:00:00"/>
    <n v="17"/>
    <s v="Bachelor of Business "/>
    <d v="1993-11-12T00:00:00"/>
    <s v="IDPM Education"/>
    <x v="1"/>
    <x v="8"/>
    <n v="3"/>
    <n v="2"/>
    <n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4:K8" firstHeaderRow="1" firstDataRow="1" firstDataCol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numFmtId="14" showAll="0"/>
    <pivotField showAll="0"/>
    <pivotField showAll="0"/>
    <pivotField numFmtId="14" showAll="0"/>
    <pivotField showAll="0"/>
    <pivotField showAll="0"/>
    <pivotField numFmtId="2" showAll="0"/>
    <pivotField dataField="1" numFmtId="2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workshop _x000a_hours requeriments" fld="11" baseField="0" baseItem="0"/>
  </dataFields>
  <formats count="2">
    <format dxfId="3">
      <pivotArea dataOnly="0" outline="0" axis="axisValues" fieldPosition="0"/>
    </format>
    <format dxfId="2">
      <pivotArea dataOnly="0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4:H9" firstHeaderRow="1" firstDataRow="2" firstDataCol="1"/>
  <pivotFields count="14">
    <pivotField showAll="0"/>
    <pivotField dataField="1" showAll="0"/>
    <pivotField axis="axisCol" showAll="0">
      <items count="4">
        <item x="1"/>
        <item x="2"/>
        <item x="0"/>
        <item t="default"/>
      </items>
    </pivotField>
    <pivotField showAll="0"/>
    <pivotField numFmtId="14" showAll="0"/>
    <pivotField showAll="0"/>
    <pivotField showAll="0"/>
    <pivotField numFmtId="14" showAll="0"/>
    <pivotField showAll="0"/>
    <pivotField axis="axisRow" showAll="0">
      <items count="4">
        <item x="2"/>
        <item x="0"/>
        <item x="1"/>
        <item t="default"/>
      </items>
    </pivotField>
    <pivotField numFmtId="2" showAll="0"/>
    <pivotField numFmtId="2"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4:N20" firstHeaderRow="1" firstDataRow="1" firstDataCol="1"/>
  <pivotFields count="14">
    <pivotField showAll="0"/>
    <pivotField dataField="1" showAll="0"/>
    <pivotField showAll="0"/>
    <pivotField showAll="0"/>
    <pivotField numFmtId="14" showAll="0"/>
    <pivotField showAll="0"/>
    <pivotField showAll="0"/>
    <pivotField numFmtId="14" showAll="0"/>
    <pivotField showAll="0"/>
    <pivotField showAll="0"/>
    <pivotField axis="axisRow" numFmtId="2" showAll="0">
      <items count="16">
        <item x="14"/>
        <item x="7"/>
        <item x="10"/>
        <item x="9"/>
        <item x="0"/>
        <item x="1"/>
        <item x="4"/>
        <item x="8"/>
        <item x="6"/>
        <item x="5"/>
        <item x="11"/>
        <item x="2"/>
        <item x="3"/>
        <item x="12"/>
        <item x="13"/>
        <item t="default"/>
      </items>
    </pivotField>
    <pivotField numFmtId="2" showAll="0"/>
    <pivotField showAll="0"/>
    <pivotField showAll="0"/>
  </pivotFields>
  <rowFields count="1">
    <field x="1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8" firstHeaderRow="1" firstDataRow="1" firstDataCol="1"/>
  <pivotFields count="12">
    <pivotField showAll="0"/>
    <pivotField dataField="1" showAll="0"/>
    <pivotField showAll="0"/>
    <pivotField axis="axisRow" showAll="0">
      <items count="11">
        <item m="1" x="3"/>
        <item m="1" x="6"/>
        <item m="1" x="5"/>
        <item m="1" x="4"/>
        <item x="1"/>
        <item m="1" x="9"/>
        <item x="2"/>
        <item m="1" x="8"/>
        <item x="0"/>
        <item m="1" x="7"/>
        <item t="default"/>
      </items>
    </pivotField>
    <pivotField showAll="0"/>
    <pivotField numFmtId="14" showAll="0"/>
    <pivotField showAll="0"/>
    <pivotField showAll="0"/>
    <pivotField numFmtId="14" showAll="0"/>
    <pivotField showAll="0"/>
    <pivotField showAll="0"/>
    <pivotField numFmtId="2" showAll="0"/>
  </pivotFields>
  <rowFields count="1">
    <field x="3"/>
  </rowFields>
  <rowItems count="4">
    <i>
      <x v="4"/>
    </i>
    <i>
      <x v="6"/>
    </i>
    <i>
      <x v="8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9.9978637043366805E-2"/>
  </sheetPr>
  <dimension ref="A1:P63"/>
  <sheetViews>
    <sheetView tabSelected="1" topLeftCell="A25" zoomScale="80" zoomScaleNormal="80" workbookViewId="0">
      <selection activeCell="E38" sqref="E38"/>
    </sheetView>
  </sheetViews>
  <sheetFormatPr defaultColWidth="9.88671875" defaultRowHeight="14.4"/>
  <cols>
    <col min="1" max="1" width="9.88671875" style="8"/>
    <col min="2" max="4" width="14.6640625" style="8" customWidth="1"/>
    <col min="5" max="5" width="12.6640625" style="8" customWidth="1"/>
    <col min="6" max="8" width="9.88671875" style="8"/>
    <col min="9" max="12" width="12.33203125" style="8" customWidth="1"/>
    <col min="13" max="13" width="39.5546875" style="8" customWidth="1"/>
    <col min="14" max="16" width="12.33203125" style="8" customWidth="1"/>
    <col min="17" max="16384" width="9.88671875" style="8"/>
  </cols>
  <sheetData>
    <row r="1" spans="1:16">
      <c r="H1" s="9"/>
    </row>
    <row r="2" spans="1:16" ht="34.799999999999997">
      <c r="H2" s="38" t="s">
        <v>232</v>
      </c>
      <c r="I2" s="39"/>
      <c r="J2" s="39"/>
      <c r="K2" s="39"/>
      <c r="L2" s="39"/>
      <c r="M2" s="39"/>
      <c r="N2" s="39"/>
      <c r="O2" s="39"/>
      <c r="P2" s="39"/>
    </row>
    <row r="3" spans="1:16">
      <c r="H3" s="9"/>
    </row>
    <row r="4" spans="1:16" ht="30">
      <c r="H4" s="40" t="s">
        <v>233</v>
      </c>
      <c r="I4" s="41"/>
      <c r="J4" s="41"/>
      <c r="K4" s="41"/>
      <c r="L4" s="41"/>
      <c r="M4" s="41"/>
      <c r="N4" s="41"/>
      <c r="O4" s="41"/>
      <c r="P4" s="41"/>
    </row>
    <row r="5" spans="1:16" ht="15" thickBot="1">
      <c r="H5" s="9"/>
    </row>
    <row r="6" spans="1:16" ht="31.8" thickBot="1">
      <c r="H6" s="9"/>
      <c r="I6" s="42" t="s">
        <v>229</v>
      </c>
      <c r="J6" s="43"/>
      <c r="K6" s="43"/>
      <c r="L6" s="43"/>
      <c r="M6" s="43"/>
      <c r="N6" s="43"/>
      <c r="O6" s="44"/>
      <c r="P6" s="10"/>
    </row>
    <row r="7" spans="1:16" customFormat="1"/>
    <row r="8" spans="1:16" customFormat="1"/>
    <row r="9" spans="1:16" customFormat="1"/>
    <row r="10" spans="1:16" ht="18" thickBot="1">
      <c r="A10" s="11" t="s">
        <v>234</v>
      </c>
      <c r="B10" s="11"/>
      <c r="C10" s="11"/>
      <c r="D10" s="11"/>
      <c r="E10" s="11"/>
      <c r="F10" s="11"/>
      <c r="G10" s="11"/>
      <c r="H10" s="10"/>
      <c r="I10"/>
      <c r="J10"/>
      <c r="K10"/>
      <c r="L10"/>
      <c r="M10"/>
      <c r="N10"/>
      <c r="O10"/>
      <c r="P10"/>
    </row>
    <row r="11" spans="1:16" ht="12.6" customHeight="1" thickTop="1">
      <c r="A11" s="12"/>
      <c r="B11" s="12"/>
      <c r="C11" s="12"/>
      <c r="D11" s="12"/>
      <c r="E11" s="12"/>
      <c r="F11" s="12"/>
      <c r="G11" s="12"/>
      <c r="H11" s="12"/>
      <c r="I11"/>
      <c r="J11"/>
      <c r="K11"/>
      <c r="L11"/>
      <c r="M11"/>
      <c r="N11"/>
      <c r="O11"/>
      <c r="P11"/>
    </row>
    <row r="12" spans="1:16" ht="49.95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</row>
    <row r="13" spans="1:16" customFormat="1" ht="9" customHeight="1"/>
    <row r="14" spans="1:16" customFormat="1" ht="5.4" customHeight="1"/>
    <row r="15" spans="1:16" ht="18" thickBot="1">
      <c r="A15" s="11" t="s">
        <v>230</v>
      </c>
      <c r="B15" s="11"/>
      <c r="C15" s="11"/>
      <c r="D15" s="11"/>
      <c r="E15" s="11"/>
      <c r="F15" s="11"/>
      <c r="G15" s="11"/>
      <c r="H15" s="10"/>
      <c r="I15" s="13"/>
      <c r="M15" s="14"/>
    </row>
    <row r="16" spans="1:16" ht="10.5" customHeight="1" thickTop="1">
      <c r="A16" s="12"/>
      <c r="B16" s="12"/>
      <c r="C16" s="12"/>
      <c r="D16" s="12"/>
      <c r="E16" s="12"/>
      <c r="F16" s="12"/>
      <c r="G16" s="12"/>
      <c r="H16" s="12"/>
      <c r="I16" s="13"/>
    </row>
    <row r="17" spans="1:4" customFormat="1">
      <c r="A17" t="s">
        <v>235</v>
      </c>
    </row>
    <row r="18" spans="1:4" customFormat="1"/>
    <row r="19" spans="1:4" customFormat="1"/>
    <row r="20" spans="1:4" customFormat="1">
      <c r="A20" t="s">
        <v>236</v>
      </c>
    </row>
    <row r="21" spans="1:4" customFormat="1"/>
    <row r="22" spans="1:4">
      <c r="A22" s="16" t="s">
        <v>473</v>
      </c>
    </row>
    <row r="23" spans="1:4">
      <c r="A23" s="16" t="s">
        <v>474</v>
      </c>
    </row>
    <row r="24" spans="1:4">
      <c r="A24" s="16" t="s">
        <v>465</v>
      </c>
    </row>
    <row r="25" spans="1:4">
      <c r="A25" s="16" t="s">
        <v>242</v>
      </c>
    </row>
    <row r="26" spans="1:4">
      <c r="A26" s="16"/>
    </row>
    <row r="27" spans="1:4">
      <c r="A27" s="19"/>
      <c r="B27" s="37" t="s">
        <v>237</v>
      </c>
      <c r="C27" s="37" t="s">
        <v>238</v>
      </c>
      <c r="D27" s="37" t="s">
        <v>239</v>
      </c>
    </row>
    <row r="28" spans="1:4">
      <c r="A28" s="20" t="s">
        <v>240</v>
      </c>
      <c r="B28" s="18">
        <v>42807</v>
      </c>
      <c r="C28" s="18">
        <v>42926</v>
      </c>
      <c r="D28" s="18">
        <v>43045</v>
      </c>
    </row>
    <row r="29" spans="1:4">
      <c r="A29" s="16"/>
    </row>
    <row r="30" spans="1:4">
      <c r="A30" s="16"/>
      <c r="B30" s="24" t="s">
        <v>243</v>
      </c>
      <c r="C30" s="15" t="s">
        <v>244</v>
      </c>
    </row>
    <row r="31" spans="1:4">
      <c r="A31" s="16"/>
      <c r="B31" s="15"/>
      <c r="C31" s="15" t="s">
        <v>475</v>
      </c>
    </row>
    <row r="32" spans="1:4">
      <c r="A32" s="16"/>
      <c r="B32" s="15"/>
      <c r="C32" s="15" t="s">
        <v>445</v>
      </c>
    </row>
    <row r="33" spans="1:3">
      <c r="A33" s="16"/>
      <c r="B33" s="15"/>
      <c r="C33" s="15"/>
    </row>
    <row r="34" spans="1:3">
      <c r="A34" s="16" t="s">
        <v>466</v>
      </c>
      <c r="B34" s="15"/>
      <c r="C34" s="15"/>
    </row>
    <row r="35" spans="1:3">
      <c r="A35" s="16" t="s">
        <v>476</v>
      </c>
    </row>
    <row r="36" spans="1:3">
      <c r="A36" s="16"/>
      <c r="B36" s="24" t="s">
        <v>441</v>
      </c>
      <c r="C36" s="15" t="s">
        <v>477</v>
      </c>
    </row>
    <row r="37" spans="1:3">
      <c r="A37" s="16"/>
      <c r="B37" s="15"/>
      <c r="C37" s="15" t="s">
        <v>448</v>
      </c>
    </row>
    <row r="38" spans="1:3">
      <c r="A38" s="16" t="s">
        <v>467</v>
      </c>
    </row>
    <row r="39" spans="1:3">
      <c r="A39" s="16" t="s">
        <v>449</v>
      </c>
    </row>
    <row r="40" spans="1:3">
      <c r="A40" s="16" t="s">
        <v>468</v>
      </c>
    </row>
    <row r="41" spans="1:3">
      <c r="A41" s="16" t="s">
        <v>478</v>
      </c>
    </row>
    <row r="42" spans="1:3">
      <c r="A42" s="16"/>
      <c r="B42" s="24" t="s">
        <v>441</v>
      </c>
      <c r="C42" s="15" t="s">
        <v>479</v>
      </c>
    </row>
    <row r="43" spans="1:3" customFormat="1" ht="24.75" customHeight="1">
      <c r="A43" s="16" t="s">
        <v>480</v>
      </c>
    </row>
    <row r="44" spans="1:3" customFormat="1">
      <c r="A44" s="16"/>
      <c r="B44" s="29" t="s">
        <v>441</v>
      </c>
      <c r="C44" s="15" t="s">
        <v>451</v>
      </c>
    </row>
    <row r="45" spans="1:3" customFormat="1">
      <c r="A45" s="16"/>
      <c r="B45" t="s">
        <v>442</v>
      </c>
      <c r="C45" s="15" t="s">
        <v>443</v>
      </c>
    </row>
    <row r="46" spans="1:3" customFormat="1">
      <c r="A46" s="16"/>
      <c r="C46" s="15" t="s">
        <v>455</v>
      </c>
    </row>
    <row r="47" spans="1:3" customFormat="1" ht="24.75" customHeight="1">
      <c r="A47" s="16" t="s">
        <v>456</v>
      </c>
    </row>
    <row r="48" spans="1:3" customFormat="1" ht="24.75" customHeight="1">
      <c r="A48" s="16" t="s">
        <v>457</v>
      </c>
    </row>
    <row r="49" spans="1:6" customFormat="1" ht="24.75" customHeight="1">
      <c r="A49" s="16"/>
      <c r="B49" s="46" t="s">
        <v>458</v>
      </c>
      <c r="C49" s="47"/>
      <c r="D49" s="47"/>
      <c r="E49" s="48"/>
      <c r="F49" s="35" t="s">
        <v>464</v>
      </c>
    </row>
    <row r="50" spans="1:6" customFormat="1" ht="24.75" customHeight="1">
      <c r="A50" s="16"/>
      <c r="B50" s="49" t="s">
        <v>469</v>
      </c>
      <c r="C50" s="50"/>
      <c r="D50" s="50"/>
      <c r="E50" s="51"/>
      <c r="F50" s="34">
        <v>672</v>
      </c>
    </row>
    <row r="51" spans="1:6" customFormat="1" ht="24.75" customHeight="1">
      <c r="A51" s="16"/>
      <c r="B51" s="46" t="s">
        <v>459</v>
      </c>
      <c r="C51" s="47"/>
      <c r="D51" s="48"/>
      <c r="E51" s="34">
        <v>23</v>
      </c>
    </row>
    <row r="52" spans="1:6" customFormat="1" ht="24.75" customHeight="1">
      <c r="A52" s="16"/>
    </row>
    <row r="53" spans="1:6" customFormat="1">
      <c r="A53" t="s">
        <v>231</v>
      </c>
    </row>
    <row r="54" spans="1:6" customFormat="1"/>
    <row r="57" spans="1:6">
      <c r="A57" s="17"/>
    </row>
    <row r="58" spans="1:6">
      <c r="A58" s="16"/>
    </row>
    <row r="59" spans="1:6">
      <c r="A59" s="16"/>
    </row>
    <row r="60" spans="1:6">
      <c r="A60" s="17"/>
    </row>
    <row r="61" spans="1:6">
      <c r="A61" s="17"/>
    </row>
    <row r="62" spans="1:6">
      <c r="A62" s="17"/>
    </row>
    <row r="63" spans="1:6">
      <c r="A63" s="17"/>
    </row>
  </sheetData>
  <mergeCells count="7">
    <mergeCell ref="H2:P2"/>
    <mergeCell ref="H4:P4"/>
    <mergeCell ref="I6:O6"/>
    <mergeCell ref="A12:O12"/>
    <mergeCell ref="B51:D51"/>
    <mergeCell ref="B50:E50"/>
    <mergeCell ref="B49:E49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H154"/>
  <sheetViews>
    <sheetView zoomScale="85" zoomScaleNormal="85" workbookViewId="0">
      <pane xSplit="1" ySplit="1" topLeftCell="B2" activePane="bottomRight" state="frozen"/>
      <selection activeCell="E38" sqref="E38"/>
      <selection pane="topRight" activeCell="E38" sqref="E38"/>
      <selection pane="bottomLeft" activeCell="E38" sqref="E38"/>
      <selection pane="bottomRight" activeCell="E38" sqref="E38"/>
    </sheetView>
  </sheetViews>
  <sheetFormatPr defaultRowHeight="14.4"/>
  <cols>
    <col min="1" max="1" width="10.88671875" bestFit="1" customWidth="1"/>
    <col min="2" max="2" width="23.44140625" bestFit="1" customWidth="1"/>
    <col min="3" max="3" width="11.33203125" customWidth="1"/>
    <col min="4" max="4" width="17.44140625" customWidth="1"/>
    <col min="5" max="5" width="17.109375" customWidth="1"/>
    <col min="6" max="6" width="27.33203125" customWidth="1"/>
    <col min="7" max="7" width="10.6640625" bestFit="1" customWidth="1"/>
    <col min="8" max="8" width="41.33203125" bestFit="1" customWidth="1"/>
  </cols>
  <sheetData>
    <row r="1" spans="1:8" s="14" customFormat="1" ht="33.75" customHeight="1">
      <c r="A1" s="22" t="s">
        <v>470</v>
      </c>
      <c r="B1" s="23" t="s">
        <v>0</v>
      </c>
      <c r="C1" s="22" t="s">
        <v>1</v>
      </c>
      <c r="D1" s="22" t="s">
        <v>471</v>
      </c>
      <c r="E1" s="22" t="s">
        <v>241</v>
      </c>
      <c r="F1" s="23" t="s">
        <v>2</v>
      </c>
      <c r="G1" s="23" t="s">
        <v>278</v>
      </c>
      <c r="H1" s="23" t="s">
        <v>472</v>
      </c>
    </row>
    <row r="2" spans="1:8">
      <c r="A2" s="3" t="s">
        <v>245</v>
      </c>
      <c r="B2" s="4" t="s">
        <v>433</v>
      </c>
      <c r="C2" s="25" t="s">
        <v>272</v>
      </c>
      <c r="D2" s="1" t="s">
        <v>186</v>
      </c>
      <c r="E2" s="21" t="s">
        <v>198</v>
      </c>
      <c r="F2" s="21" t="s">
        <v>5</v>
      </c>
      <c r="G2" s="21" t="s">
        <v>279</v>
      </c>
      <c r="H2" s="21" t="s">
        <v>181</v>
      </c>
    </row>
    <row r="3" spans="1:8">
      <c r="A3" s="3" t="s">
        <v>246</v>
      </c>
      <c r="B3" s="5" t="s">
        <v>434</v>
      </c>
      <c r="C3" s="25" t="s">
        <v>273</v>
      </c>
      <c r="D3" s="1" t="s">
        <v>187</v>
      </c>
      <c r="E3" s="2" t="s">
        <v>198</v>
      </c>
      <c r="F3" s="2" t="s">
        <v>5</v>
      </c>
      <c r="G3" s="2" t="s">
        <v>280</v>
      </c>
      <c r="H3" s="2"/>
    </row>
    <row r="4" spans="1:8">
      <c r="A4" s="3" t="s">
        <v>247</v>
      </c>
      <c r="B4" s="2" t="s">
        <v>435</v>
      </c>
      <c r="C4" s="25" t="s">
        <v>270</v>
      </c>
      <c r="D4" s="1" t="s">
        <v>186</v>
      </c>
      <c r="E4" s="2" t="s">
        <v>199</v>
      </c>
      <c r="F4" s="2" t="s">
        <v>4</v>
      </c>
      <c r="G4" s="2" t="s">
        <v>281</v>
      </c>
      <c r="H4" s="2" t="s">
        <v>226</v>
      </c>
    </row>
    <row r="5" spans="1:8">
      <c r="A5" s="3" t="s">
        <v>248</v>
      </c>
      <c r="B5" s="2" t="s">
        <v>436</v>
      </c>
      <c r="C5" s="25" t="s">
        <v>274</v>
      </c>
      <c r="D5" s="1" t="s">
        <v>188</v>
      </c>
      <c r="E5" s="2" t="s">
        <v>200</v>
      </c>
      <c r="F5" s="2" t="s">
        <v>4</v>
      </c>
      <c r="G5" s="2" t="s">
        <v>282</v>
      </c>
      <c r="H5" s="2"/>
    </row>
    <row r="6" spans="1:8">
      <c r="A6" s="3" t="s">
        <v>249</v>
      </c>
      <c r="B6" s="2" t="s">
        <v>437</v>
      </c>
      <c r="C6" s="25" t="s">
        <v>275</v>
      </c>
      <c r="D6" s="1" t="s">
        <v>189</v>
      </c>
      <c r="E6" s="2" t="s">
        <v>201</v>
      </c>
      <c r="F6" s="2" t="s">
        <v>5</v>
      </c>
      <c r="G6" s="2" t="s">
        <v>283</v>
      </c>
      <c r="H6" s="2" t="s">
        <v>227</v>
      </c>
    </row>
    <row r="7" spans="1:8">
      <c r="A7" s="3" t="s">
        <v>250</v>
      </c>
      <c r="B7" s="5" t="s">
        <v>438</v>
      </c>
      <c r="C7" s="25" t="s">
        <v>269</v>
      </c>
      <c r="D7" s="1" t="s">
        <v>186</v>
      </c>
      <c r="E7" s="2" t="s">
        <v>202</v>
      </c>
      <c r="F7" s="2" t="s">
        <v>5</v>
      </c>
      <c r="G7" s="2" t="s">
        <v>284</v>
      </c>
      <c r="H7" s="2"/>
    </row>
    <row r="8" spans="1:8">
      <c r="A8" s="3" t="s">
        <v>251</v>
      </c>
      <c r="B8" s="5" t="s">
        <v>439</v>
      </c>
      <c r="C8" s="25" t="s">
        <v>272</v>
      </c>
      <c r="D8" s="1" t="s">
        <v>186</v>
      </c>
      <c r="E8" s="2" t="s">
        <v>203</v>
      </c>
      <c r="F8" s="2" t="s">
        <v>5</v>
      </c>
      <c r="G8" s="2" t="s">
        <v>285</v>
      </c>
      <c r="H8" s="2"/>
    </row>
    <row r="9" spans="1:8">
      <c r="A9" s="3" t="s">
        <v>252</v>
      </c>
      <c r="B9" s="5" t="s">
        <v>440</v>
      </c>
      <c r="C9" s="25" t="s">
        <v>275</v>
      </c>
      <c r="D9" s="1" t="s">
        <v>189</v>
      </c>
      <c r="E9" s="2" t="s">
        <v>204</v>
      </c>
      <c r="F9" s="2" t="s">
        <v>5</v>
      </c>
      <c r="G9" s="2" t="s">
        <v>286</v>
      </c>
      <c r="H9" s="2"/>
    </row>
    <row r="10" spans="1:8">
      <c r="A10" s="3" t="s">
        <v>253</v>
      </c>
      <c r="B10" s="5" t="s">
        <v>19</v>
      </c>
      <c r="C10" s="25" t="s">
        <v>269</v>
      </c>
      <c r="D10" s="1" t="s">
        <v>186</v>
      </c>
      <c r="E10" s="2" t="s">
        <v>205</v>
      </c>
      <c r="F10" s="2" t="s">
        <v>5</v>
      </c>
      <c r="G10" s="2" t="s">
        <v>287</v>
      </c>
      <c r="H10" s="2" t="s">
        <v>228</v>
      </c>
    </row>
    <row r="11" spans="1:8">
      <c r="A11" s="3" t="s">
        <v>254</v>
      </c>
      <c r="B11" s="2" t="s">
        <v>20</v>
      </c>
      <c r="C11" s="25" t="s">
        <v>276</v>
      </c>
      <c r="D11" s="1" t="s">
        <v>190</v>
      </c>
      <c r="E11" s="2" t="s">
        <v>206</v>
      </c>
      <c r="F11" s="2" t="s">
        <v>5</v>
      </c>
      <c r="G11" s="2" t="s">
        <v>288</v>
      </c>
      <c r="H11" s="2" t="s">
        <v>162</v>
      </c>
    </row>
    <row r="12" spans="1:8">
      <c r="A12" s="3" t="s">
        <v>255</v>
      </c>
      <c r="B12" s="6" t="s">
        <v>21</v>
      </c>
      <c r="C12" s="25" t="s">
        <v>275</v>
      </c>
      <c r="D12" s="1" t="s">
        <v>186</v>
      </c>
      <c r="E12" s="2" t="s">
        <v>207</v>
      </c>
      <c r="F12" s="2" t="s">
        <v>5</v>
      </c>
      <c r="G12" s="2" t="s">
        <v>289</v>
      </c>
      <c r="H12" s="2"/>
    </row>
    <row r="13" spans="1:8">
      <c r="A13" s="3" t="s">
        <v>256</v>
      </c>
      <c r="B13" s="2" t="s">
        <v>22</v>
      </c>
      <c r="C13" s="25" t="s">
        <v>269</v>
      </c>
      <c r="D13" s="1" t="s">
        <v>189</v>
      </c>
      <c r="E13" s="2" t="s">
        <v>208</v>
      </c>
      <c r="F13" s="2" t="s">
        <v>5</v>
      </c>
      <c r="G13" s="2" t="s">
        <v>290</v>
      </c>
      <c r="H13" s="2" t="s">
        <v>163</v>
      </c>
    </row>
    <row r="14" spans="1:8">
      <c r="A14" s="3" t="s">
        <v>257</v>
      </c>
      <c r="B14" s="2" t="s">
        <v>23</v>
      </c>
      <c r="C14" s="25" t="s">
        <v>274</v>
      </c>
      <c r="D14" s="1" t="s">
        <v>191</v>
      </c>
      <c r="E14" s="2" t="s">
        <v>209</v>
      </c>
      <c r="F14" s="2" t="s">
        <v>5</v>
      </c>
      <c r="G14" s="2" t="s">
        <v>291</v>
      </c>
      <c r="H14" s="2"/>
    </row>
    <row r="15" spans="1:8">
      <c r="A15" s="3" t="s">
        <v>258</v>
      </c>
      <c r="B15" s="2" t="s">
        <v>24</v>
      </c>
      <c r="C15" s="25" t="s">
        <v>277</v>
      </c>
      <c r="D15" s="1" t="s">
        <v>192</v>
      </c>
      <c r="E15" s="2" t="s">
        <v>206</v>
      </c>
      <c r="F15" s="2" t="s">
        <v>5</v>
      </c>
      <c r="G15" s="2" t="s">
        <v>292</v>
      </c>
      <c r="H15" s="2" t="s">
        <v>164</v>
      </c>
    </row>
    <row r="16" spans="1:8">
      <c r="A16" s="3" t="s">
        <v>259</v>
      </c>
      <c r="B16" s="2" t="s">
        <v>25</v>
      </c>
      <c r="C16" s="25" t="s">
        <v>269</v>
      </c>
      <c r="D16" s="1" t="s">
        <v>193</v>
      </c>
      <c r="E16" s="2" t="s">
        <v>205</v>
      </c>
      <c r="F16" s="2" t="s">
        <v>5</v>
      </c>
      <c r="G16" s="2" t="s">
        <v>293</v>
      </c>
      <c r="H16" s="2"/>
    </row>
    <row r="17" spans="1:8" ht="15.75" customHeight="1">
      <c r="A17" s="3" t="s">
        <v>260</v>
      </c>
      <c r="B17" s="2" t="s">
        <v>26</v>
      </c>
      <c r="C17" s="28" t="s">
        <v>432</v>
      </c>
      <c r="D17" s="1" t="s">
        <v>194</v>
      </c>
      <c r="E17" s="2" t="s">
        <v>210</v>
      </c>
      <c r="F17" s="2" t="s">
        <v>5</v>
      </c>
      <c r="G17" s="2" t="s">
        <v>294</v>
      </c>
      <c r="H17" s="2" t="s">
        <v>162</v>
      </c>
    </row>
    <row r="18" spans="1:8">
      <c r="A18" s="3" t="s">
        <v>261</v>
      </c>
      <c r="B18" s="6" t="s">
        <v>27</v>
      </c>
      <c r="C18" s="25" t="s">
        <v>273</v>
      </c>
      <c r="D18" s="1" t="s">
        <v>193</v>
      </c>
      <c r="E18" s="2" t="s">
        <v>211</v>
      </c>
      <c r="F18" s="2" t="s">
        <v>5</v>
      </c>
      <c r="G18" s="2" t="s">
        <v>295</v>
      </c>
      <c r="H18" s="2"/>
    </row>
    <row r="19" spans="1:8">
      <c r="A19" s="3" t="s">
        <v>262</v>
      </c>
      <c r="B19" s="2" t="s">
        <v>28</v>
      </c>
      <c r="C19" s="25" t="s">
        <v>270</v>
      </c>
      <c r="D19" s="1" t="s">
        <v>194</v>
      </c>
      <c r="E19" s="2" t="s">
        <v>202</v>
      </c>
      <c r="F19" s="2" t="s">
        <v>5</v>
      </c>
      <c r="G19" s="2" t="s">
        <v>296</v>
      </c>
      <c r="H19" s="2" t="s">
        <v>227</v>
      </c>
    </row>
    <row r="20" spans="1:8">
      <c r="A20" s="3" t="s">
        <v>263</v>
      </c>
      <c r="B20" s="2" t="s">
        <v>29</v>
      </c>
      <c r="C20" s="25" t="s">
        <v>272</v>
      </c>
      <c r="D20" s="1" t="s">
        <v>190</v>
      </c>
      <c r="E20" s="2" t="s">
        <v>205</v>
      </c>
      <c r="F20" s="2" t="s">
        <v>5</v>
      </c>
      <c r="G20" s="2" t="s">
        <v>297</v>
      </c>
      <c r="H20" s="2"/>
    </row>
    <row r="21" spans="1:8">
      <c r="A21" s="3" t="s">
        <v>264</v>
      </c>
      <c r="B21" s="2" t="s">
        <v>30</v>
      </c>
      <c r="C21" s="25" t="s">
        <v>275</v>
      </c>
      <c r="D21" s="1" t="s">
        <v>195</v>
      </c>
      <c r="E21" s="2" t="s">
        <v>198</v>
      </c>
      <c r="F21" s="2" t="s">
        <v>5</v>
      </c>
      <c r="G21" s="2" t="s">
        <v>298</v>
      </c>
      <c r="H21" s="2" t="s">
        <v>185</v>
      </c>
    </row>
    <row r="22" spans="1:8">
      <c r="A22" s="3" t="s">
        <v>265</v>
      </c>
      <c r="B22" s="2" t="s">
        <v>31</v>
      </c>
      <c r="C22" s="25" t="s">
        <v>269</v>
      </c>
      <c r="D22" s="1" t="s">
        <v>195</v>
      </c>
      <c r="E22" s="2" t="s">
        <v>212</v>
      </c>
      <c r="F22" s="2" t="s">
        <v>5</v>
      </c>
      <c r="G22" s="2" t="s">
        <v>299</v>
      </c>
      <c r="H22" s="2" t="s">
        <v>182</v>
      </c>
    </row>
    <row r="23" spans="1:8">
      <c r="A23" s="3" t="s">
        <v>7</v>
      </c>
      <c r="B23" s="5" t="s">
        <v>32</v>
      </c>
      <c r="C23" s="25" t="s">
        <v>272</v>
      </c>
      <c r="D23" s="1" t="s">
        <v>195</v>
      </c>
      <c r="E23" s="2" t="s">
        <v>212</v>
      </c>
      <c r="F23" s="2" t="s">
        <v>5</v>
      </c>
      <c r="G23" s="2" t="s">
        <v>300</v>
      </c>
      <c r="H23" s="2"/>
    </row>
    <row r="24" spans="1:8">
      <c r="A24" s="3" t="s">
        <v>266</v>
      </c>
      <c r="B24" s="2" t="s">
        <v>33</v>
      </c>
      <c r="C24" s="25" t="s">
        <v>277</v>
      </c>
      <c r="D24" s="1" t="s">
        <v>186</v>
      </c>
      <c r="E24" s="2" t="s">
        <v>207</v>
      </c>
      <c r="F24" s="2" t="s">
        <v>5</v>
      </c>
      <c r="G24" s="2" t="s">
        <v>301</v>
      </c>
      <c r="H24" s="2" t="s">
        <v>228</v>
      </c>
    </row>
    <row r="25" spans="1:8">
      <c r="A25" s="3" t="s">
        <v>267</v>
      </c>
      <c r="B25" s="2" t="s">
        <v>34</v>
      </c>
      <c r="C25" s="25" t="s">
        <v>269</v>
      </c>
      <c r="D25" s="1" t="s">
        <v>196</v>
      </c>
      <c r="E25" s="2" t="s">
        <v>210</v>
      </c>
      <c r="F25" s="2" t="s">
        <v>5</v>
      </c>
      <c r="G25" s="2" t="s">
        <v>302</v>
      </c>
      <c r="H25" s="2"/>
    </row>
    <row r="26" spans="1:8">
      <c r="A26" s="3" t="s">
        <v>268</v>
      </c>
      <c r="B26" s="2" t="s">
        <v>35</v>
      </c>
      <c r="C26" s="25" t="s">
        <v>272</v>
      </c>
      <c r="D26" s="1" t="s">
        <v>193</v>
      </c>
      <c r="E26" s="2" t="s">
        <v>202</v>
      </c>
      <c r="F26" s="2" t="s">
        <v>5</v>
      </c>
      <c r="G26" s="2" t="s">
        <v>303</v>
      </c>
      <c r="H26" s="2" t="s">
        <v>183</v>
      </c>
    </row>
    <row r="27" spans="1:8">
      <c r="A27" s="3" t="s">
        <v>8</v>
      </c>
      <c r="B27" s="5" t="s">
        <v>36</v>
      </c>
      <c r="C27" s="25" t="s">
        <v>277</v>
      </c>
      <c r="D27" s="1" t="s">
        <v>190</v>
      </c>
      <c r="E27" s="2" t="s">
        <v>213</v>
      </c>
      <c r="F27" s="2" t="s">
        <v>5</v>
      </c>
      <c r="G27" s="2" t="s">
        <v>304</v>
      </c>
      <c r="H27" s="2"/>
    </row>
    <row r="28" spans="1:8">
      <c r="A28" s="3">
        <v>150126</v>
      </c>
      <c r="B28" s="5" t="s">
        <v>37</v>
      </c>
      <c r="C28" s="25" t="s">
        <v>269</v>
      </c>
      <c r="D28" s="1" t="s">
        <v>196</v>
      </c>
      <c r="E28" s="2" t="s">
        <v>214</v>
      </c>
      <c r="F28" s="2" t="s">
        <v>5</v>
      </c>
      <c r="G28" s="2" t="s">
        <v>305</v>
      </c>
      <c r="H28" s="2"/>
    </row>
    <row r="29" spans="1:8">
      <c r="A29" s="3">
        <v>150127</v>
      </c>
      <c r="B29" s="6" t="s">
        <v>38</v>
      </c>
      <c r="C29" s="25" t="s">
        <v>274</v>
      </c>
      <c r="D29" s="1" t="s">
        <v>189</v>
      </c>
      <c r="E29" s="2" t="s">
        <v>202</v>
      </c>
      <c r="F29" s="2" t="s">
        <v>5</v>
      </c>
      <c r="G29" s="2" t="s">
        <v>306</v>
      </c>
      <c r="H29" s="2"/>
    </row>
    <row r="30" spans="1:8">
      <c r="A30" s="3">
        <v>150128</v>
      </c>
      <c r="B30" s="6" t="s">
        <v>39</v>
      </c>
      <c r="C30" s="25" t="s">
        <v>275</v>
      </c>
      <c r="D30" s="1" t="s">
        <v>188</v>
      </c>
      <c r="E30" s="2" t="s">
        <v>214</v>
      </c>
      <c r="F30" s="2" t="s">
        <v>5</v>
      </c>
      <c r="G30" s="2" t="s">
        <v>307</v>
      </c>
      <c r="H30" s="2" t="s">
        <v>163</v>
      </c>
    </row>
    <row r="31" spans="1:8">
      <c r="A31" s="3">
        <v>150129</v>
      </c>
      <c r="B31" s="6" t="s">
        <v>40</v>
      </c>
      <c r="C31" s="25" t="s">
        <v>270</v>
      </c>
      <c r="D31" s="1" t="s">
        <v>195</v>
      </c>
      <c r="E31" s="2" t="s">
        <v>215</v>
      </c>
      <c r="F31" s="2" t="s">
        <v>5</v>
      </c>
      <c r="G31" s="2" t="s">
        <v>308</v>
      </c>
      <c r="H31" s="2"/>
    </row>
    <row r="32" spans="1:8">
      <c r="A32" s="3">
        <v>150130</v>
      </c>
      <c r="B32" s="6" t="s">
        <v>41</v>
      </c>
      <c r="C32" s="25" t="s">
        <v>276</v>
      </c>
      <c r="D32" s="1" t="s">
        <v>190</v>
      </c>
      <c r="E32" s="2" t="s">
        <v>212</v>
      </c>
      <c r="F32" s="2" t="s">
        <v>5</v>
      </c>
      <c r="G32" s="2" t="s">
        <v>309</v>
      </c>
      <c r="H32" s="2" t="s">
        <v>165</v>
      </c>
    </row>
    <row r="33" spans="1:8">
      <c r="A33" s="3">
        <v>150131</v>
      </c>
      <c r="B33" s="2" t="s">
        <v>42</v>
      </c>
      <c r="C33" s="25" t="s">
        <v>275</v>
      </c>
      <c r="D33" s="1" t="s">
        <v>195</v>
      </c>
      <c r="E33" s="2" t="s">
        <v>206</v>
      </c>
      <c r="F33" s="2" t="s">
        <v>5</v>
      </c>
      <c r="G33" s="2" t="s">
        <v>310</v>
      </c>
      <c r="H33" s="2" t="s">
        <v>184</v>
      </c>
    </row>
    <row r="34" spans="1:8">
      <c r="A34" s="3">
        <v>150132</v>
      </c>
      <c r="B34" s="6" t="s">
        <v>23</v>
      </c>
      <c r="C34" s="25" t="s">
        <v>270</v>
      </c>
      <c r="D34" s="1" t="s">
        <v>195</v>
      </c>
      <c r="E34" s="2" t="s">
        <v>198</v>
      </c>
      <c r="F34" s="2" t="s">
        <v>5</v>
      </c>
      <c r="G34" s="2" t="s">
        <v>311</v>
      </c>
      <c r="H34" s="2"/>
    </row>
    <row r="35" spans="1:8">
      <c r="A35" s="3">
        <v>150133</v>
      </c>
      <c r="B35" s="2" t="s">
        <v>43</v>
      </c>
      <c r="C35" s="25" t="s">
        <v>274</v>
      </c>
      <c r="D35" s="1" t="s">
        <v>190</v>
      </c>
      <c r="E35" s="2" t="s">
        <v>216</v>
      </c>
      <c r="F35" s="2" t="s">
        <v>5</v>
      </c>
      <c r="G35" s="2" t="s">
        <v>312</v>
      </c>
      <c r="H35" s="2"/>
    </row>
    <row r="36" spans="1:8">
      <c r="A36" s="3">
        <v>150134</v>
      </c>
      <c r="B36" s="6" t="s">
        <v>44</v>
      </c>
      <c r="C36" s="25" t="s">
        <v>277</v>
      </c>
      <c r="D36" s="1" t="s">
        <v>196</v>
      </c>
      <c r="E36" s="2" t="s">
        <v>205</v>
      </c>
      <c r="F36" s="2" t="s">
        <v>5</v>
      </c>
      <c r="G36" s="2" t="s">
        <v>313</v>
      </c>
      <c r="H36" s="2" t="s">
        <v>165</v>
      </c>
    </row>
    <row r="37" spans="1:8">
      <c r="A37" s="3">
        <v>150135</v>
      </c>
      <c r="B37" s="2" t="s">
        <v>45</v>
      </c>
      <c r="C37" s="25" t="s">
        <v>271</v>
      </c>
      <c r="D37" s="1" t="s">
        <v>195</v>
      </c>
      <c r="E37" s="2" t="s">
        <v>207</v>
      </c>
      <c r="F37" s="2" t="s">
        <v>5</v>
      </c>
      <c r="G37" s="2" t="s">
        <v>314</v>
      </c>
      <c r="H37" s="2" t="s">
        <v>163</v>
      </c>
    </row>
    <row r="38" spans="1:8">
      <c r="A38" s="3">
        <v>150136</v>
      </c>
      <c r="B38" s="2" t="s">
        <v>18</v>
      </c>
      <c r="C38" s="25" t="s">
        <v>274</v>
      </c>
      <c r="D38" s="1" t="s">
        <v>188</v>
      </c>
      <c r="E38" s="2" t="s">
        <v>198</v>
      </c>
      <c r="F38" s="2" t="s">
        <v>5</v>
      </c>
      <c r="G38" s="2" t="s">
        <v>315</v>
      </c>
      <c r="H38" s="2" t="s">
        <v>172</v>
      </c>
    </row>
    <row r="39" spans="1:8">
      <c r="A39" s="3">
        <v>150137</v>
      </c>
      <c r="B39" s="2" t="s">
        <v>46</v>
      </c>
      <c r="C39" s="25" t="s">
        <v>275</v>
      </c>
      <c r="D39" s="1" t="s">
        <v>189</v>
      </c>
      <c r="E39" s="2" t="s">
        <v>202</v>
      </c>
      <c r="F39" s="2" t="s">
        <v>5</v>
      </c>
      <c r="G39" s="2" t="s">
        <v>316</v>
      </c>
      <c r="H39" s="2" t="s">
        <v>174</v>
      </c>
    </row>
    <row r="40" spans="1:8">
      <c r="A40" s="3">
        <v>150138</v>
      </c>
      <c r="B40" s="2" t="s">
        <v>47</v>
      </c>
      <c r="C40" s="25" t="s">
        <v>271</v>
      </c>
      <c r="D40" s="1" t="s">
        <v>194</v>
      </c>
      <c r="E40" s="2" t="s">
        <v>216</v>
      </c>
      <c r="F40" s="2" t="s">
        <v>5</v>
      </c>
      <c r="G40" s="2" t="s">
        <v>317</v>
      </c>
      <c r="H40" s="2" t="s">
        <v>10</v>
      </c>
    </row>
    <row r="41" spans="1:8">
      <c r="A41" s="3">
        <v>150139</v>
      </c>
      <c r="B41" s="5" t="s">
        <v>48</v>
      </c>
      <c r="C41" s="25" t="s">
        <v>276</v>
      </c>
      <c r="D41" s="1" t="s">
        <v>188</v>
      </c>
      <c r="E41" s="2" t="s">
        <v>213</v>
      </c>
      <c r="F41" s="2" t="s">
        <v>5</v>
      </c>
      <c r="G41" s="2" t="s">
        <v>318</v>
      </c>
      <c r="H41" s="2"/>
    </row>
    <row r="42" spans="1:8">
      <c r="A42" s="3">
        <v>150140</v>
      </c>
      <c r="B42" s="2" t="s">
        <v>49</v>
      </c>
      <c r="C42" s="25" t="s">
        <v>275</v>
      </c>
      <c r="D42" s="1" t="s">
        <v>193</v>
      </c>
      <c r="E42" s="2" t="s">
        <v>198</v>
      </c>
      <c r="F42" s="2" t="s">
        <v>5</v>
      </c>
      <c r="G42" s="2" t="s">
        <v>319</v>
      </c>
      <c r="H42" s="2" t="s">
        <v>227</v>
      </c>
    </row>
    <row r="43" spans="1:8">
      <c r="A43" s="3">
        <v>150141</v>
      </c>
      <c r="B43" s="2" t="s">
        <v>50</v>
      </c>
      <c r="C43" s="25" t="s">
        <v>271</v>
      </c>
      <c r="D43" s="1" t="s">
        <v>195</v>
      </c>
      <c r="E43" s="2" t="s">
        <v>198</v>
      </c>
      <c r="F43" s="2" t="s">
        <v>5</v>
      </c>
      <c r="G43" s="2" t="s">
        <v>320</v>
      </c>
      <c r="H43" s="2" t="s">
        <v>166</v>
      </c>
    </row>
    <row r="44" spans="1:8">
      <c r="A44" s="3">
        <v>150142</v>
      </c>
      <c r="B44" s="2" t="s">
        <v>51</v>
      </c>
      <c r="C44" s="25" t="s">
        <v>274</v>
      </c>
      <c r="D44" s="1" t="s">
        <v>191</v>
      </c>
      <c r="E44" s="2" t="s">
        <v>206</v>
      </c>
      <c r="F44" s="2" t="s">
        <v>5</v>
      </c>
      <c r="G44" s="2" t="s">
        <v>321</v>
      </c>
      <c r="H44" s="2"/>
    </row>
    <row r="45" spans="1:8">
      <c r="A45" s="3">
        <v>150143</v>
      </c>
      <c r="B45" s="2" t="s">
        <v>52</v>
      </c>
      <c r="C45" s="25" t="s">
        <v>275</v>
      </c>
      <c r="D45" s="1" t="s">
        <v>197</v>
      </c>
      <c r="E45" s="2" t="s">
        <v>206</v>
      </c>
      <c r="F45" s="2" t="s">
        <v>5</v>
      </c>
      <c r="G45" s="2" t="s">
        <v>322</v>
      </c>
      <c r="H45" s="2" t="s">
        <v>6</v>
      </c>
    </row>
    <row r="46" spans="1:8">
      <c r="A46" s="3">
        <v>150144</v>
      </c>
      <c r="B46" s="2" t="s">
        <v>53</v>
      </c>
      <c r="C46" s="25" t="s">
        <v>271</v>
      </c>
      <c r="D46" s="1" t="s">
        <v>186</v>
      </c>
      <c r="E46" s="2" t="s">
        <v>212</v>
      </c>
      <c r="F46" s="2" t="s">
        <v>5</v>
      </c>
      <c r="G46" s="2" t="s">
        <v>323</v>
      </c>
      <c r="H46" s="2"/>
    </row>
    <row r="47" spans="1:8">
      <c r="A47" s="3">
        <v>150145</v>
      </c>
      <c r="B47" s="2" t="s">
        <v>54</v>
      </c>
      <c r="C47" s="25" t="s">
        <v>274</v>
      </c>
      <c r="D47" s="1" t="s">
        <v>189</v>
      </c>
      <c r="E47" s="2" t="s">
        <v>217</v>
      </c>
      <c r="F47" s="2" t="s">
        <v>5</v>
      </c>
      <c r="G47" s="2" t="s">
        <v>324</v>
      </c>
      <c r="H47" s="2" t="s">
        <v>172</v>
      </c>
    </row>
    <row r="48" spans="1:8">
      <c r="A48" s="3">
        <v>150146</v>
      </c>
      <c r="B48" s="2" t="s">
        <v>55</v>
      </c>
      <c r="C48" s="25" t="s">
        <v>275</v>
      </c>
      <c r="D48" s="1" t="s">
        <v>189</v>
      </c>
      <c r="E48" s="2" t="s">
        <v>215</v>
      </c>
      <c r="F48" s="2" t="s">
        <v>11</v>
      </c>
      <c r="G48" s="2" t="s">
        <v>325</v>
      </c>
      <c r="H48" s="2" t="s">
        <v>163</v>
      </c>
    </row>
    <row r="49" spans="1:8">
      <c r="A49" s="3">
        <v>150147</v>
      </c>
      <c r="B49" s="5" t="s">
        <v>56</v>
      </c>
      <c r="C49" s="25" t="s">
        <v>270</v>
      </c>
      <c r="D49" s="1" t="s">
        <v>187</v>
      </c>
      <c r="E49" s="2" t="s">
        <v>213</v>
      </c>
      <c r="F49" s="2" t="s">
        <v>481</v>
      </c>
      <c r="G49" s="2" t="s">
        <v>326</v>
      </c>
      <c r="H49" s="2"/>
    </row>
    <row r="50" spans="1:8">
      <c r="A50" s="3">
        <v>150148</v>
      </c>
      <c r="B50" s="2" t="s">
        <v>57</v>
      </c>
      <c r="C50" s="25" t="s">
        <v>274</v>
      </c>
      <c r="D50" s="1" t="s">
        <v>190</v>
      </c>
      <c r="E50" s="2" t="s">
        <v>202</v>
      </c>
      <c r="F50" s="2" t="s">
        <v>5</v>
      </c>
      <c r="G50" s="2" t="s">
        <v>327</v>
      </c>
      <c r="H50" s="2" t="s">
        <v>6</v>
      </c>
    </row>
    <row r="51" spans="1:8">
      <c r="A51" s="3">
        <v>150149</v>
      </c>
      <c r="B51" s="2" t="s">
        <v>58</v>
      </c>
      <c r="C51" s="25" t="s">
        <v>275</v>
      </c>
      <c r="D51" s="1" t="s">
        <v>187</v>
      </c>
      <c r="E51" s="2" t="s">
        <v>202</v>
      </c>
      <c r="F51" s="2" t="s">
        <v>4</v>
      </c>
      <c r="G51" s="2" t="s">
        <v>328</v>
      </c>
      <c r="H51" s="2" t="s">
        <v>163</v>
      </c>
    </row>
    <row r="52" spans="1:8">
      <c r="A52" s="3">
        <v>150150</v>
      </c>
      <c r="B52" s="5" t="s">
        <v>59</v>
      </c>
      <c r="C52" s="25" t="s">
        <v>270</v>
      </c>
      <c r="D52" s="1" t="s">
        <v>186</v>
      </c>
      <c r="E52" s="2" t="s">
        <v>198</v>
      </c>
      <c r="F52" s="2" t="s">
        <v>4</v>
      </c>
      <c r="G52" s="2" t="s">
        <v>329</v>
      </c>
      <c r="H52" s="2"/>
    </row>
    <row r="53" spans="1:8">
      <c r="A53" s="3">
        <v>150151</v>
      </c>
      <c r="B53" s="5" t="s">
        <v>60</v>
      </c>
      <c r="C53" s="25" t="s">
        <v>276</v>
      </c>
      <c r="D53" s="1" t="s">
        <v>186</v>
      </c>
      <c r="E53" s="2" t="s">
        <v>198</v>
      </c>
      <c r="F53" s="2" t="s">
        <v>4</v>
      </c>
      <c r="G53" s="2" t="s">
        <v>330</v>
      </c>
      <c r="H53" s="2"/>
    </row>
    <row r="54" spans="1:8">
      <c r="A54" s="3">
        <v>150152</v>
      </c>
      <c r="B54" s="2" t="s">
        <v>61</v>
      </c>
      <c r="C54" s="25" t="s">
        <v>273</v>
      </c>
      <c r="D54" s="1" t="s">
        <v>186</v>
      </c>
      <c r="E54" s="2" t="s">
        <v>202</v>
      </c>
      <c r="F54" s="2" t="s">
        <v>4</v>
      </c>
      <c r="G54" s="2" t="s">
        <v>331</v>
      </c>
      <c r="H54" s="2" t="s">
        <v>173</v>
      </c>
    </row>
    <row r="55" spans="1:8">
      <c r="A55" s="3">
        <v>150153</v>
      </c>
      <c r="B55" s="5" t="s">
        <v>62</v>
      </c>
      <c r="C55" s="25" t="s">
        <v>270</v>
      </c>
      <c r="D55" s="1" t="s">
        <v>195</v>
      </c>
      <c r="E55" s="2" t="s">
        <v>214</v>
      </c>
      <c r="F55" s="2" t="s">
        <v>4</v>
      </c>
      <c r="G55" s="2" t="s">
        <v>332</v>
      </c>
      <c r="H55" s="2"/>
    </row>
    <row r="56" spans="1:8">
      <c r="A56" s="3">
        <v>150154</v>
      </c>
      <c r="B56" s="5" t="s">
        <v>63</v>
      </c>
      <c r="C56" s="25" t="s">
        <v>272</v>
      </c>
      <c r="D56" s="1" t="s">
        <v>194</v>
      </c>
      <c r="E56" s="2" t="s">
        <v>218</v>
      </c>
      <c r="F56" s="2" t="s">
        <v>4</v>
      </c>
      <c r="G56" s="2" t="s">
        <v>333</v>
      </c>
      <c r="H56" s="2"/>
    </row>
    <row r="57" spans="1:8">
      <c r="A57" s="3">
        <v>150155</v>
      </c>
      <c r="B57" s="6" t="s">
        <v>64</v>
      </c>
      <c r="C57" s="25" t="s">
        <v>277</v>
      </c>
      <c r="D57" s="1" t="s">
        <v>190</v>
      </c>
      <c r="E57" s="2" t="s">
        <v>213</v>
      </c>
      <c r="F57" s="2" t="s">
        <v>4</v>
      </c>
      <c r="G57" s="2" t="s">
        <v>334</v>
      </c>
      <c r="H57" s="2"/>
    </row>
    <row r="58" spans="1:8">
      <c r="A58" s="3">
        <v>150156</v>
      </c>
      <c r="B58" s="2" t="s">
        <v>65</v>
      </c>
      <c r="C58" s="25" t="s">
        <v>269</v>
      </c>
      <c r="D58" s="1" t="s">
        <v>188</v>
      </c>
      <c r="E58" s="2" t="s">
        <v>202</v>
      </c>
      <c r="F58" s="2" t="s">
        <v>4</v>
      </c>
      <c r="G58" s="2" t="s">
        <v>335</v>
      </c>
      <c r="H58" s="2" t="s">
        <v>173</v>
      </c>
    </row>
    <row r="59" spans="1:8">
      <c r="A59" s="3">
        <v>150157</v>
      </c>
      <c r="B59" s="5" t="s">
        <v>66</v>
      </c>
      <c r="C59" s="25" t="s">
        <v>274</v>
      </c>
      <c r="D59" s="1" t="s">
        <v>192</v>
      </c>
      <c r="E59" s="2" t="s">
        <v>213</v>
      </c>
      <c r="F59" s="2" t="s">
        <v>4</v>
      </c>
      <c r="G59" s="2" t="s">
        <v>336</v>
      </c>
      <c r="H59" s="2"/>
    </row>
    <row r="60" spans="1:8">
      <c r="A60" s="3">
        <v>150158</v>
      </c>
      <c r="B60" s="2" t="s">
        <v>67</v>
      </c>
      <c r="C60" s="25" t="s">
        <v>273</v>
      </c>
      <c r="D60" s="1" t="s">
        <v>195</v>
      </c>
      <c r="E60" s="2" t="s">
        <v>212</v>
      </c>
      <c r="F60" s="2" t="s">
        <v>4</v>
      </c>
      <c r="G60" s="2" t="s">
        <v>337</v>
      </c>
      <c r="H60" s="2" t="s">
        <v>12</v>
      </c>
    </row>
    <row r="61" spans="1:8">
      <c r="A61" s="3">
        <v>150159</v>
      </c>
      <c r="B61" s="2" t="s">
        <v>68</v>
      </c>
      <c r="C61" s="25" t="s">
        <v>271</v>
      </c>
      <c r="D61" s="1" t="s">
        <v>187</v>
      </c>
      <c r="E61" s="2" t="s">
        <v>207</v>
      </c>
      <c r="F61" s="2" t="s">
        <v>5</v>
      </c>
      <c r="G61" s="2" t="s">
        <v>338</v>
      </c>
      <c r="H61" s="2" t="s">
        <v>172</v>
      </c>
    </row>
    <row r="62" spans="1:8">
      <c r="A62" s="3">
        <v>150160</v>
      </c>
      <c r="B62" s="6" t="s">
        <v>69</v>
      </c>
      <c r="C62" s="25" t="s">
        <v>272</v>
      </c>
      <c r="D62" s="1" t="s">
        <v>196</v>
      </c>
      <c r="E62" s="2" t="s">
        <v>202</v>
      </c>
      <c r="F62" s="2" t="s">
        <v>5</v>
      </c>
      <c r="G62" s="2" t="s">
        <v>289</v>
      </c>
      <c r="H62" s="2"/>
    </row>
    <row r="63" spans="1:8">
      <c r="A63" s="3">
        <v>150161</v>
      </c>
      <c r="B63" s="2" t="s">
        <v>70</v>
      </c>
      <c r="C63" s="25" t="s">
        <v>277</v>
      </c>
      <c r="D63" s="1" t="s">
        <v>196</v>
      </c>
      <c r="E63" s="2" t="s">
        <v>212</v>
      </c>
      <c r="F63" s="2" t="s">
        <v>5</v>
      </c>
      <c r="G63" s="2" t="s">
        <v>339</v>
      </c>
      <c r="H63" s="2" t="s">
        <v>165</v>
      </c>
    </row>
    <row r="64" spans="1:8">
      <c r="A64" s="3">
        <v>150162</v>
      </c>
      <c r="B64" s="2" t="s">
        <v>71</v>
      </c>
      <c r="C64" s="25" t="s">
        <v>270</v>
      </c>
      <c r="D64" s="1" t="s">
        <v>187</v>
      </c>
      <c r="E64" s="2" t="s">
        <v>202</v>
      </c>
      <c r="F64" s="2" t="s">
        <v>5</v>
      </c>
      <c r="G64" s="2" t="s">
        <v>340</v>
      </c>
      <c r="H64" s="2"/>
    </row>
    <row r="65" spans="1:8">
      <c r="A65" s="3">
        <v>150163</v>
      </c>
      <c r="B65" s="2" t="s">
        <v>72</v>
      </c>
      <c r="C65" s="25" t="s">
        <v>274</v>
      </c>
      <c r="D65" s="1" t="s">
        <v>188</v>
      </c>
      <c r="E65" s="2" t="s">
        <v>206</v>
      </c>
      <c r="F65" s="2" t="s">
        <v>5</v>
      </c>
      <c r="G65" s="2" t="s">
        <v>341</v>
      </c>
      <c r="H65" s="2" t="s">
        <v>13</v>
      </c>
    </row>
    <row r="66" spans="1:8">
      <c r="A66" s="3">
        <v>150164</v>
      </c>
      <c r="B66" s="2" t="s">
        <v>73</v>
      </c>
      <c r="C66" s="25" t="s">
        <v>277</v>
      </c>
      <c r="D66" s="1" t="s">
        <v>189</v>
      </c>
      <c r="E66" s="2" t="s">
        <v>203</v>
      </c>
      <c r="F66" s="2" t="s">
        <v>4</v>
      </c>
      <c r="G66" s="2" t="s">
        <v>342</v>
      </c>
      <c r="H66" s="2" t="s">
        <v>163</v>
      </c>
    </row>
    <row r="67" spans="1:8">
      <c r="A67" s="3">
        <v>150165</v>
      </c>
      <c r="B67" s="5" t="s">
        <v>74</v>
      </c>
      <c r="C67" s="25" t="s">
        <v>270</v>
      </c>
      <c r="D67" s="1" t="s">
        <v>195</v>
      </c>
      <c r="E67" s="2" t="s">
        <v>213</v>
      </c>
      <c r="F67" s="2" t="s">
        <v>4</v>
      </c>
      <c r="G67" s="2" t="s">
        <v>343</v>
      </c>
      <c r="H67" s="2"/>
    </row>
    <row r="68" spans="1:8">
      <c r="A68" s="3">
        <v>150166</v>
      </c>
      <c r="B68" s="5" t="s">
        <v>75</v>
      </c>
      <c r="C68" s="25" t="s">
        <v>274</v>
      </c>
      <c r="D68" s="1" t="s">
        <v>189</v>
      </c>
      <c r="E68" s="2" t="s">
        <v>212</v>
      </c>
      <c r="F68" s="2" t="s">
        <v>4</v>
      </c>
      <c r="G68" s="2" t="s">
        <v>344</v>
      </c>
      <c r="H68" s="2"/>
    </row>
    <row r="69" spans="1:8">
      <c r="A69" s="3">
        <v>150167</v>
      </c>
      <c r="B69" s="2" t="s">
        <v>76</v>
      </c>
      <c r="C69" s="25" t="s">
        <v>277</v>
      </c>
      <c r="D69" s="1" t="s">
        <v>187</v>
      </c>
      <c r="E69" s="2" t="s">
        <v>213</v>
      </c>
      <c r="F69" s="2" t="s">
        <v>11</v>
      </c>
      <c r="G69" s="2" t="s">
        <v>345</v>
      </c>
      <c r="H69" s="2" t="s">
        <v>174</v>
      </c>
    </row>
    <row r="70" spans="1:8">
      <c r="A70" s="3">
        <v>150168</v>
      </c>
      <c r="B70" s="5" t="s">
        <v>77</v>
      </c>
      <c r="C70" s="25" t="s">
        <v>269</v>
      </c>
      <c r="D70" s="1" t="s">
        <v>192</v>
      </c>
      <c r="E70" s="2" t="s">
        <v>214</v>
      </c>
      <c r="F70" s="2" t="s">
        <v>481</v>
      </c>
      <c r="G70" s="2" t="s">
        <v>346</v>
      </c>
      <c r="H70" s="2"/>
    </row>
    <row r="71" spans="1:8">
      <c r="A71" s="3">
        <v>150169</v>
      </c>
      <c r="B71" s="6" t="s">
        <v>78</v>
      </c>
      <c r="C71" s="25" t="s">
        <v>272</v>
      </c>
      <c r="D71" s="1" t="s">
        <v>194</v>
      </c>
      <c r="E71" s="2" t="s">
        <v>205</v>
      </c>
      <c r="F71" s="2" t="s">
        <v>5</v>
      </c>
      <c r="G71" s="2" t="s">
        <v>286</v>
      </c>
      <c r="H71" s="2" t="s">
        <v>14</v>
      </c>
    </row>
    <row r="72" spans="1:8">
      <c r="A72" s="3">
        <v>150170</v>
      </c>
      <c r="B72" s="2" t="s">
        <v>79</v>
      </c>
      <c r="C72" s="25" t="s">
        <v>277</v>
      </c>
      <c r="D72" s="1" t="s">
        <v>188</v>
      </c>
      <c r="E72" s="2" t="s">
        <v>201</v>
      </c>
      <c r="F72" s="2" t="s">
        <v>5</v>
      </c>
      <c r="G72" s="2" t="s">
        <v>347</v>
      </c>
      <c r="H72" s="2"/>
    </row>
    <row r="73" spans="1:8">
      <c r="A73" s="3">
        <v>150171</v>
      </c>
      <c r="B73" s="2" t="s">
        <v>80</v>
      </c>
      <c r="C73" s="25" t="s">
        <v>270</v>
      </c>
      <c r="D73" s="1" t="s">
        <v>194</v>
      </c>
      <c r="E73" s="2" t="s">
        <v>202</v>
      </c>
      <c r="F73" s="2" t="s">
        <v>5</v>
      </c>
      <c r="G73" s="2" t="s">
        <v>348</v>
      </c>
      <c r="H73" s="2" t="s">
        <v>15</v>
      </c>
    </row>
    <row r="74" spans="1:8">
      <c r="A74" s="3">
        <v>150172</v>
      </c>
      <c r="B74" s="2" t="s">
        <v>81</v>
      </c>
      <c r="C74" s="25" t="s">
        <v>272</v>
      </c>
      <c r="D74" s="1" t="s">
        <v>189</v>
      </c>
      <c r="E74" s="2" t="s">
        <v>213</v>
      </c>
      <c r="F74" s="2" t="s">
        <v>5</v>
      </c>
      <c r="G74" s="2" t="s">
        <v>349</v>
      </c>
      <c r="H74" s="2"/>
    </row>
    <row r="75" spans="1:8">
      <c r="A75" s="3">
        <v>150173</v>
      </c>
      <c r="B75" s="2" t="s">
        <v>82</v>
      </c>
      <c r="C75" s="25" t="s">
        <v>275</v>
      </c>
      <c r="D75" s="1" t="s">
        <v>190</v>
      </c>
      <c r="E75" s="2" t="s">
        <v>216</v>
      </c>
      <c r="F75" s="2" t="s">
        <v>5</v>
      </c>
      <c r="G75" s="2" t="s">
        <v>350</v>
      </c>
      <c r="H75" s="2"/>
    </row>
    <row r="76" spans="1:8">
      <c r="A76" s="3">
        <v>150174</v>
      </c>
      <c r="B76" s="2" t="s">
        <v>83</v>
      </c>
      <c r="C76" s="25" t="s">
        <v>269</v>
      </c>
      <c r="D76" s="1" t="s">
        <v>197</v>
      </c>
      <c r="E76" s="2" t="s">
        <v>214</v>
      </c>
      <c r="F76" s="2" t="s">
        <v>5</v>
      </c>
      <c r="G76" s="2" t="s">
        <v>351</v>
      </c>
      <c r="H76" s="2"/>
    </row>
    <row r="77" spans="1:8">
      <c r="A77" s="3">
        <v>150175</v>
      </c>
      <c r="B77" s="2" t="s">
        <v>84</v>
      </c>
      <c r="C77" s="25" t="s">
        <v>276</v>
      </c>
      <c r="D77" s="1" t="s">
        <v>195</v>
      </c>
      <c r="E77" s="2" t="s">
        <v>213</v>
      </c>
      <c r="F77" s="2" t="s">
        <v>5</v>
      </c>
      <c r="G77" s="2" t="s">
        <v>352</v>
      </c>
      <c r="H77" s="2"/>
    </row>
    <row r="78" spans="1:8">
      <c r="A78" s="3">
        <v>150176</v>
      </c>
      <c r="B78" s="2" t="s">
        <v>85</v>
      </c>
      <c r="C78" s="25" t="s">
        <v>275</v>
      </c>
      <c r="D78" s="1" t="s">
        <v>192</v>
      </c>
      <c r="E78" s="2" t="s">
        <v>198</v>
      </c>
      <c r="F78" s="2" t="s">
        <v>5</v>
      </c>
      <c r="G78" s="2" t="s">
        <v>353</v>
      </c>
      <c r="H78" s="2"/>
    </row>
    <row r="79" spans="1:8">
      <c r="A79" s="3">
        <v>150177</v>
      </c>
      <c r="B79" s="2" t="s">
        <v>86</v>
      </c>
      <c r="C79" s="25" t="s">
        <v>270</v>
      </c>
      <c r="D79" s="1" t="s">
        <v>192</v>
      </c>
      <c r="E79" s="2" t="s">
        <v>208</v>
      </c>
      <c r="F79" s="2" t="s">
        <v>5</v>
      </c>
      <c r="G79" s="2" t="s">
        <v>354</v>
      </c>
      <c r="H79" s="2"/>
    </row>
    <row r="80" spans="1:8">
      <c r="A80" s="3">
        <v>150178</v>
      </c>
      <c r="B80" s="2" t="s">
        <v>87</v>
      </c>
      <c r="C80" s="25" t="s">
        <v>276</v>
      </c>
      <c r="D80" s="1" t="s">
        <v>193</v>
      </c>
      <c r="E80" s="2" t="s">
        <v>206</v>
      </c>
      <c r="F80" s="2" t="s">
        <v>5</v>
      </c>
      <c r="G80" s="2" t="s">
        <v>355</v>
      </c>
      <c r="H80" s="2"/>
    </row>
    <row r="81" spans="1:8">
      <c r="A81" s="3">
        <v>150179</v>
      </c>
      <c r="B81" s="2" t="s">
        <v>88</v>
      </c>
      <c r="C81" s="25" t="s">
        <v>277</v>
      </c>
      <c r="D81" s="1" t="s">
        <v>189</v>
      </c>
      <c r="E81" s="2" t="s">
        <v>219</v>
      </c>
      <c r="F81" s="2" t="s">
        <v>5</v>
      </c>
      <c r="G81" s="2" t="s">
        <v>356</v>
      </c>
      <c r="H81" s="2" t="s">
        <v>165</v>
      </c>
    </row>
    <row r="82" spans="1:8">
      <c r="A82" s="3">
        <v>150180</v>
      </c>
      <c r="B82" s="2" t="s">
        <v>89</v>
      </c>
      <c r="C82" s="25" t="s">
        <v>270</v>
      </c>
      <c r="D82" s="1" t="s">
        <v>192</v>
      </c>
      <c r="E82" s="2" t="s">
        <v>203</v>
      </c>
      <c r="F82" s="2" t="s">
        <v>5</v>
      </c>
      <c r="G82" s="2" t="s">
        <v>357</v>
      </c>
      <c r="H82" s="2"/>
    </row>
    <row r="83" spans="1:8">
      <c r="A83" s="3">
        <v>150181</v>
      </c>
      <c r="B83" s="2" t="s">
        <v>90</v>
      </c>
      <c r="C83" s="25" t="s">
        <v>274</v>
      </c>
      <c r="D83" s="1" t="s">
        <v>190</v>
      </c>
      <c r="E83" s="2" t="s">
        <v>203</v>
      </c>
      <c r="F83" s="2" t="s">
        <v>5</v>
      </c>
      <c r="G83" s="2" t="s">
        <v>358</v>
      </c>
      <c r="H83" s="2" t="s">
        <v>14</v>
      </c>
    </row>
    <row r="84" spans="1:8">
      <c r="A84" s="3">
        <v>150182</v>
      </c>
      <c r="B84" s="5" t="s">
        <v>91</v>
      </c>
      <c r="C84" s="25" t="s">
        <v>273</v>
      </c>
      <c r="D84" s="1" t="s">
        <v>187</v>
      </c>
      <c r="E84" s="2" t="s">
        <v>208</v>
      </c>
      <c r="F84" s="2" t="s">
        <v>5</v>
      </c>
      <c r="G84" s="2" t="s">
        <v>359</v>
      </c>
      <c r="H84" s="2"/>
    </row>
    <row r="85" spans="1:8">
      <c r="A85" s="3">
        <v>150183</v>
      </c>
      <c r="B85" s="5" t="s">
        <v>92</v>
      </c>
      <c r="C85" s="25" t="s">
        <v>271</v>
      </c>
      <c r="D85" s="1" t="s">
        <v>188</v>
      </c>
      <c r="E85" s="2" t="s">
        <v>220</v>
      </c>
      <c r="F85" s="2" t="s">
        <v>4</v>
      </c>
      <c r="G85" s="2" t="s">
        <v>360</v>
      </c>
      <c r="H85" s="2" t="s">
        <v>176</v>
      </c>
    </row>
    <row r="86" spans="1:8">
      <c r="A86" s="3">
        <v>150184</v>
      </c>
      <c r="B86" s="2" t="s">
        <v>93</v>
      </c>
      <c r="C86" s="25" t="s">
        <v>276</v>
      </c>
      <c r="D86" s="1" t="s">
        <v>193</v>
      </c>
      <c r="E86" s="2" t="s">
        <v>208</v>
      </c>
      <c r="F86" s="2" t="s">
        <v>5</v>
      </c>
      <c r="G86" s="2" t="s">
        <v>361</v>
      </c>
      <c r="H86" s="2" t="s">
        <v>175</v>
      </c>
    </row>
    <row r="87" spans="1:8">
      <c r="A87" s="3">
        <v>150185</v>
      </c>
      <c r="B87" s="2" t="s">
        <v>94</v>
      </c>
      <c r="C87" s="25" t="s">
        <v>273</v>
      </c>
      <c r="D87" s="1" t="s">
        <v>195</v>
      </c>
      <c r="E87" s="2" t="s">
        <v>214</v>
      </c>
      <c r="F87" s="2" t="s">
        <v>5</v>
      </c>
      <c r="G87" s="2" t="s">
        <v>362</v>
      </c>
      <c r="H87" s="2"/>
    </row>
    <row r="88" spans="1:8">
      <c r="A88" s="3">
        <v>150186</v>
      </c>
      <c r="B88" s="2" t="s">
        <v>95</v>
      </c>
      <c r="C88" s="25" t="s">
        <v>270</v>
      </c>
      <c r="D88" s="1" t="s">
        <v>192</v>
      </c>
      <c r="E88" s="2" t="s">
        <v>198</v>
      </c>
      <c r="F88" s="2" t="s">
        <v>5</v>
      </c>
      <c r="G88" s="2" t="s">
        <v>363</v>
      </c>
      <c r="H88" s="2"/>
    </row>
    <row r="89" spans="1:8">
      <c r="A89" s="3">
        <v>150187</v>
      </c>
      <c r="B89" s="7" t="s">
        <v>96</v>
      </c>
      <c r="C89" s="25" t="s">
        <v>274</v>
      </c>
      <c r="D89" s="1" t="s">
        <v>193</v>
      </c>
      <c r="E89" s="2" t="s">
        <v>216</v>
      </c>
      <c r="F89" s="2" t="s">
        <v>5</v>
      </c>
      <c r="G89" s="2" t="s">
        <v>364</v>
      </c>
      <c r="H89" s="2"/>
    </row>
    <row r="90" spans="1:8">
      <c r="A90" s="3">
        <v>150188</v>
      </c>
      <c r="B90" s="2" t="s">
        <v>97</v>
      </c>
      <c r="C90" s="25" t="s">
        <v>277</v>
      </c>
      <c r="D90" s="1" t="s">
        <v>195</v>
      </c>
      <c r="E90" s="2" t="s">
        <v>206</v>
      </c>
      <c r="F90" s="2" t="s">
        <v>5</v>
      </c>
      <c r="G90" s="2" t="s">
        <v>365</v>
      </c>
      <c r="H90" s="2" t="s">
        <v>14</v>
      </c>
    </row>
    <row r="91" spans="1:8">
      <c r="A91" s="3">
        <v>150189</v>
      </c>
      <c r="B91" s="2" t="s">
        <v>98</v>
      </c>
      <c r="C91" s="25" t="s">
        <v>271</v>
      </c>
      <c r="D91" s="1" t="s">
        <v>190</v>
      </c>
      <c r="E91" s="2" t="s">
        <v>198</v>
      </c>
      <c r="F91" s="2" t="s">
        <v>5</v>
      </c>
      <c r="G91" s="2" t="s">
        <v>366</v>
      </c>
      <c r="H91" s="2"/>
    </row>
    <row r="92" spans="1:8">
      <c r="A92" s="3">
        <v>150190</v>
      </c>
      <c r="B92" s="6" t="s">
        <v>99</v>
      </c>
      <c r="C92" s="25" t="s">
        <v>272</v>
      </c>
      <c r="D92" s="1" t="s">
        <v>187</v>
      </c>
      <c r="E92" s="2" t="s">
        <v>202</v>
      </c>
      <c r="F92" s="2" t="s">
        <v>5</v>
      </c>
      <c r="G92" s="2" t="s">
        <v>367</v>
      </c>
      <c r="H92" s="2"/>
    </row>
    <row r="93" spans="1:8">
      <c r="A93" s="3">
        <v>150191</v>
      </c>
      <c r="B93" s="2" t="s">
        <v>100</v>
      </c>
      <c r="C93" s="25" t="s">
        <v>275</v>
      </c>
      <c r="D93" s="1" t="s">
        <v>191</v>
      </c>
      <c r="E93" s="2" t="s">
        <v>221</v>
      </c>
      <c r="F93" s="2" t="s">
        <v>5</v>
      </c>
      <c r="G93" s="2" t="s">
        <v>368</v>
      </c>
      <c r="H93" s="2"/>
    </row>
    <row r="94" spans="1:8">
      <c r="A94" s="3">
        <v>150192</v>
      </c>
      <c r="B94" s="2" t="s">
        <v>101</v>
      </c>
      <c r="C94" s="25" t="s">
        <v>271</v>
      </c>
      <c r="D94" s="1" t="s">
        <v>196</v>
      </c>
      <c r="E94" s="2" t="s">
        <v>216</v>
      </c>
      <c r="F94" s="2" t="s">
        <v>5</v>
      </c>
      <c r="G94" s="2" t="s">
        <v>369</v>
      </c>
      <c r="H94" s="2" t="s">
        <v>6</v>
      </c>
    </row>
    <row r="95" spans="1:8">
      <c r="A95" s="3">
        <v>150193</v>
      </c>
      <c r="B95" s="2" t="s">
        <v>102</v>
      </c>
      <c r="C95" s="25" t="s">
        <v>274</v>
      </c>
      <c r="D95" s="1" t="s">
        <v>192</v>
      </c>
      <c r="E95" s="2" t="s">
        <v>198</v>
      </c>
      <c r="F95" s="2" t="s">
        <v>5</v>
      </c>
      <c r="G95" s="2" t="s">
        <v>370</v>
      </c>
      <c r="H95" s="2"/>
    </row>
    <row r="96" spans="1:8">
      <c r="A96" s="3">
        <v>150194</v>
      </c>
      <c r="B96" s="2" t="s">
        <v>103</v>
      </c>
      <c r="C96" s="25" t="s">
        <v>273</v>
      </c>
      <c r="D96" s="1" t="s">
        <v>197</v>
      </c>
      <c r="E96" s="2" t="s">
        <v>198</v>
      </c>
      <c r="F96" s="2" t="s">
        <v>5</v>
      </c>
      <c r="G96" s="2" t="s">
        <v>371</v>
      </c>
      <c r="H96" s="2"/>
    </row>
    <row r="97" spans="1:8">
      <c r="A97" s="3">
        <v>150195</v>
      </c>
      <c r="B97" s="2" t="s">
        <v>104</v>
      </c>
      <c r="C97" s="25" t="s">
        <v>269</v>
      </c>
      <c r="D97" s="1" t="s">
        <v>187</v>
      </c>
      <c r="E97" s="2" t="s">
        <v>205</v>
      </c>
      <c r="F97" s="2" t="s">
        <v>5</v>
      </c>
      <c r="G97" s="2" t="s">
        <v>372</v>
      </c>
      <c r="H97" s="2"/>
    </row>
    <row r="98" spans="1:8">
      <c r="A98" s="3">
        <v>150196</v>
      </c>
      <c r="B98" s="2" t="s">
        <v>105</v>
      </c>
      <c r="C98" s="25" t="s">
        <v>272</v>
      </c>
      <c r="D98" s="1" t="s">
        <v>191</v>
      </c>
      <c r="E98" s="2" t="s">
        <v>207</v>
      </c>
      <c r="F98" s="2" t="s">
        <v>4</v>
      </c>
      <c r="G98" s="2" t="s">
        <v>373</v>
      </c>
      <c r="H98" s="2" t="s">
        <v>171</v>
      </c>
    </row>
    <row r="99" spans="1:8">
      <c r="A99" s="3">
        <v>150197</v>
      </c>
      <c r="B99" s="5" t="s">
        <v>106</v>
      </c>
      <c r="C99" s="25" t="s">
        <v>275</v>
      </c>
      <c r="D99" s="1" t="s">
        <v>190</v>
      </c>
      <c r="E99" s="2" t="s">
        <v>198</v>
      </c>
      <c r="F99" s="2" t="s">
        <v>4</v>
      </c>
      <c r="G99" s="2" t="s">
        <v>374</v>
      </c>
      <c r="H99" s="2"/>
    </row>
    <row r="100" spans="1:8">
      <c r="A100" s="3">
        <v>150198</v>
      </c>
      <c r="B100" s="5" t="s">
        <v>107</v>
      </c>
      <c r="C100" s="25" t="s">
        <v>269</v>
      </c>
      <c r="D100" s="1" t="s">
        <v>193</v>
      </c>
      <c r="E100" s="2" t="s">
        <v>214</v>
      </c>
      <c r="F100" s="2" t="s">
        <v>4</v>
      </c>
      <c r="G100" s="2" t="s">
        <v>375</v>
      </c>
      <c r="H100" s="2"/>
    </row>
    <row r="101" spans="1:8">
      <c r="A101" s="3">
        <v>150199</v>
      </c>
      <c r="B101" s="6" t="s">
        <v>108</v>
      </c>
      <c r="C101" s="25" t="s">
        <v>274</v>
      </c>
      <c r="D101" s="1" t="s">
        <v>187</v>
      </c>
      <c r="E101" s="2" t="s">
        <v>212</v>
      </c>
      <c r="F101" s="2" t="s">
        <v>4</v>
      </c>
      <c r="G101" s="2" t="s">
        <v>376</v>
      </c>
      <c r="H101" s="2"/>
    </row>
    <row r="102" spans="1:8">
      <c r="A102" s="3">
        <v>150200</v>
      </c>
      <c r="B102" s="2" t="s">
        <v>109</v>
      </c>
      <c r="C102" s="25" t="s">
        <v>277</v>
      </c>
      <c r="D102" s="1" t="s">
        <v>187</v>
      </c>
      <c r="E102" s="2" t="s">
        <v>217</v>
      </c>
      <c r="F102" s="2" t="s">
        <v>4</v>
      </c>
      <c r="G102" s="2" t="s">
        <v>377</v>
      </c>
      <c r="H102" s="2" t="s">
        <v>163</v>
      </c>
    </row>
    <row r="103" spans="1:8">
      <c r="A103" s="3">
        <v>150201</v>
      </c>
      <c r="B103" s="2" t="s">
        <v>110</v>
      </c>
      <c r="C103" s="25" t="s">
        <v>271</v>
      </c>
      <c r="D103" s="1" t="s">
        <v>189</v>
      </c>
      <c r="E103" s="2" t="s">
        <v>212</v>
      </c>
      <c r="F103" s="2" t="s">
        <v>4</v>
      </c>
      <c r="G103" s="2" t="s">
        <v>378</v>
      </c>
      <c r="H103" s="2" t="s">
        <v>177</v>
      </c>
    </row>
    <row r="104" spans="1:8">
      <c r="A104" s="3">
        <v>150202</v>
      </c>
      <c r="B104" s="2" t="s">
        <v>111</v>
      </c>
      <c r="C104" s="25" t="s">
        <v>272</v>
      </c>
      <c r="D104" s="1" t="s">
        <v>190</v>
      </c>
      <c r="E104" s="2" t="s">
        <v>214</v>
      </c>
      <c r="F104" s="2" t="s">
        <v>4</v>
      </c>
      <c r="G104" s="2" t="s">
        <v>379</v>
      </c>
      <c r="H104" s="2"/>
    </row>
    <row r="105" spans="1:8">
      <c r="A105" s="3">
        <v>150203</v>
      </c>
      <c r="B105" s="2" t="s">
        <v>112</v>
      </c>
      <c r="C105" s="25" t="s">
        <v>275</v>
      </c>
      <c r="D105" s="1" t="s">
        <v>195</v>
      </c>
      <c r="E105" s="2" t="s">
        <v>212</v>
      </c>
      <c r="F105" s="2" t="s">
        <v>4</v>
      </c>
      <c r="G105" s="2" t="s">
        <v>380</v>
      </c>
      <c r="H105" s="2"/>
    </row>
    <row r="106" spans="1:8">
      <c r="A106" s="3">
        <v>150204</v>
      </c>
      <c r="B106" s="2" t="s">
        <v>113</v>
      </c>
      <c r="C106" s="25" t="s">
        <v>271</v>
      </c>
      <c r="D106" s="1" t="s">
        <v>196</v>
      </c>
      <c r="E106" s="2" t="s">
        <v>216</v>
      </c>
      <c r="F106" s="2" t="s">
        <v>4</v>
      </c>
      <c r="G106" s="2" t="s">
        <v>381</v>
      </c>
      <c r="H106" s="2"/>
    </row>
    <row r="107" spans="1:8">
      <c r="A107" s="3">
        <v>150205</v>
      </c>
      <c r="B107" s="6" t="s">
        <v>114</v>
      </c>
      <c r="C107" s="25" t="s">
        <v>274</v>
      </c>
      <c r="D107" s="1" t="s">
        <v>195</v>
      </c>
      <c r="E107" s="2" t="s">
        <v>217</v>
      </c>
      <c r="F107" s="2" t="s">
        <v>5</v>
      </c>
      <c r="G107" s="2" t="s">
        <v>382</v>
      </c>
      <c r="H107" s="2" t="s">
        <v>172</v>
      </c>
    </row>
    <row r="108" spans="1:8">
      <c r="A108" s="3">
        <v>150206</v>
      </c>
      <c r="B108" s="2" t="s">
        <v>115</v>
      </c>
      <c r="C108" s="25" t="s">
        <v>275</v>
      </c>
      <c r="D108" s="1" t="s">
        <v>188</v>
      </c>
      <c r="E108" s="2" t="s">
        <v>207</v>
      </c>
      <c r="F108" s="2" t="s">
        <v>5</v>
      </c>
      <c r="G108" s="2" t="s">
        <v>383</v>
      </c>
      <c r="H108" s="2"/>
    </row>
    <row r="109" spans="1:8">
      <c r="A109" s="3">
        <v>150207</v>
      </c>
      <c r="B109" s="6" t="s">
        <v>116</v>
      </c>
      <c r="C109" s="25" t="s">
        <v>271</v>
      </c>
      <c r="D109" s="1" t="s">
        <v>192</v>
      </c>
      <c r="E109" s="2" t="s">
        <v>213</v>
      </c>
      <c r="F109" s="2" t="s">
        <v>5</v>
      </c>
      <c r="G109" s="2" t="s">
        <v>384</v>
      </c>
      <c r="H109" s="2"/>
    </row>
    <row r="110" spans="1:8">
      <c r="A110" s="3">
        <v>150208</v>
      </c>
      <c r="B110" s="6" t="s">
        <v>117</v>
      </c>
      <c r="C110" s="25" t="s">
        <v>274</v>
      </c>
      <c r="D110" s="1" t="s">
        <v>189</v>
      </c>
      <c r="E110" s="2" t="s">
        <v>223</v>
      </c>
      <c r="F110" s="2" t="s">
        <v>5</v>
      </c>
      <c r="G110" s="2" t="s">
        <v>385</v>
      </c>
      <c r="H110" s="2" t="s">
        <v>172</v>
      </c>
    </row>
    <row r="111" spans="1:8">
      <c r="A111" s="3">
        <v>150209</v>
      </c>
      <c r="B111" s="2" t="s">
        <v>118</v>
      </c>
      <c r="C111" s="25" t="s">
        <v>277</v>
      </c>
      <c r="D111" s="1" t="s">
        <v>196</v>
      </c>
      <c r="E111" s="2" t="s">
        <v>222</v>
      </c>
      <c r="F111" s="2" t="s">
        <v>5</v>
      </c>
      <c r="G111" s="2" t="s">
        <v>386</v>
      </c>
      <c r="H111" s="2"/>
    </row>
    <row r="112" spans="1:8">
      <c r="A112" s="3">
        <v>150210</v>
      </c>
      <c r="B112" s="5" t="s">
        <v>119</v>
      </c>
      <c r="C112" s="25" t="s">
        <v>270</v>
      </c>
      <c r="D112" s="1" t="s">
        <v>188</v>
      </c>
      <c r="E112" s="2" t="s">
        <v>203</v>
      </c>
      <c r="F112" s="2" t="s">
        <v>5</v>
      </c>
      <c r="G112" s="2" t="s">
        <v>387</v>
      </c>
      <c r="H112" s="2"/>
    </row>
    <row r="113" spans="1:8">
      <c r="A113" s="3">
        <v>150211</v>
      </c>
      <c r="B113" s="6" t="s">
        <v>120</v>
      </c>
      <c r="C113" s="25" t="s">
        <v>276</v>
      </c>
      <c r="D113" s="1" t="s">
        <v>191</v>
      </c>
      <c r="E113" s="2" t="s">
        <v>202</v>
      </c>
      <c r="F113" s="2" t="s">
        <v>5</v>
      </c>
      <c r="G113" s="2" t="s">
        <v>388</v>
      </c>
      <c r="H113" s="2"/>
    </row>
    <row r="114" spans="1:8">
      <c r="A114" s="3">
        <v>150212</v>
      </c>
      <c r="B114" s="2" t="s">
        <v>121</v>
      </c>
      <c r="C114" s="25" t="s">
        <v>277</v>
      </c>
      <c r="D114" s="1" t="s">
        <v>186</v>
      </c>
      <c r="E114" s="2" t="s">
        <v>213</v>
      </c>
      <c r="F114" s="2" t="s">
        <v>5</v>
      </c>
      <c r="G114" s="2" t="s">
        <v>389</v>
      </c>
      <c r="H114" s="2" t="s">
        <v>178</v>
      </c>
    </row>
    <row r="115" spans="1:8">
      <c r="A115" s="3">
        <v>150213</v>
      </c>
      <c r="B115" s="2" t="s">
        <v>122</v>
      </c>
      <c r="C115" s="25" t="s">
        <v>270</v>
      </c>
      <c r="D115" s="1" t="s">
        <v>193</v>
      </c>
      <c r="E115" s="2" t="s">
        <v>206</v>
      </c>
      <c r="F115" s="2" t="s">
        <v>5</v>
      </c>
      <c r="G115" s="2" t="s">
        <v>390</v>
      </c>
      <c r="H115" s="2"/>
    </row>
    <row r="116" spans="1:8">
      <c r="A116" s="3">
        <v>150214</v>
      </c>
      <c r="B116" s="6" t="s">
        <v>123</v>
      </c>
      <c r="C116" s="25" t="s">
        <v>272</v>
      </c>
      <c r="D116" s="1" t="s">
        <v>196</v>
      </c>
      <c r="E116" s="2" t="s">
        <v>216</v>
      </c>
      <c r="F116" s="2" t="s">
        <v>5</v>
      </c>
      <c r="G116" s="2" t="s">
        <v>391</v>
      </c>
      <c r="H116" s="2" t="s">
        <v>172</v>
      </c>
    </row>
    <row r="117" spans="1:8">
      <c r="A117" s="3">
        <v>150215</v>
      </c>
      <c r="B117" s="2" t="s">
        <v>124</v>
      </c>
      <c r="C117" s="25" t="s">
        <v>275</v>
      </c>
      <c r="D117" s="1" t="s">
        <v>186</v>
      </c>
      <c r="E117" s="2" t="s">
        <v>203</v>
      </c>
      <c r="F117" s="2" t="s">
        <v>5</v>
      </c>
      <c r="G117" s="2" t="s">
        <v>392</v>
      </c>
      <c r="H117" s="2"/>
    </row>
    <row r="118" spans="1:8">
      <c r="A118" s="3">
        <v>150216</v>
      </c>
      <c r="B118" s="5" t="s">
        <v>125</v>
      </c>
      <c r="C118" s="25" t="s">
        <v>270</v>
      </c>
      <c r="D118" s="1" t="s">
        <v>186</v>
      </c>
      <c r="E118" s="2" t="s">
        <v>221</v>
      </c>
      <c r="F118" s="2" t="s">
        <v>5</v>
      </c>
      <c r="G118" s="2" t="s">
        <v>393</v>
      </c>
      <c r="H118" s="2"/>
    </row>
    <row r="119" spans="1:8">
      <c r="A119" s="3">
        <v>150217</v>
      </c>
      <c r="B119" s="6" t="s">
        <v>126</v>
      </c>
      <c r="C119" s="25" t="s">
        <v>276</v>
      </c>
      <c r="D119" s="1" t="s">
        <v>192</v>
      </c>
      <c r="E119" s="2" t="s">
        <v>213</v>
      </c>
      <c r="F119" s="2" t="s">
        <v>5</v>
      </c>
      <c r="G119" s="2" t="s">
        <v>394</v>
      </c>
      <c r="H119" s="2"/>
    </row>
    <row r="120" spans="1:8">
      <c r="A120" s="3">
        <v>150218</v>
      </c>
      <c r="B120" s="2" t="s">
        <v>127</v>
      </c>
      <c r="C120" s="25" t="s">
        <v>277</v>
      </c>
      <c r="D120" s="1" t="s">
        <v>192</v>
      </c>
      <c r="E120" s="2" t="s">
        <v>202</v>
      </c>
      <c r="F120" s="2" t="s">
        <v>5</v>
      </c>
      <c r="G120" s="2" t="s">
        <v>395</v>
      </c>
      <c r="H120" s="2" t="s">
        <v>179</v>
      </c>
    </row>
    <row r="121" spans="1:8">
      <c r="A121" s="3">
        <v>150219</v>
      </c>
      <c r="B121" s="2" t="s">
        <v>128</v>
      </c>
      <c r="C121" s="25" t="s">
        <v>271</v>
      </c>
      <c r="D121" s="1" t="s">
        <v>197</v>
      </c>
      <c r="E121" s="2" t="s">
        <v>207</v>
      </c>
      <c r="F121" s="2" t="s">
        <v>5</v>
      </c>
      <c r="G121" s="2" t="s">
        <v>396</v>
      </c>
      <c r="H121" s="2" t="s">
        <v>180</v>
      </c>
    </row>
    <row r="122" spans="1:8">
      <c r="A122" s="3">
        <v>150220</v>
      </c>
      <c r="B122" s="2" t="s">
        <v>129</v>
      </c>
      <c r="C122" s="25" t="s">
        <v>276</v>
      </c>
      <c r="D122" s="1" t="s">
        <v>197</v>
      </c>
      <c r="E122" s="2" t="s">
        <v>203</v>
      </c>
      <c r="F122" s="2" t="s">
        <v>5</v>
      </c>
      <c r="G122" s="2" t="s">
        <v>397</v>
      </c>
      <c r="H122" s="2"/>
    </row>
    <row r="123" spans="1:8">
      <c r="A123" s="3">
        <v>150221</v>
      </c>
      <c r="B123" s="2" t="s">
        <v>130</v>
      </c>
      <c r="C123" s="25" t="s">
        <v>277</v>
      </c>
      <c r="D123" s="1" t="s">
        <v>186</v>
      </c>
      <c r="E123" s="2" t="s">
        <v>215</v>
      </c>
      <c r="F123" s="2" t="s">
        <v>5</v>
      </c>
      <c r="G123" s="2" t="s">
        <v>398</v>
      </c>
      <c r="H123" s="2" t="s">
        <v>168</v>
      </c>
    </row>
    <row r="124" spans="1:8">
      <c r="A124" s="3">
        <v>150222</v>
      </c>
      <c r="B124" s="2" t="s">
        <v>131</v>
      </c>
      <c r="C124" s="25" t="s">
        <v>271</v>
      </c>
      <c r="D124" s="1" t="s">
        <v>193</v>
      </c>
      <c r="E124" s="2" t="s">
        <v>216</v>
      </c>
      <c r="F124" s="2" t="s">
        <v>5</v>
      </c>
      <c r="G124" s="2" t="s">
        <v>399</v>
      </c>
      <c r="H124" s="2"/>
    </row>
    <row r="125" spans="1:8">
      <c r="A125" s="3">
        <v>150223</v>
      </c>
      <c r="B125" s="2" t="s">
        <v>132</v>
      </c>
      <c r="C125" s="25" t="s">
        <v>274</v>
      </c>
      <c r="D125" s="1" t="s">
        <v>197</v>
      </c>
      <c r="E125" s="2" t="s">
        <v>202</v>
      </c>
      <c r="F125" s="2" t="s">
        <v>5</v>
      </c>
      <c r="G125" s="2" t="s">
        <v>400</v>
      </c>
      <c r="H125" s="2"/>
    </row>
    <row r="126" spans="1:8">
      <c r="A126" s="3">
        <v>150224</v>
      </c>
      <c r="B126" s="2" t="s">
        <v>133</v>
      </c>
      <c r="C126" s="25" t="s">
        <v>273</v>
      </c>
      <c r="D126" s="1" t="s">
        <v>196</v>
      </c>
      <c r="E126" s="2" t="s">
        <v>202</v>
      </c>
      <c r="F126" s="2" t="s">
        <v>5</v>
      </c>
      <c r="G126" s="2" t="s">
        <v>401</v>
      </c>
      <c r="H126" s="2"/>
    </row>
    <row r="127" spans="1:8">
      <c r="A127" s="3">
        <v>150225</v>
      </c>
      <c r="B127" s="5" t="s">
        <v>134</v>
      </c>
      <c r="C127" s="25" t="s">
        <v>271</v>
      </c>
      <c r="D127" s="1" t="s">
        <v>189</v>
      </c>
      <c r="E127" s="2" t="s">
        <v>211</v>
      </c>
      <c r="F127" s="2" t="s">
        <v>5</v>
      </c>
      <c r="G127" s="2" t="s">
        <v>402</v>
      </c>
      <c r="H127" s="2" t="s">
        <v>170</v>
      </c>
    </row>
    <row r="128" spans="1:8">
      <c r="A128" s="3">
        <v>150226</v>
      </c>
      <c r="B128" s="2" t="s">
        <v>135</v>
      </c>
      <c r="C128" s="25" t="s">
        <v>276</v>
      </c>
      <c r="D128" s="1" t="s">
        <v>195</v>
      </c>
      <c r="E128" s="2" t="s">
        <v>208</v>
      </c>
      <c r="F128" s="2" t="s">
        <v>4</v>
      </c>
      <c r="G128" s="2" t="s">
        <v>403</v>
      </c>
      <c r="H128" s="2" t="s">
        <v>165</v>
      </c>
    </row>
    <row r="129" spans="1:8">
      <c r="A129" s="3">
        <v>150227</v>
      </c>
      <c r="B129" s="6" t="s">
        <v>136</v>
      </c>
      <c r="C129" s="25" t="s">
        <v>275</v>
      </c>
      <c r="D129" s="1" t="s">
        <v>192</v>
      </c>
      <c r="E129" s="2" t="s">
        <v>215</v>
      </c>
      <c r="F129" s="2" t="s">
        <v>4</v>
      </c>
      <c r="G129" s="2" t="s">
        <v>404</v>
      </c>
      <c r="H129" s="2" t="s">
        <v>16</v>
      </c>
    </row>
    <row r="130" spans="1:8">
      <c r="A130" s="3">
        <v>150228</v>
      </c>
      <c r="B130" s="6" t="s">
        <v>137</v>
      </c>
      <c r="C130" s="25" t="s">
        <v>271</v>
      </c>
      <c r="D130" s="1" t="s">
        <v>192</v>
      </c>
      <c r="E130" s="2" t="s">
        <v>215</v>
      </c>
      <c r="F130" s="2" t="s">
        <v>4</v>
      </c>
      <c r="G130" s="2" t="s">
        <v>405</v>
      </c>
      <c r="H130" s="2"/>
    </row>
    <row r="131" spans="1:8">
      <c r="A131" s="3">
        <v>150229</v>
      </c>
      <c r="B131" s="2" t="s">
        <v>138</v>
      </c>
      <c r="C131" s="25" t="s">
        <v>276</v>
      </c>
      <c r="D131" s="1" t="s">
        <v>196</v>
      </c>
      <c r="E131" s="2" t="s">
        <v>198</v>
      </c>
      <c r="F131" s="2" t="s">
        <v>4</v>
      </c>
      <c r="G131" s="2" t="s">
        <v>406</v>
      </c>
      <c r="H131" s="2"/>
    </row>
    <row r="132" spans="1:8">
      <c r="A132" s="3">
        <v>150230</v>
      </c>
      <c r="B132" s="5" t="s">
        <v>139</v>
      </c>
      <c r="C132" s="25" t="s">
        <v>275</v>
      </c>
      <c r="D132" s="1" t="s">
        <v>197</v>
      </c>
      <c r="E132" s="2" t="s">
        <v>203</v>
      </c>
      <c r="F132" s="2" t="s">
        <v>4</v>
      </c>
      <c r="G132" s="2" t="s">
        <v>407</v>
      </c>
      <c r="H132" s="2"/>
    </row>
    <row r="133" spans="1:8">
      <c r="A133" s="3">
        <v>150231</v>
      </c>
      <c r="B133" s="2" t="s">
        <v>140</v>
      </c>
      <c r="C133" s="25" t="s">
        <v>269</v>
      </c>
      <c r="D133" s="1" t="s">
        <v>194</v>
      </c>
      <c r="E133" s="2" t="s">
        <v>214</v>
      </c>
      <c r="F133" s="2" t="s">
        <v>4</v>
      </c>
      <c r="G133" s="2" t="s">
        <v>408</v>
      </c>
      <c r="H133" s="2" t="s">
        <v>17</v>
      </c>
    </row>
    <row r="134" spans="1:8">
      <c r="A134" s="3">
        <v>150232</v>
      </c>
      <c r="B134" s="2" t="s">
        <v>141</v>
      </c>
      <c r="C134" s="25" t="s">
        <v>276</v>
      </c>
      <c r="D134" s="1" t="s">
        <v>190</v>
      </c>
      <c r="E134" s="2" t="s">
        <v>219</v>
      </c>
      <c r="F134" s="2" t="s">
        <v>4</v>
      </c>
      <c r="G134" s="2" t="s">
        <v>409</v>
      </c>
      <c r="H134" s="2"/>
    </row>
    <row r="135" spans="1:8">
      <c r="A135" s="3">
        <v>150233</v>
      </c>
      <c r="B135" s="2" t="s">
        <v>142</v>
      </c>
      <c r="C135" s="25" t="s">
        <v>273</v>
      </c>
      <c r="D135" s="1" t="s">
        <v>189</v>
      </c>
      <c r="E135" s="2" t="s">
        <v>202</v>
      </c>
      <c r="F135" s="2" t="s">
        <v>4</v>
      </c>
      <c r="G135" s="2" t="s">
        <v>410</v>
      </c>
      <c r="H135" s="2" t="s">
        <v>168</v>
      </c>
    </row>
    <row r="136" spans="1:8">
      <c r="A136" s="3">
        <v>150234</v>
      </c>
      <c r="B136" s="5" t="s">
        <v>143</v>
      </c>
      <c r="C136" s="25" t="s">
        <v>269</v>
      </c>
      <c r="D136" s="1" t="s">
        <v>188</v>
      </c>
      <c r="E136" s="2" t="s">
        <v>203</v>
      </c>
      <c r="F136" s="2" t="s">
        <v>4</v>
      </c>
      <c r="G136" s="2" t="s">
        <v>411</v>
      </c>
      <c r="H136" s="2"/>
    </row>
    <row r="137" spans="1:8">
      <c r="A137" s="3">
        <v>150235</v>
      </c>
      <c r="B137" s="5" t="s">
        <v>144</v>
      </c>
      <c r="C137" s="25" t="s">
        <v>272</v>
      </c>
      <c r="D137" s="1" t="s">
        <v>186</v>
      </c>
      <c r="E137" s="2" t="s">
        <v>223</v>
      </c>
      <c r="F137" s="2" t="s">
        <v>4</v>
      </c>
      <c r="G137" s="2" t="s">
        <v>412</v>
      </c>
      <c r="H137" s="2"/>
    </row>
    <row r="138" spans="1:8">
      <c r="A138" s="3">
        <v>150236</v>
      </c>
      <c r="B138" s="2" t="s">
        <v>145</v>
      </c>
      <c r="C138" s="25" t="s">
        <v>275</v>
      </c>
      <c r="D138" s="1" t="s">
        <v>193</v>
      </c>
      <c r="E138" s="2" t="s">
        <v>212</v>
      </c>
      <c r="F138" s="2" t="s">
        <v>4</v>
      </c>
      <c r="G138" s="2" t="s">
        <v>413</v>
      </c>
      <c r="H138" s="2" t="s">
        <v>166</v>
      </c>
    </row>
    <row r="139" spans="1:8">
      <c r="A139" s="3">
        <v>150237</v>
      </c>
      <c r="B139" s="2" t="s">
        <v>146</v>
      </c>
      <c r="C139" s="25" t="s">
        <v>271</v>
      </c>
      <c r="D139" s="1" t="s">
        <v>193</v>
      </c>
      <c r="E139" s="2" t="s">
        <v>204</v>
      </c>
      <c r="F139" s="2" t="s">
        <v>5</v>
      </c>
      <c r="G139" s="2" t="s">
        <v>414</v>
      </c>
      <c r="H139" s="2" t="s">
        <v>167</v>
      </c>
    </row>
    <row r="140" spans="1:8">
      <c r="A140" s="3">
        <v>150238</v>
      </c>
      <c r="B140" s="2" t="s">
        <v>147</v>
      </c>
      <c r="C140" s="25" t="s">
        <v>276</v>
      </c>
      <c r="D140" s="1" t="s">
        <v>191</v>
      </c>
      <c r="E140" s="2" t="s">
        <v>216</v>
      </c>
      <c r="F140" s="2" t="s">
        <v>5</v>
      </c>
      <c r="G140" s="2" t="s">
        <v>415</v>
      </c>
      <c r="H140" s="2"/>
    </row>
    <row r="141" spans="1:8">
      <c r="A141" s="3">
        <v>150239</v>
      </c>
      <c r="B141" s="5" t="s">
        <v>148</v>
      </c>
      <c r="C141" s="25" t="s">
        <v>273</v>
      </c>
      <c r="D141" s="1" t="s">
        <v>196</v>
      </c>
      <c r="E141" s="2" t="s">
        <v>212</v>
      </c>
      <c r="F141" s="2" t="s">
        <v>5</v>
      </c>
      <c r="G141" s="2" t="s">
        <v>416</v>
      </c>
      <c r="H141" s="2" t="s">
        <v>168</v>
      </c>
    </row>
    <row r="142" spans="1:8">
      <c r="A142" s="3">
        <v>150240</v>
      </c>
      <c r="B142" s="2" t="s">
        <v>149</v>
      </c>
      <c r="C142" s="25" t="s">
        <v>270</v>
      </c>
      <c r="D142" s="1" t="s">
        <v>188</v>
      </c>
      <c r="E142" s="2" t="s">
        <v>206</v>
      </c>
      <c r="F142" s="2" t="s">
        <v>4</v>
      </c>
      <c r="G142" s="2" t="s">
        <v>417</v>
      </c>
      <c r="H142" s="2" t="s">
        <v>165</v>
      </c>
    </row>
    <row r="143" spans="1:8">
      <c r="A143" s="3">
        <v>150241</v>
      </c>
      <c r="B143" s="2" t="s">
        <v>150</v>
      </c>
      <c r="C143" s="25" t="s">
        <v>274</v>
      </c>
      <c r="D143" s="1" t="s">
        <v>194</v>
      </c>
      <c r="E143" s="2" t="s">
        <v>207</v>
      </c>
      <c r="F143" s="2" t="s">
        <v>4</v>
      </c>
      <c r="G143" s="2" t="s">
        <v>418</v>
      </c>
      <c r="H143" s="2"/>
    </row>
    <row r="144" spans="1:8">
      <c r="A144" s="3">
        <v>150242</v>
      </c>
      <c r="B144" s="2" t="s">
        <v>151</v>
      </c>
      <c r="C144" s="25" t="s">
        <v>273</v>
      </c>
      <c r="D144" s="1" t="s">
        <v>191</v>
      </c>
      <c r="E144" s="2" t="s">
        <v>198</v>
      </c>
      <c r="F144" s="2" t="s">
        <v>9</v>
      </c>
      <c r="G144" s="2" t="s">
        <v>419</v>
      </c>
      <c r="H144" s="2" t="s">
        <v>169</v>
      </c>
    </row>
    <row r="145" spans="1:8">
      <c r="A145" s="3">
        <v>150243</v>
      </c>
      <c r="B145" s="2" t="s">
        <v>152</v>
      </c>
      <c r="C145" s="25" t="s">
        <v>269</v>
      </c>
      <c r="D145" s="1" t="s">
        <v>196</v>
      </c>
      <c r="E145" s="2" t="s">
        <v>203</v>
      </c>
      <c r="F145" s="2" t="s">
        <v>9</v>
      </c>
      <c r="G145" s="2" t="s">
        <v>420</v>
      </c>
      <c r="H145" s="2"/>
    </row>
    <row r="146" spans="1:8">
      <c r="A146" s="3">
        <v>150244</v>
      </c>
      <c r="B146" s="2" t="s">
        <v>153</v>
      </c>
      <c r="C146" s="25" t="s">
        <v>274</v>
      </c>
      <c r="D146" s="1" t="s">
        <v>188</v>
      </c>
      <c r="E146" s="2" t="s">
        <v>214</v>
      </c>
      <c r="F146" s="2" t="s">
        <v>9</v>
      </c>
      <c r="G146" s="2" t="s">
        <v>421</v>
      </c>
      <c r="H146" s="2"/>
    </row>
    <row r="147" spans="1:8">
      <c r="A147" s="3">
        <v>150245</v>
      </c>
      <c r="B147" s="6" t="s">
        <v>154</v>
      </c>
      <c r="C147" s="25" t="s">
        <v>275</v>
      </c>
      <c r="D147" s="1" t="s">
        <v>188</v>
      </c>
      <c r="E147" s="2" t="s">
        <v>213</v>
      </c>
      <c r="F147" s="2" t="s">
        <v>11</v>
      </c>
      <c r="G147" s="2" t="s">
        <v>422</v>
      </c>
      <c r="H147" s="2" t="s">
        <v>168</v>
      </c>
    </row>
    <row r="148" spans="1:8">
      <c r="A148" s="3">
        <v>150246</v>
      </c>
      <c r="B148" s="2" t="s">
        <v>155</v>
      </c>
      <c r="C148" s="25" t="s">
        <v>271</v>
      </c>
      <c r="D148" s="1" t="s">
        <v>197</v>
      </c>
      <c r="E148" s="2" t="s">
        <v>206</v>
      </c>
      <c r="F148" s="2" t="s">
        <v>9</v>
      </c>
      <c r="G148" s="2" t="s">
        <v>423</v>
      </c>
      <c r="H148" s="2" t="s">
        <v>167</v>
      </c>
    </row>
    <row r="149" spans="1:8">
      <c r="A149" s="3">
        <v>150247</v>
      </c>
      <c r="B149" s="2" t="s">
        <v>156</v>
      </c>
      <c r="C149" s="25" t="s">
        <v>274</v>
      </c>
      <c r="D149" s="1" t="s">
        <v>189</v>
      </c>
      <c r="E149" s="2" t="s">
        <v>217</v>
      </c>
      <c r="F149" s="2" t="s">
        <v>9</v>
      </c>
      <c r="G149" s="2" t="s">
        <v>424</v>
      </c>
      <c r="H149" s="2"/>
    </row>
    <row r="150" spans="1:8">
      <c r="A150" s="3">
        <v>150248</v>
      </c>
      <c r="B150" s="2" t="s">
        <v>157</v>
      </c>
      <c r="C150" s="25" t="s">
        <v>275</v>
      </c>
      <c r="D150" s="1" t="s">
        <v>192</v>
      </c>
      <c r="E150" s="2" t="s">
        <v>216</v>
      </c>
      <c r="F150" s="2" t="s">
        <v>9</v>
      </c>
      <c r="G150" s="2" t="s">
        <v>425</v>
      </c>
      <c r="H150" s="2"/>
    </row>
    <row r="151" spans="1:8">
      <c r="A151" s="3">
        <v>150249</v>
      </c>
      <c r="B151" s="2" t="s">
        <v>158</v>
      </c>
      <c r="C151" s="25" t="s">
        <v>271</v>
      </c>
      <c r="D151" s="1" t="s">
        <v>196</v>
      </c>
      <c r="E151" s="2" t="s">
        <v>224</v>
      </c>
      <c r="F151" s="2" t="s">
        <v>9</v>
      </c>
      <c r="G151" s="2" t="s">
        <v>426</v>
      </c>
      <c r="H151" s="2" t="s">
        <v>166</v>
      </c>
    </row>
    <row r="152" spans="1:8">
      <c r="A152" s="3">
        <v>150250</v>
      </c>
      <c r="B152" s="2" t="s">
        <v>159</v>
      </c>
      <c r="C152" s="25" t="s">
        <v>276</v>
      </c>
      <c r="D152" s="1" t="s">
        <v>191</v>
      </c>
      <c r="E152" s="2" t="s">
        <v>225</v>
      </c>
      <c r="F152" s="2" t="s">
        <v>9</v>
      </c>
      <c r="G152" s="2" t="s">
        <v>427</v>
      </c>
      <c r="H152" s="2"/>
    </row>
    <row r="153" spans="1:8">
      <c r="A153" s="3">
        <v>150251</v>
      </c>
      <c r="B153" s="2" t="s">
        <v>160</v>
      </c>
      <c r="C153" s="25" t="s">
        <v>273</v>
      </c>
      <c r="D153" s="1" t="s">
        <v>192</v>
      </c>
      <c r="E153" s="2" t="s">
        <v>198</v>
      </c>
      <c r="F153" s="2" t="s">
        <v>9</v>
      </c>
      <c r="G153" s="2" t="s">
        <v>428</v>
      </c>
      <c r="H153" s="2"/>
    </row>
    <row r="154" spans="1:8">
      <c r="A154" s="3">
        <v>150252</v>
      </c>
      <c r="B154" s="2" t="s">
        <v>161</v>
      </c>
      <c r="C154" s="25" t="s">
        <v>270</v>
      </c>
      <c r="D154" s="1" t="s">
        <v>195</v>
      </c>
      <c r="E154" s="2" t="s">
        <v>221</v>
      </c>
      <c r="F154" s="2" t="s">
        <v>9</v>
      </c>
      <c r="G154" s="2" t="s">
        <v>429</v>
      </c>
      <c r="H154" s="2"/>
    </row>
  </sheetData>
  <conditionalFormatting sqref="E2:E364">
    <cfRule type="expression" dxfId="1" priority="2">
      <formula>AND(#REF!="New",#REF!="GB")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79998168889431442"/>
  </sheetPr>
  <dimension ref="A1:Q154"/>
  <sheetViews>
    <sheetView zoomScale="70" zoomScaleNormal="70" workbookViewId="0">
      <pane xSplit="1" ySplit="1" topLeftCell="B2" activePane="bottomRight" state="frozen"/>
      <selection activeCell="E21" sqref="E21"/>
      <selection pane="topRight" activeCell="E21" sqref="E21"/>
      <selection pane="bottomLeft" activeCell="E21" sqref="E21"/>
      <selection pane="bottomRight" activeCell="O9" sqref="O9"/>
    </sheetView>
  </sheetViews>
  <sheetFormatPr defaultRowHeight="14.4"/>
  <cols>
    <col min="1" max="1" width="10.88671875" bestFit="1" customWidth="1"/>
    <col min="2" max="2" width="23.44140625" bestFit="1" customWidth="1"/>
    <col min="3" max="3" width="11.33203125" customWidth="1"/>
    <col min="4" max="5" width="17.44140625" customWidth="1"/>
    <col min="6" max="6" width="17.109375" customWidth="1"/>
    <col min="7" max="7" width="27.33203125" customWidth="1"/>
    <col min="8" max="8" width="13.33203125" customWidth="1"/>
    <col min="9" max="9" width="41.33203125" bestFit="1" customWidth="1"/>
    <col min="10" max="12" width="12" customWidth="1"/>
    <col min="15" max="15" width="14.88671875" bestFit="1" customWidth="1"/>
    <col min="16" max="17" width="0" hidden="1" customWidth="1"/>
  </cols>
  <sheetData>
    <row r="1" spans="1:17" s="14" customFormat="1" ht="33.75" customHeight="1">
      <c r="A1" s="22" t="s">
        <v>470</v>
      </c>
      <c r="B1" s="23" t="s">
        <v>0</v>
      </c>
      <c r="C1" s="22" t="s">
        <v>1</v>
      </c>
      <c r="D1" s="22" t="s">
        <v>471</v>
      </c>
      <c r="E1" s="22" t="s">
        <v>444</v>
      </c>
      <c r="F1" s="22" t="s">
        <v>241</v>
      </c>
      <c r="G1" s="23" t="s">
        <v>2</v>
      </c>
      <c r="H1" s="23" t="s">
        <v>278</v>
      </c>
      <c r="I1" s="23" t="s">
        <v>3</v>
      </c>
      <c r="J1" s="31" t="s">
        <v>446</v>
      </c>
      <c r="K1" s="31" t="s">
        <v>447</v>
      </c>
      <c r="L1" s="31" t="s">
        <v>452</v>
      </c>
      <c r="O1" s="55" t="s">
        <v>487</v>
      </c>
      <c r="P1" s="14" t="s">
        <v>454</v>
      </c>
      <c r="Q1" s="14" t="s">
        <v>453</v>
      </c>
    </row>
    <row r="2" spans="1:17">
      <c r="A2" s="3" t="str">
        <f>SUBSTITUTE('Student BBDD'!A2,"K","")</f>
        <v>150100</v>
      </c>
      <c r="B2" s="4" t="str">
        <f>TRIM(CLEAN('Student BBDD'!B2))</f>
        <v>Mr. Behrouz COURT</v>
      </c>
      <c r="C2" s="25" t="str">
        <f>TRIM(CLEAN('Student BBDD'!C2))</f>
        <v>Sydney</v>
      </c>
      <c r="D2" s="1" t="str">
        <f>'Student BBDD'!D2</f>
        <v>T2-2015</v>
      </c>
      <c r="E2" s="30">
        <f>DATE(RIGHT(D2,4),RIGHT(IF(MID(D2,2,1)="3","13/03",IF(MID(D2,2,1)="2","10/07","06/11")),2),LEFT(IF(MID(D2,2,1)="3","13/03",IF(MID(D2,2,1)="2","10/07","06/11")),2))</f>
        <v>42195</v>
      </c>
      <c r="F2" s="21">
        <f>VALUE(TRIM(SUBSTITUTE('Student BBDD'!E2,CHAR(160),"")))</f>
        <v>1</v>
      </c>
      <c r="G2" s="21" t="str">
        <f>'Student BBDD'!F2</f>
        <v>Bachelor of Business</v>
      </c>
      <c r="H2" s="32">
        <f>DATE(LEFT('Student BBDD'!G2,4),MID('Student BBDD'!G2,6,2),RIGHT('Student BBDD'!G2,2))</f>
        <v>34996</v>
      </c>
      <c r="I2" s="21" t="str">
        <f>'Student BBDD'!H2</f>
        <v xml:space="preserve">Pathway Education </v>
      </c>
      <c r="J2" s="21" t="str">
        <f>TEXT(E2,"mmm")</f>
        <v>Jul</v>
      </c>
      <c r="K2" s="33">
        <f>YEAR(E2)-YEAR(H2)</f>
        <v>20</v>
      </c>
      <c r="L2" s="33">
        <f>IF(F2&lt;20,20-F2,0)</f>
        <v>19</v>
      </c>
      <c r="P2">
        <f>LEN(F2)</f>
        <v>1</v>
      </c>
      <c r="Q2">
        <f>CODE(RIGHT(F2,1))</f>
        <v>49</v>
      </c>
    </row>
    <row r="3" spans="1:17">
      <c r="A3" s="3" t="str">
        <f>SUBSTITUTE('Student BBDD'!A3,"K","")</f>
        <v>150101</v>
      </c>
      <c r="B3" s="4" t="str">
        <f>TRIM(CLEAN('Student BBDD'!B3))</f>
        <v>Mr. Hootan VERIO</v>
      </c>
      <c r="C3" s="25" t="str">
        <f>TRIM(CLEAN('Student BBDD'!C3))</f>
        <v>Brisbane</v>
      </c>
      <c r="D3" s="1" t="str">
        <f>'Student BBDD'!D3</f>
        <v>T1-2014</v>
      </c>
      <c r="E3" s="30">
        <f t="shared" ref="E3:E66" si="0">DATE(RIGHT(D3,4),RIGHT(IF(MID(D3,2,1)="3","13/03",IF(MID(D3,2,1)="2","10/07","06/11")),2),LEFT(IF(MID(D3,2,1)="3","13/03",IF(MID(D3,2,1)="2","10/07","06/11")),2))</f>
        <v>41949</v>
      </c>
      <c r="F3" s="21">
        <f>VALUE(TRIM(SUBSTITUTE('Student BBDD'!E3,CHAR(160),"")))</f>
        <v>1</v>
      </c>
      <c r="G3" s="2" t="str">
        <f>'Student BBDD'!F3</f>
        <v>Bachelor of Business</v>
      </c>
      <c r="H3" s="32">
        <f>DATE(LEFT('Student BBDD'!G3,4),MID('Student BBDD'!G3,6,2),RIGHT('Student BBDD'!G3,2))</f>
        <v>33974</v>
      </c>
      <c r="I3" s="2" t="str">
        <f>IF(ISBLANK('Student BBDD'!H3),I2,'Student BBDD'!H3)</f>
        <v xml:space="preserve">Pathway Education </v>
      </c>
      <c r="J3" s="21" t="str">
        <f t="shared" ref="J3:J66" si="1">TEXT(E3,"mmm")</f>
        <v>Nov</v>
      </c>
      <c r="K3" s="33">
        <f t="shared" ref="K3:K66" si="2">YEAR(E3)-YEAR(H3)</f>
        <v>21</v>
      </c>
      <c r="L3" s="33">
        <f t="shared" ref="L3:L66" si="3">IF(F3&lt;20,20-F3,0)</f>
        <v>19</v>
      </c>
      <c r="P3">
        <f>LEN(F3)</f>
        <v>1</v>
      </c>
      <c r="Q3">
        <f>CODE(RIGHT(F3,1))</f>
        <v>49</v>
      </c>
    </row>
    <row r="4" spans="1:17">
      <c r="A4" s="3" t="str">
        <f>SUBSTITUTE('Student BBDD'!A4,"K","")</f>
        <v>150102</v>
      </c>
      <c r="B4" s="4" t="str">
        <f>TRIM(CLEAN('Student BBDD'!B4))</f>
        <v>Ms. Kaveh RVATH</v>
      </c>
      <c r="C4" s="25" t="str">
        <f>TRIM(CLEAN('Student BBDD'!C4))</f>
        <v>Melbourne</v>
      </c>
      <c r="D4" s="1" t="str">
        <f>'Student BBDD'!D4</f>
        <v>T2-2015</v>
      </c>
      <c r="E4" s="30">
        <f t="shared" si="0"/>
        <v>42195</v>
      </c>
      <c r="F4" s="21">
        <f>VALUE(TRIM(SUBSTITUTE('Student BBDD'!E4,CHAR(160),"")))</f>
        <v>22</v>
      </c>
      <c r="G4" s="2" t="str">
        <f>'Student BBDD'!F4</f>
        <v>Bachelor of Accounting</v>
      </c>
      <c r="H4" s="32">
        <f>DATE(LEFT('Student BBDD'!G4,4),MID('Student BBDD'!G4,6,2),RIGHT('Student BBDD'!G4,2))</f>
        <v>32399</v>
      </c>
      <c r="I4" s="2" t="str">
        <f>IF(ISBLANK('Student BBDD'!H4),I3,'Student BBDD'!H4)</f>
        <v>Glob Consultancy</v>
      </c>
      <c r="J4" s="21" t="str">
        <f t="shared" si="1"/>
        <v>Jul</v>
      </c>
      <c r="K4" s="33">
        <f t="shared" si="2"/>
        <v>27</v>
      </c>
      <c r="L4" s="33">
        <f t="shared" si="3"/>
        <v>0</v>
      </c>
      <c r="P4">
        <f>LEN(F4)</f>
        <v>2</v>
      </c>
      <c r="Q4">
        <f>CODE(RIGHT(F4,1))</f>
        <v>50</v>
      </c>
    </row>
    <row r="5" spans="1:17">
      <c r="A5" s="3" t="str">
        <f>SUBSTITUTE('Student BBDD'!A5,"K","")</f>
        <v>150103</v>
      </c>
      <c r="B5" s="4" t="str">
        <f>TRIM(CLEAN('Student BBDD'!B5))</f>
        <v>Mr. Fardin KORBA</v>
      </c>
      <c r="C5" s="25" t="str">
        <f>TRIM(CLEAN('Student BBDD'!C5))</f>
        <v>Brisbane</v>
      </c>
      <c r="D5" s="1" t="str">
        <f>'Student BBDD'!D5</f>
        <v>T2-2016</v>
      </c>
      <c r="E5" s="30">
        <f t="shared" si="0"/>
        <v>42561</v>
      </c>
      <c r="F5" s="21">
        <f>VALUE(TRIM(SUBSTITUTE('Student BBDD'!E5,CHAR(160),"")))</f>
        <v>18</v>
      </c>
      <c r="G5" s="2" t="str">
        <f>'Student BBDD'!F5</f>
        <v>Bachelor of Accounting</v>
      </c>
      <c r="H5" s="32">
        <f>DATE(LEFT('Student BBDD'!G5,4),MID('Student BBDD'!G5,6,2),RIGHT('Student BBDD'!G5,2))</f>
        <v>32506</v>
      </c>
      <c r="I5" s="2" t="str">
        <f>IF(ISBLANK('Student BBDD'!H5),I4,'Student BBDD'!H5)</f>
        <v>Glob Consultancy</v>
      </c>
      <c r="J5" s="21" t="str">
        <f t="shared" si="1"/>
        <v>Jul</v>
      </c>
      <c r="K5" s="33">
        <f t="shared" si="2"/>
        <v>28</v>
      </c>
      <c r="L5" s="33">
        <f t="shared" si="3"/>
        <v>2</v>
      </c>
      <c r="P5">
        <f>LEN(F5)</f>
        <v>2</v>
      </c>
      <c r="Q5">
        <f>CODE(RIGHT(F5,1))</f>
        <v>56</v>
      </c>
    </row>
    <row r="6" spans="1:17">
      <c r="A6" s="3" t="str">
        <f>SUBSTITUTE('Student BBDD'!A6,"K","")</f>
        <v>150104</v>
      </c>
      <c r="B6" s="4" t="str">
        <f>TRIM(CLEAN('Student BBDD'!B6))</f>
        <v>Mr. Mehrab ILYAS</v>
      </c>
      <c r="C6" s="25" t="str">
        <f>TRIM(CLEAN('Student BBDD'!C6))</f>
        <v>Sydney</v>
      </c>
      <c r="D6" s="1" t="str">
        <f>'Student BBDD'!D6</f>
        <v>T3-2016</v>
      </c>
      <c r="E6" s="30">
        <f t="shared" si="0"/>
        <v>42442</v>
      </c>
      <c r="F6" s="21">
        <f>VALUE(TRIM(SUBSTITUTE('Student BBDD'!E6,CHAR(160),"")))</f>
        <v>36</v>
      </c>
      <c r="G6" s="2" t="str">
        <f>'Student BBDD'!F6</f>
        <v>Bachelor of Business</v>
      </c>
      <c r="H6" s="32">
        <f>DATE(LEFT('Student BBDD'!G6,4),MID('Student BBDD'!G6,6,2),RIGHT('Student BBDD'!G6,2))</f>
        <v>35334</v>
      </c>
      <c r="I6" s="2" t="str">
        <f>IF(ISBLANK('Student BBDD'!H6),I5,'Student BBDD'!H6)</f>
        <v xml:space="preserve">Bridgeagency </v>
      </c>
      <c r="J6" s="21" t="str">
        <f t="shared" si="1"/>
        <v>Mar</v>
      </c>
      <c r="K6" s="33">
        <f t="shared" si="2"/>
        <v>20</v>
      </c>
      <c r="L6" s="33">
        <f t="shared" si="3"/>
        <v>0</v>
      </c>
      <c r="P6">
        <f>LEN(F6)</f>
        <v>2</v>
      </c>
      <c r="Q6">
        <f>CODE(RIGHT(F6,1))</f>
        <v>54</v>
      </c>
    </row>
    <row r="7" spans="1:17">
      <c r="A7" s="3" t="str">
        <f>SUBSTITUTE('Student BBDD'!A7,"K","")</f>
        <v>150105</v>
      </c>
      <c r="B7" s="4" t="str">
        <f>TRIM(CLEAN('Student BBDD'!B7))</f>
        <v>Mr. Aram HALID</v>
      </c>
      <c r="C7" s="25" t="str">
        <f>TRIM(CLEAN('Student BBDD'!C7))</f>
        <v>Sydney</v>
      </c>
      <c r="D7" s="1" t="str">
        <f>'Student BBDD'!D7</f>
        <v>T2-2015</v>
      </c>
      <c r="E7" s="30">
        <f t="shared" si="0"/>
        <v>42195</v>
      </c>
      <c r="F7" s="21">
        <f>VALUE(TRIM(SUBSTITUTE('Student BBDD'!E7,CHAR(160),"")))</f>
        <v>3</v>
      </c>
      <c r="G7" s="2" t="str">
        <f>'Student BBDD'!F7</f>
        <v>Bachelor of Business</v>
      </c>
      <c r="H7" s="32">
        <f>DATE(LEFT('Student BBDD'!G7,4),MID('Student BBDD'!G7,6,2),RIGHT('Student BBDD'!G7,2))</f>
        <v>34125</v>
      </c>
      <c r="I7" s="2" t="str">
        <f>IF(ISBLANK('Student BBDD'!H7),I6,'Student BBDD'!H7)</f>
        <v xml:space="preserve">Bridgeagency </v>
      </c>
      <c r="J7" s="21" t="str">
        <f t="shared" si="1"/>
        <v>Jul</v>
      </c>
      <c r="K7" s="33">
        <f t="shared" si="2"/>
        <v>22</v>
      </c>
      <c r="L7" s="33">
        <f t="shared" si="3"/>
        <v>17</v>
      </c>
      <c r="P7">
        <f>LEN(F7)</f>
        <v>1</v>
      </c>
      <c r="Q7">
        <f>CODE(RIGHT(F7,1))</f>
        <v>51</v>
      </c>
    </row>
    <row r="8" spans="1:17">
      <c r="A8" s="3" t="str">
        <f>SUBSTITUTE('Student BBDD'!A8,"K","")</f>
        <v>150106</v>
      </c>
      <c r="B8" s="4" t="str">
        <f>TRIM(CLEAN('Student BBDD'!B8))</f>
        <v>Mr. Nazilla AYYAB</v>
      </c>
      <c r="C8" s="25" t="str">
        <f>TRIM(CLEAN('Student BBDD'!C8))</f>
        <v>Sydney</v>
      </c>
      <c r="D8" s="1" t="str">
        <f>'Student BBDD'!D8</f>
        <v>T2-2015</v>
      </c>
      <c r="E8" s="30">
        <f t="shared" si="0"/>
        <v>42195</v>
      </c>
      <c r="F8" s="21">
        <f>VALUE(TRIM(SUBSTITUTE('Student BBDD'!E8,CHAR(160),"")))</f>
        <v>11</v>
      </c>
      <c r="G8" s="2" t="str">
        <f>'Student BBDD'!F8</f>
        <v>Bachelor of Business</v>
      </c>
      <c r="H8" s="32">
        <f>DATE(LEFT('Student BBDD'!G8,4),MID('Student BBDD'!G8,6,2),RIGHT('Student BBDD'!G8,2))</f>
        <v>33071</v>
      </c>
      <c r="I8" s="2" t="str">
        <f>IF(ISBLANK('Student BBDD'!H8),I7,'Student BBDD'!H8)</f>
        <v xml:space="preserve">Bridgeagency </v>
      </c>
      <c r="J8" s="21" t="str">
        <f t="shared" si="1"/>
        <v>Jul</v>
      </c>
      <c r="K8" s="33">
        <f t="shared" si="2"/>
        <v>25</v>
      </c>
      <c r="L8" s="33">
        <f t="shared" si="3"/>
        <v>9</v>
      </c>
      <c r="P8">
        <f>LEN(F8)</f>
        <v>2</v>
      </c>
      <c r="Q8">
        <f>CODE(RIGHT(F8,1))</f>
        <v>49</v>
      </c>
    </row>
    <row r="9" spans="1:17">
      <c r="A9" s="3" t="str">
        <f>SUBSTITUTE('Student BBDD'!A9,"K","")</f>
        <v>150107</v>
      </c>
      <c r="B9" s="4" t="str">
        <f>TRIM(CLEAN('Student BBDD'!B9))</f>
        <v>Mr. Shahrbanou ANDIO</v>
      </c>
      <c r="C9" s="25" t="str">
        <f>TRIM(CLEAN('Student BBDD'!C9))</f>
        <v>Sydney</v>
      </c>
      <c r="D9" s="1" t="str">
        <f>'Student BBDD'!D9</f>
        <v>T3-2016</v>
      </c>
      <c r="E9" s="30">
        <f t="shared" si="0"/>
        <v>42442</v>
      </c>
      <c r="F9" s="21">
        <f>VALUE(TRIM(SUBSTITUTE('Student BBDD'!E9,CHAR(160),"")))</f>
        <v>30</v>
      </c>
      <c r="G9" s="2" t="str">
        <f>'Student BBDD'!F9</f>
        <v>Bachelor of Business</v>
      </c>
      <c r="H9" s="32">
        <f>DATE(LEFT('Student BBDD'!G9,4),MID('Student BBDD'!G9,6,2),RIGHT('Student BBDD'!G9,2))</f>
        <v>33667</v>
      </c>
      <c r="I9" s="2" t="str">
        <f>IF(ISBLANK('Student BBDD'!H9),I8,'Student BBDD'!H9)</f>
        <v xml:space="preserve">Bridgeagency </v>
      </c>
      <c r="J9" s="21" t="str">
        <f t="shared" si="1"/>
        <v>Mar</v>
      </c>
      <c r="K9" s="33">
        <f t="shared" si="2"/>
        <v>24</v>
      </c>
      <c r="L9" s="33">
        <f t="shared" si="3"/>
        <v>0</v>
      </c>
      <c r="P9">
        <f>LEN(F9)</f>
        <v>2</v>
      </c>
      <c r="Q9">
        <f>CODE(RIGHT(F9,1))</f>
        <v>48</v>
      </c>
    </row>
    <row r="10" spans="1:17">
      <c r="A10" s="3" t="str">
        <f>SUBSTITUTE('Student BBDD'!A10,"K","")</f>
        <v>150108</v>
      </c>
      <c r="B10" s="4" t="str">
        <f>TRIM(CLEAN('Student BBDD'!B10))</f>
        <v>Mr. Sholeh Mohan</v>
      </c>
      <c r="C10" s="25" t="str">
        <f>TRIM(CLEAN('Student BBDD'!C10))</f>
        <v>Sydney</v>
      </c>
      <c r="D10" s="1" t="str">
        <f>'Student BBDD'!D10</f>
        <v>T2-2015</v>
      </c>
      <c r="E10" s="30">
        <f t="shared" si="0"/>
        <v>42195</v>
      </c>
      <c r="F10" s="21">
        <f>VALUE(TRIM(SUBSTITUTE('Student BBDD'!E10,CHAR(160),"")))</f>
        <v>12</v>
      </c>
      <c r="G10" s="2" t="str">
        <f>'Student BBDD'!F10</f>
        <v>Bachelor of Business</v>
      </c>
      <c r="H10" s="32">
        <f>DATE(LEFT('Student BBDD'!G10,4),MID('Student BBDD'!G10,6,2),RIGHT('Student BBDD'!G10,2))</f>
        <v>36105</v>
      </c>
      <c r="I10" s="2" t="str">
        <f>IF(ISBLANK('Student BBDD'!H10),I9,'Student BBDD'!H10)</f>
        <v>BrightwayConsultants</v>
      </c>
      <c r="J10" s="21" t="str">
        <f t="shared" si="1"/>
        <v>Jul</v>
      </c>
      <c r="K10" s="33">
        <f t="shared" si="2"/>
        <v>17</v>
      </c>
      <c r="L10" s="33">
        <f t="shared" si="3"/>
        <v>8</v>
      </c>
      <c r="P10">
        <f>LEN(F10)</f>
        <v>2</v>
      </c>
      <c r="Q10">
        <f>CODE(RIGHT(F10,1))</f>
        <v>50</v>
      </c>
    </row>
    <row r="11" spans="1:17">
      <c r="A11" s="3" t="str">
        <f>SUBSTITUTE('Student BBDD'!A11,"K","")</f>
        <v>150109</v>
      </c>
      <c r="B11" s="4" t="str">
        <f>TRIM(CLEAN('Student BBDD'!B11))</f>
        <v>Mr. Farangis pkota</v>
      </c>
      <c r="C11" s="25" t="str">
        <f>TRIM(CLEAN('Student BBDD'!C11))</f>
        <v>Melbourne</v>
      </c>
      <c r="D11" s="1" t="str">
        <f>'Student BBDD'!D11</f>
        <v>T2-2017</v>
      </c>
      <c r="E11" s="30">
        <f t="shared" si="0"/>
        <v>42926</v>
      </c>
      <c r="F11" s="21">
        <f>VALUE(TRIM(SUBSTITUTE('Student BBDD'!E11,CHAR(160),"")))</f>
        <v>5</v>
      </c>
      <c r="G11" s="2" t="str">
        <f>'Student BBDD'!F11</f>
        <v>Bachelor of Business</v>
      </c>
      <c r="H11" s="32">
        <f>DATE(LEFT('Student BBDD'!G11,4),MID('Student BBDD'!G11,6,2),RIGHT('Student BBDD'!G11,2))</f>
        <v>34416</v>
      </c>
      <c r="I11" s="2" t="str">
        <f>IF(ISBLANK('Student BBDD'!H11),I10,'Student BBDD'!H11)</f>
        <v>Information Agency</v>
      </c>
      <c r="J11" s="21" t="str">
        <f t="shared" si="1"/>
        <v>Jul</v>
      </c>
      <c r="K11" s="33">
        <f t="shared" si="2"/>
        <v>23</v>
      </c>
      <c r="L11" s="33">
        <f t="shared" si="3"/>
        <v>15</v>
      </c>
      <c r="P11">
        <f>LEN(F11)</f>
        <v>1</v>
      </c>
      <c r="Q11">
        <f>CODE(RIGHT(F11,1))</f>
        <v>53</v>
      </c>
    </row>
    <row r="12" spans="1:17">
      <c r="A12" s="3" t="str">
        <f>SUBSTITUTE('Student BBDD'!A12,"K","")</f>
        <v>150110</v>
      </c>
      <c r="B12" s="4" t="str">
        <f>TRIM(CLEAN('Student BBDD'!B12))</f>
        <v>Mr. Sheeva ZAFAR</v>
      </c>
      <c r="C12" s="25" t="str">
        <f>TRIM(CLEAN('Student BBDD'!C12))</f>
        <v>Sydney</v>
      </c>
      <c r="D12" s="1" t="str">
        <f>'Student BBDD'!D12</f>
        <v>T2-2015</v>
      </c>
      <c r="E12" s="30">
        <f t="shared" si="0"/>
        <v>42195</v>
      </c>
      <c r="F12" s="21">
        <f>VALUE(TRIM(SUBSTITUTE('Student BBDD'!E12,CHAR(160),"")))</f>
        <v>8</v>
      </c>
      <c r="G12" s="2" t="str">
        <f>'Student BBDD'!F12</f>
        <v>Bachelor of Business</v>
      </c>
      <c r="H12" s="32">
        <f>DATE(LEFT('Student BBDD'!G12,4),MID('Student BBDD'!G12,6,2),RIGHT('Student BBDD'!G12,2))</f>
        <v>35401</v>
      </c>
      <c r="I12" s="2" t="str">
        <f>IF(ISBLANK('Student BBDD'!H12),I11,'Student BBDD'!H12)</f>
        <v>Information Agency</v>
      </c>
      <c r="J12" s="21" t="str">
        <f t="shared" si="1"/>
        <v>Jul</v>
      </c>
      <c r="K12" s="33">
        <f t="shared" si="2"/>
        <v>19</v>
      </c>
      <c r="L12" s="33">
        <f t="shared" si="3"/>
        <v>12</v>
      </c>
      <c r="P12">
        <f>LEN(F12)</f>
        <v>1</v>
      </c>
      <c r="Q12">
        <f>CODE(RIGHT(F12,1))</f>
        <v>56</v>
      </c>
    </row>
    <row r="13" spans="1:17">
      <c r="A13" s="3" t="str">
        <f>SUBSTITUTE('Student BBDD'!A13,"K","")</f>
        <v>150111</v>
      </c>
      <c r="B13" s="4" t="str">
        <f>TRIM(CLEAN('Student BBDD'!B13))</f>
        <v>Mr. Asal MUKHI</v>
      </c>
      <c r="C13" s="25" t="str">
        <f>TRIM(CLEAN('Student BBDD'!C13))</f>
        <v>Sydney</v>
      </c>
      <c r="D13" s="1" t="str">
        <f>'Student BBDD'!D13</f>
        <v>T3-2016</v>
      </c>
      <c r="E13" s="30">
        <f t="shared" si="0"/>
        <v>42442</v>
      </c>
      <c r="F13" s="21">
        <f>VALUE(TRIM(SUBSTITUTE('Student BBDD'!E13,CHAR(160),"")))</f>
        <v>13</v>
      </c>
      <c r="G13" s="2" t="str">
        <f>'Student BBDD'!F13</f>
        <v>Bachelor of Business</v>
      </c>
      <c r="H13" s="32">
        <f>DATE(LEFT('Student BBDD'!G13,4),MID('Student BBDD'!G13,6,2),RIGHT('Student BBDD'!G13,2))</f>
        <v>35077</v>
      </c>
      <c r="I13" s="2" t="str">
        <f>IF(ISBLANK('Student BBDD'!H13),I12,'Student BBDD'!H13)</f>
        <v xml:space="preserve">International Educational </v>
      </c>
      <c r="J13" s="21" t="str">
        <f t="shared" si="1"/>
        <v>Mar</v>
      </c>
      <c r="K13" s="33">
        <f t="shared" si="2"/>
        <v>20</v>
      </c>
      <c r="L13" s="33">
        <f t="shared" si="3"/>
        <v>7</v>
      </c>
      <c r="P13">
        <f>LEN(F13)</f>
        <v>2</v>
      </c>
      <c r="Q13">
        <f>CODE(RIGHT(F13,1))</f>
        <v>51</v>
      </c>
    </row>
    <row r="14" spans="1:17">
      <c r="A14" s="3" t="str">
        <f>SUBSTITUTE('Student BBDD'!A14,"K","")</f>
        <v>150112</v>
      </c>
      <c r="B14" s="4" t="str">
        <f>TRIM(CLEAN('Student BBDD'!B14))</f>
        <v>Mr. Zari SINGH</v>
      </c>
      <c r="C14" s="25" t="str">
        <f>TRIM(CLEAN('Student BBDD'!C14))</f>
        <v>Brisbane</v>
      </c>
      <c r="D14" s="1" t="str">
        <f>'Student BBDD'!D14</f>
        <v>T3-2015</v>
      </c>
      <c r="E14" s="30">
        <f t="shared" si="0"/>
        <v>42076</v>
      </c>
      <c r="F14" s="21">
        <f>VALUE(TRIM(SUBSTITUTE('Student BBDD'!E14,CHAR(160),"")))</f>
        <v>28</v>
      </c>
      <c r="G14" s="2" t="str">
        <f>'Student BBDD'!F14</f>
        <v>Bachelor of Business</v>
      </c>
      <c r="H14" s="32">
        <f>DATE(LEFT('Student BBDD'!G14,4),MID('Student BBDD'!G14,6,2),RIGHT('Student BBDD'!G14,2))</f>
        <v>35459</v>
      </c>
      <c r="I14" s="2" t="str">
        <f>IF(ISBLANK('Student BBDD'!H14),I13,'Student BBDD'!H14)</f>
        <v xml:space="preserve">International Educational </v>
      </c>
      <c r="J14" s="21" t="str">
        <f t="shared" si="1"/>
        <v>Mar</v>
      </c>
      <c r="K14" s="33">
        <f t="shared" si="2"/>
        <v>18</v>
      </c>
      <c r="L14" s="33">
        <f t="shared" si="3"/>
        <v>0</v>
      </c>
      <c r="P14">
        <f>LEN(F14)</f>
        <v>2</v>
      </c>
      <c r="Q14">
        <f>CODE(RIGHT(F14,1))</f>
        <v>56</v>
      </c>
    </row>
    <row r="15" spans="1:17">
      <c r="A15" s="3" t="str">
        <f>SUBSTITUTE('Student BBDD'!A15,"K","")</f>
        <v>150113</v>
      </c>
      <c r="B15" s="4" t="str">
        <f>TRIM(CLEAN('Student BBDD'!B15))</f>
        <v>Mr. Mozhgan PKOTA</v>
      </c>
      <c r="C15" s="25" t="str">
        <f>TRIM(CLEAN('Student BBDD'!C15))</f>
        <v>Melbourne</v>
      </c>
      <c r="D15" s="1" t="str">
        <f>'Student BBDD'!D15</f>
        <v>T1-2017</v>
      </c>
      <c r="E15" s="30">
        <f t="shared" si="0"/>
        <v>43045</v>
      </c>
      <c r="F15" s="21">
        <f>VALUE(TRIM(SUBSTITUTE('Student BBDD'!E15,CHAR(160),"")))</f>
        <v>5</v>
      </c>
      <c r="G15" s="2" t="str">
        <f>'Student BBDD'!F15</f>
        <v>Bachelor of Business</v>
      </c>
      <c r="H15" s="32">
        <f>DATE(LEFT('Student BBDD'!G15,4),MID('Student BBDD'!G15,6,2),RIGHT('Student BBDD'!G15,2))</f>
        <v>34754</v>
      </c>
      <c r="I15" s="2" t="str">
        <f>IF(ISBLANK('Student BBDD'!H15),I14,'Student BBDD'!H15)</f>
        <v>ALTECA Agency</v>
      </c>
      <c r="J15" s="21" t="str">
        <f t="shared" si="1"/>
        <v>Nov</v>
      </c>
      <c r="K15" s="33">
        <f t="shared" si="2"/>
        <v>22</v>
      </c>
      <c r="L15" s="33">
        <f t="shared" si="3"/>
        <v>15</v>
      </c>
      <c r="P15">
        <f>LEN(F15)</f>
        <v>1</v>
      </c>
      <c r="Q15">
        <f>CODE(RIGHT(F15,1))</f>
        <v>53</v>
      </c>
    </row>
    <row r="16" spans="1:17">
      <c r="A16" s="3" t="str">
        <f>SUBSTITUTE('Student BBDD'!A16,"K","")</f>
        <v>150114</v>
      </c>
      <c r="B16" s="4" t="str">
        <f>TRIM(CLEAN('Student BBDD'!B16))</f>
        <v>Mr. Dadbeh sh KC</v>
      </c>
      <c r="C16" s="25" t="str">
        <f>TRIM(CLEAN('Student BBDD'!C16))</f>
        <v>Sydney</v>
      </c>
      <c r="D16" s="1" t="str">
        <f>'Student BBDD'!D16</f>
        <v>T3-2014</v>
      </c>
      <c r="E16" s="30">
        <f t="shared" si="0"/>
        <v>41711</v>
      </c>
      <c r="F16" s="21">
        <f>VALUE(TRIM(SUBSTITUTE('Student BBDD'!E16,CHAR(160),"")))</f>
        <v>12</v>
      </c>
      <c r="G16" s="2" t="str">
        <f>'Student BBDD'!F16</f>
        <v>Bachelor of Business</v>
      </c>
      <c r="H16" s="32">
        <f>DATE(LEFT('Student BBDD'!G16,4),MID('Student BBDD'!G16,6,2),RIGHT('Student BBDD'!G16,2))</f>
        <v>33945</v>
      </c>
      <c r="I16" s="2" t="str">
        <f>IF(ISBLANK('Student BBDD'!H16),I15,'Student BBDD'!H16)</f>
        <v>ALTECA Agency</v>
      </c>
      <c r="J16" s="21" t="str">
        <f t="shared" si="1"/>
        <v>Mar</v>
      </c>
      <c r="K16" s="33">
        <f t="shared" si="2"/>
        <v>22</v>
      </c>
      <c r="L16" s="33">
        <f t="shared" si="3"/>
        <v>8</v>
      </c>
      <c r="P16">
        <f>LEN(F16)</f>
        <v>2</v>
      </c>
      <c r="Q16">
        <f>CODE(RIGHT(F16,1))</f>
        <v>50</v>
      </c>
    </row>
    <row r="17" spans="1:17" ht="15.75" customHeight="1">
      <c r="A17" s="3" t="str">
        <f>SUBSTITUTE('Student BBDD'!A17,"K","")</f>
        <v>150115</v>
      </c>
      <c r="B17" s="4" t="str">
        <f>TRIM(CLEAN('Student BBDD'!B17))</f>
        <v>Mr. Soudabeh AKLEE</v>
      </c>
      <c r="C17" s="25" t="str">
        <f>TRIM(CLEAN('Student BBDD'!C17))</f>
        <v>Sydney</v>
      </c>
      <c r="D17" s="1" t="str">
        <f>'Student BBDD'!D17</f>
        <v>T3-2017</v>
      </c>
      <c r="E17" s="30">
        <f t="shared" si="0"/>
        <v>42807</v>
      </c>
      <c r="F17" s="21">
        <f>VALUE(TRIM(SUBSTITUTE('Student BBDD'!E17,CHAR(160),"")))</f>
        <v>14</v>
      </c>
      <c r="G17" s="2" t="str">
        <f>'Student BBDD'!F17</f>
        <v>Bachelor of Business</v>
      </c>
      <c r="H17" s="32">
        <f>DATE(LEFT('Student BBDD'!G17,4),MID('Student BBDD'!G17,6,2),RIGHT('Student BBDD'!G17,2))</f>
        <v>34599</v>
      </c>
      <c r="I17" s="2" t="str">
        <f>IF(ISBLANK('Student BBDD'!H17),I16,'Student BBDD'!H17)</f>
        <v>Information Agency</v>
      </c>
      <c r="J17" s="21" t="str">
        <f t="shared" si="1"/>
        <v>Mar</v>
      </c>
      <c r="K17" s="33">
        <f t="shared" si="2"/>
        <v>23</v>
      </c>
      <c r="L17" s="33">
        <f t="shared" si="3"/>
        <v>6</v>
      </c>
      <c r="P17">
        <f>LEN(F17)</f>
        <v>2</v>
      </c>
      <c r="Q17">
        <f>CODE(RIGHT(F17,1))</f>
        <v>52</v>
      </c>
    </row>
    <row r="18" spans="1:17">
      <c r="A18" s="3" t="str">
        <f>SUBSTITUTE('Student BBDD'!A18,"K","")</f>
        <v>150116</v>
      </c>
      <c r="B18" s="4" t="str">
        <f>TRIM(CLEAN('Student BBDD'!B18))</f>
        <v>Mr. Mahdokht Singh</v>
      </c>
      <c r="C18" s="25" t="str">
        <f>TRIM(CLEAN('Student BBDD'!C18))</f>
        <v>Brisbane</v>
      </c>
      <c r="D18" s="1" t="str">
        <f>'Student BBDD'!D18</f>
        <v>T3-2014</v>
      </c>
      <c r="E18" s="30">
        <f t="shared" si="0"/>
        <v>41711</v>
      </c>
      <c r="F18" s="21">
        <f>VALUE(TRIM(SUBSTITUTE('Student BBDD'!E18,CHAR(160),"")))</f>
        <v>15</v>
      </c>
      <c r="G18" s="2" t="str">
        <f>'Student BBDD'!F18</f>
        <v>Bachelor of Business</v>
      </c>
      <c r="H18" s="32">
        <f>DATE(LEFT('Student BBDD'!G18,4),MID('Student BBDD'!G18,6,2),RIGHT('Student BBDD'!G18,2))</f>
        <v>32060</v>
      </c>
      <c r="I18" s="2" t="str">
        <f>IF(ISBLANK('Student BBDD'!H18),I17,'Student BBDD'!H18)</f>
        <v>Information Agency</v>
      </c>
      <c r="J18" s="21" t="str">
        <f t="shared" si="1"/>
        <v>Mar</v>
      </c>
      <c r="K18" s="33">
        <f t="shared" si="2"/>
        <v>27</v>
      </c>
      <c r="L18" s="33">
        <f t="shared" si="3"/>
        <v>5</v>
      </c>
      <c r="P18">
        <f>LEN(F18)</f>
        <v>2</v>
      </c>
      <c r="Q18">
        <f>CODE(RIGHT(F18,1))</f>
        <v>53</v>
      </c>
    </row>
    <row r="19" spans="1:17">
      <c r="A19" s="3" t="str">
        <f>SUBSTITUTE('Student BBDD'!A19,"K","")</f>
        <v>150117</v>
      </c>
      <c r="B19" s="4" t="str">
        <f>TRIM(CLEAN('Student BBDD'!B19))</f>
        <v>Ms. Pareevash KAUR</v>
      </c>
      <c r="C19" s="25" t="str">
        <f>TRIM(CLEAN('Student BBDD'!C19))</f>
        <v>Melbourne</v>
      </c>
      <c r="D19" s="1" t="str">
        <f>'Student BBDD'!D19</f>
        <v>T3-2017</v>
      </c>
      <c r="E19" s="30">
        <f t="shared" si="0"/>
        <v>42807</v>
      </c>
      <c r="F19" s="21">
        <f>VALUE(TRIM(SUBSTITUTE('Student BBDD'!E19,CHAR(160),"")))</f>
        <v>3</v>
      </c>
      <c r="G19" s="2" t="str">
        <f>'Student BBDD'!F19</f>
        <v>Bachelor of Business</v>
      </c>
      <c r="H19" s="32">
        <f>DATE(LEFT('Student BBDD'!G19,4),MID('Student BBDD'!G19,6,2),RIGHT('Student BBDD'!G19,2))</f>
        <v>32596</v>
      </c>
      <c r="I19" s="2" t="str">
        <f>IF(ISBLANK('Student BBDD'!H19),I18,'Student BBDD'!H19)</f>
        <v xml:space="preserve">Bridgeagency </v>
      </c>
      <c r="J19" s="21" t="str">
        <f t="shared" si="1"/>
        <v>Mar</v>
      </c>
      <c r="K19" s="33">
        <f t="shared" si="2"/>
        <v>28</v>
      </c>
      <c r="L19" s="33">
        <f t="shared" si="3"/>
        <v>17</v>
      </c>
      <c r="P19">
        <f>LEN(F19)</f>
        <v>1</v>
      </c>
      <c r="Q19">
        <f>CODE(RIGHT(F19,1))</f>
        <v>51</v>
      </c>
    </row>
    <row r="20" spans="1:17">
      <c r="A20" s="3" t="str">
        <f>SUBSTITUTE('Student BBDD'!A20,"K","")</f>
        <v>150118</v>
      </c>
      <c r="B20" s="4" t="str">
        <f>TRIM(CLEAN('Student BBDD'!B20))</f>
        <v>Mr. Afsoon KUMAR</v>
      </c>
      <c r="C20" s="25" t="str">
        <f>TRIM(CLEAN('Student BBDD'!C20))</f>
        <v>Sydney</v>
      </c>
      <c r="D20" s="1" t="str">
        <f>'Student BBDD'!D20</f>
        <v>T2-2017</v>
      </c>
      <c r="E20" s="30">
        <f t="shared" si="0"/>
        <v>42926</v>
      </c>
      <c r="F20" s="21">
        <f>VALUE(TRIM(SUBSTITUTE('Student BBDD'!E20,CHAR(160),"")))</f>
        <v>12</v>
      </c>
      <c r="G20" s="2" t="str">
        <f>'Student BBDD'!F20</f>
        <v>Bachelor of Business</v>
      </c>
      <c r="H20" s="32">
        <f>DATE(LEFT('Student BBDD'!G20,4),MID('Student BBDD'!G20,6,2),RIGHT('Student BBDD'!G20,2))</f>
        <v>34184</v>
      </c>
      <c r="I20" s="2" t="str">
        <f>IF(ISBLANK('Student BBDD'!H20),I19,'Student BBDD'!H20)</f>
        <v xml:space="preserve">Bridgeagency </v>
      </c>
      <c r="J20" s="21" t="str">
        <f t="shared" si="1"/>
        <v>Jul</v>
      </c>
      <c r="K20" s="33">
        <f t="shared" si="2"/>
        <v>24</v>
      </c>
      <c r="L20" s="33">
        <f t="shared" si="3"/>
        <v>8</v>
      </c>
      <c r="P20">
        <f>LEN(F20)</f>
        <v>2</v>
      </c>
      <c r="Q20">
        <f>CODE(RIGHT(F20,1))</f>
        <v>50</v>
      </c>
    </row>
    <row r="21" spans="1:17">
      <c r="A21" s="3" t="str">
        <f>SUBSTITUTE('Student BBDD'!A21,"K","")</f>
        <v>150119</v>
      </c>
      <c r="B21" s="4" t="str">
        <f>TRIM(CLEAN('Student BBDD'!B21))</f>
        <v>Mr. Bardia YOON</v>
      </c>
      <c r="C21" s="25" t="str">
        <f>TRIM(CLEAN('Student BBDD'!C21))</f>
        <v>Sydney</v>
      </c>
      <c r="D21" s="1" t="str">
        <f>'Student BBDD'!D21</f>
        <v>T1-2016</v>
      </c>
      <c r="E21" s="30">
        <f t="shared" si="0"/>
        <v>42680</v>
      </c>
      <c r="F21" s="21">
        <f>VALUE(TRIM(SUBSTITUTE('Student BBDD'!E21,CHAR(160),"")))</f>
        <v>1</v>
      </c>
      <c r="G21" s="2" t="str">
        <f>'Student BBDD'!F21</f>
        <v>Bachelor of Business</v>
      </c>
      <c r="H21" s="32">
        <f>DATE(LEFT('Student BBDD'!G21,4),MID('Student BBDD'!G21,6,2),RIGHT('Student BBDD'!G21,2))</f>
        <v>34696</v>
      </c>
      <c r="I21" s="2" t="str">
        <f>IF(ISBLANK('Student BBDD'!H21),I20,'Student BBDD'!H21)</f>
        <v xml:space="preserve">Can- Able Immigration Consultants </v>
      </c>
      <c r="J21" s="21" t="str">
        <f t="shared" si="1"/>
        <v>Nov</v>
      </c>
      <c r="K21" s="33">
        <f t="shared" si="2"/>
        <v>22</v>
      </c>
      <c r="L21" s="33">
        <f t="shared" si="3"/>
        <v>19</v>
      </c>
      <c r="P21">
        <f>LEN(F21)</f>
        <v>1</v>
      </c>
      <c r="Q21">
        <f>CODE(RIGHT(F21,1))</f>
        <v>49</v>
      </c>
    </row>
    <row r="22" spans="1:17">
      <c r="A22" s="3" t="str">
        <f>SUBSTITUTE('Student BBDD'!A22,"K","")</f>
        <v>150120</v>
      </c>
      <c r="B22" s="4" t="str">
        <f>TRIM(CLEAN('Student BBDD'!B22))</f>
        <v>Mr. Golbanoo DEOL</v>
      </c>
      <c r="C22" s="25" t="str">
        <f>TRIM(CLEAN('Student BBDD'!C22))</f>
        <v>Sydney</v>
      </c>
      <c r="D22" s="1" t="str">
        <f>'Student BBDD'!D22</f>
        <v>T1-2016</v>
      </c>
      <c r="E22" s="30">
        <f t="shared" si="0"/>
        <v>42680</v>
      </c>
      <c r="F22" s="21">
        <f>VALUE(TRIM(SUBSTITUTE('Student BBDD'!E22,CHAR(160),"")))</f>
        <v>2</v>
      </c>
      <c r="G22" s="2" t="str">
        <f>'Student BBDD'!F22</f>
        <v>Bachelor of Business</v>
      </c>
      <c r="H22" s="32">
        <f>DATE(LEFT('Student BBDD'!G22,4),MID('Student BBDD'!G22,6,2),RIGHT('Student BBDD'!G22,2))</f>
        <v>33036</v>
      </c>
      <c r="I22" s="2" t="str">
        <f>IF(ISBLANK('Student BBDD'!H22),I21,'Student BBDD'!H22)</f>
        <v xml:space="preserve">Expert Education and Visa Services </v>
      </c>
      <c r="J22" s="21" t="str">
        <f t="shared" si="1"/>
        <v>Nov</v>
      </c>
      <c r="K22" s="33">
        <f t="shared" si="2"/>
        <v>26</v>
      </c>
      <c r="L22" s="33">
        <f t="shared" si="3"/>
        <v>18</v>
      </c>
      <c r="P22">
        <f>LEN(F22)</f>
        <v>1</v>
      </c>
      <c r="Q22">
        <f>CODE(RIGHT(F22,1))</f>
        <v>50</v>
      </c>
    </row>
    <row r="23" spans="1:17">
      <c r="A23" s="3" t="str">
        <f>SUBSTITUTE('Student BBDD'!A23,"K","")</f>
        <v>150121</v>
      </c>
      <c r="B23" s="4" t="str">
        <f>TRIM(CLEAN('Student BBDD'!B23))</f>
        <v>Mr. Sasan MAHAN</v>
      </c>
      <c r="C23" s="25" t="str">
        <f>TRIM(CLEAN('Student BBDD'!C23))</f>
        <v>Sydney</v>
      </c>
      <c r="D23" s="1" t="str">
        <f>'Student BBDD'!D23</f>
        <v>T1-2016</v>
      </c>
      <c r="E23" s="30">
        <f t="shared" si="0"/>
        <v>42680</v>
      </c>
      <c r="F23" s="21">
        <f>VALUE(TRIM(SUBSTITUTE('Student BBDD'!E23,CHAR(160),"")))</f>
        <v>2</v>
      </c>
      <c r="G23" s="2" t="str">
        <f>'Student BBDD'!F23</f>
        <v>Bachelor of Business</v>
      </c>
      <c r="H23" s="32">
        <f>DATE(LEFT('Student BBDD'!G23,4),MID('Student BBDD'!G23,6,2),RIGHT('Student BBDD'!G23,2))</f>
        <v>33436</v>
      </c>
      <c r="I23" s="2" t="str">
        <f>IF(ISBLANK('Student BBDD'!H23),I22,'Student BBDD'!H23)</f>
        <v xml:space="preserve">Expert Education and Visa Services </v>
      </c>
      <c r="J23" s="21" t="str">
        <f t="shared" si="1"/>
        <v>Nov</v>
      </c>
      <c r="K23" s="33">
        <f t="shared" si="2"/>
        <v>25</v>
      </c>
      <c r="L23" s="33">
        <f t="shared" si="3"/>
        <v>18</v>
      </c>
      <c r="P23">
        <f>LEN(F23)</f>
        <v>1</v>
      </c>
      <c r="Q23">
        <f>CODE(RIGHT(F23,1))</f>
        <v>50</v>
      </c>
    </row>
    <row r="24" spans="1:17">
      <c r="A24" s="3" t="str">
        <f>SUBSTITUTE('Student BBDD'!A24,"K","")</f>
        <v>150122</v>
      </c>
      <c r="B24" s="4" t="str">
        <f>TRIM(CLEAN('Student BBDD'!B24))</f>
        <v>Mr. Pasha WONG</v>
      </c>
      <c r="C24" s="25" t="str">
        <f>TRIM(CLEAN('Student BBDD'!C24))</f>
        <v>Melbourne</v>
      </c>
      <c r="D24" s="1" t="str">
        <f>'Student BBDD'!D24</f>
        <v>T2-2015</v>
      </c>
      <c r="E24" s="30">
        <f t="shared" si="0"/>
        <v>42195</v>
      </c>
      <c r="F24" s="21">
        <f>VALUE(TRIM(SUBSTITUTE('Student BBDD'!E24,CHAR(160),"")))</f>
        <v>8</v>
      </c>
      <c r="G24" s="2" t="str">
        <f>'Student BBDD'!F24</f>
        <v>Bachelor of Business</v>
      </c>
      <c r="H24" s="32">
        <f>DATE(LEFT('Student BBDD'!G24,4),MID('Student BBDD'!G24,6,2),RIGHT('Student BBDD'!G24,2))</f>
        <v>35224</v>
      </c>
      <c r="I24" s="2" t="str">
        <f>IF(ISBLANK('Student BBDD'!H24),I23,'Student BBDD'!H24)</f>
        <v>BrightwayConsultants</v>
      </c>
      <c r="J24" s="21" t="str">
        <f t="shared" si="1"/>
        <v>Jul</v>
      </c>
      <c r="K24" s="33">
        <f t="shared" si="2"/>
        <v>19</v>
      </c>
      <c r="L24" s="33">
        <f t="shared" si="3"/>
        <v>12</v>
      </c>
      <c r="P24">
        <f>LEN(F24)</f>
        <v>1</v>
      </c>
      <c r="Q24">
        <f>CODE(RIGHT(F24,1))</f>
        <v>56</v>
      </c>
    </row>
    <row r="25" spans="1:17">
      <c r="A25" s="3" t="str">
        <f>SUBSTITUTE('Student BBDD'!A25,"K","")</f>
        <v>150123</v>
      </c>
      <c r="B25" s="4" t="str">
        <f>TRIM(CLEAN('Student BBDD'!B25))</f>
        <v>Mr. Shaheen SINGH</v>
      </c>
      <c r="C25" s="25" t="str">
        <f>TRIM(CLEAN('Student BBDD'!C25))</f>
        <v>Sydney</v>
      </c>
      <c r="D25" s="1" t="str">
        <f>'Student BBDD'!D25</f>
        <v>T2-2014</v>
      </c>
      <c r="E25" s="30">
        <f t="shared" si="0"/>
        <v>41830</v>
      </c>
      <c r="F25" s="21">
        <f>VALUE(TRIM(SUBSTITUTE('Student BBDD'!E25,CHAR(160),"")))</f>
        <v>14</v>
      </c>
      <c r="G25" s="2" t="str">
        <f>'Student BBDD'!F25</f>
        <v>Bachelor of Business</v>
      </c>
      <c r="H25" s="32">
        <f>DATE(LEFT('Student BBDD'!G25,4),MID('Student BBDD'!G25,6,2),RIGHT('Student BBDD'!G25,2))</f>
        <v>34876</v>
      </c>
      <c r="I25" s="2" t="str">
        <f>IF(ISBLANK('Student BBDD'!H25),I24,'Student BBDD'!H25)</f>
        <v>BrightwayConsultants</v>
      </c>
      <c r="J25" s="21" t="str">
        <f t="shared" si="1"/>
        <v>Jul</v>
      </c>
      <c r="K25" s="33">
        <f t="shared" si="2"/>
        <v>19</v>
      </c>
      <c r="L25" s="33">
        <f t="shared" si="3"/>
        <v>6</v>
      </c>
      <c r="P25">
        <f>LEN(F25)</f>
        <v>2</v>
      </c>
      <c r="Q25">
        <f>CODE(RIGHT(F25,1))</f>
        <v>52</v>
      </c>
    </row>
    <row r="26" spans="1:17">
      <c r="A26" s="3" t="str">
        <f>SUBSTITUTE('Student BBDD'!A26,"K","")</f>
        <v>150124</v>
      </c>
      <c r="B26" s="4" t="str">
        <f>TRIM(CLEAN('Student BBDD'!B26))</f>
        <v>Mr. Salomeh AHMAD</v>
      </c>
      <c r="C26" s="25" t="str">
        <f>TRIM(CLEAN('Student BBDD'!C26))</f>
        <v>Sydney</v>
      </c>
      <c r="D26" s="1" t="str">
        <f>'Student BBDD'!D26</f>
        <v>T3-2014</v>
      </c>
      <c r="E26" s="30">
        <f t="shared" si="0"/>
        <v>41711</v>
      </c>
      <c r="F26" s="21">
        <f>VALUE(TRIM(SUBSTITUTE('Student BBDD'!E26,CHAR(160),"")))</f>
        <v>3</v>
      </c>
      <c r="G26" s="2" t="str">
        <f>'Student BBDD'!F26</f>
        <v>Bachelor of Business</v>
      </c>
      <c r="H26" s="32">
        <f>DATE(LEFT('Student BBDD'!G26,4),MID('Student BBDD'!G26,6,2),RIGHT('Student BBDD'!G26,2))</f>
        <v>35572</v>
      </c>
      <c r="I26" s="2" t="str">
        <f>IF(ISBLANK('Student BBDD'!H26),I25,'Student BBDD'!H26)</f>
        <v>PEP International Education Services</v>
      </c>
      <c r="J26" s="21" t="str">
        <f t="shared" si="1"/>
        <v>Mar</v>
      </c>
      <c r="K26" s="33">
        <f t="shared" si="2"/>
        <v>17</v>
      </c>
      <c r="L26" s="33">
        <f t="shared" si="3"/>
        <v>17</v>
      </c>
      <c r="P26">
        <f>LEN(F26)</f>
        <v>1</v>
      </c>
      <c r="Q26">
        <f>CODE(RIGHT(F26,1))</f>
        <v>51</v>
      </c>
    </row>
    <row r="27" spans="1:17">
      <c r="A27" s="3" t="str">
        <f>SUBSTITUTE('Student BBDD'!A27,"K","")</f>
        <v>150125</v>
      </c>
      <c r="B27" s="4" t="str">
        <f>TRIM(CLEAN('Student BBDD'!B27))</f>
        <v>Ms. Shokouh SHAHI</v>
      </c>
      <c r="C27" s="25" t="str">
        <f>TRIM(CLEAN('Student BBDD'!C27))</f>
        <v>Melbourne</v>
      </c>
      <c r="D27" s="1" t="str">
        <f>'Student BBDD'!D27</f>
        <v>T2-2017</v>
      </c>
      <c r="E27" s="30">
        <f t="shared" si="0"/>
        <v>42926</v>
      </c>
      <c r="F27" s="21">
        <f>VALUE(TRIM(SUBSTITUTE('Student BBDD'!E27,CHAR(160),"")))</f>
        <v>4</v>
      </c>
      <c r="G27" s="2" t="str">
        <f>'Student BBDD'!F27</f>
        <v>Bachelor of Business</v>
      </c>
      <c r="H27" s="32">
        <f>DATE(LEFT('Student BBDD'!G27,4),MID('Student BBDD'!G27,6,2),RIGHT('Student BBDD'!G27,2))</f>
        <v>34741</v>
      </c>
      <c r="I27" s="2" t="str">
        <f>IF(ISBLANK('Student BBDD'!H27),I26,'Student BBDD'!H27)</f>
        <v>PEP International Education Services</v>
      </c>
      <c r="J27" s="21" t="str">
        <f t="shared" si="1"/>
        <v>Jul</v>
      </c>
      <c r="K27" s="33">
        <f t="shared" si="2"/>
        <v>22</v>
      </c>
      <c r="L27" s="33">
        <f t="shared" si="3"/>
        <v>16</v>
      </c>
      <c r="P27">
        <f>LEN(F27)</f>
        <v>1</v>
      </c>
      <c r="Q27">
        <f>CODE(RIGHT(F27,1))</f>
        <v>52</v>
      </c>
    </row>
    <row r="28" spans="1:17">
      <c r="A28" s="3" t="str">
        <f>SUBSTITUTE('Student BBDD'!A28,"K","")</f>
        <v>150126</v>
      </c>
      <c r="B28" s="4" t="str">
        <f>TRIM(CLEAN('Student BBDD'!B28))</f>
        <v>Mr. Nazafarin SABIR</v>
      </c>
      <c r="C28" s="25" t="str">
        <f>TRIM(CLEAN('Student BBDD'!C28))</f>
        <v>Sydney</v>
      </c>
      <c r="D28" s="1" t="str">
        <f>'Student BBDD'!D28</f>
        <v>T2-2014</v>
      </c>
      <c r="E28" s="30">
        <f t="shared" si="0"/>
        <v>41830</v>
      </c>
      <c r="F28" s="21">
        <f>VALUE(TRIM(SUBSTITUTE('Student BBDD'!E28,CHAR(160),"")))</f>
        <v>7</v>
      </c>
      <c r="G28" s="2" t="str">
        <f>'Student BBDD'!F28</f>
        <v>Bachelor of Business</v>
      </c>
      <c r="H28" s="32">
        <f>DATE(LEFT('Student BBDD'!G28,4),MID('Student BBDD'!G28,6,2),RIGHT('Student BBDD'!G28,2))</f>
        <v>35761</v>
      </c>
      <c r="I28" s="2" t="str">
        <f>IF(ISBLANK('Student BBDD'!H28),I27,'Student BBDD'!H28)</f>
        <v>PEP International Education Services</v>
      </c>
      <c r="J28" s="21" t="str">
        <f t="shared" si="1"/>
        <v>Jul</v>
      </c>
      <c r="K28" s="33">
        <f t="shared" si="2"/>
        <v>17</v>
      </c>
      <c r="L28" s="33">
        <f t="shared" si="3"/>
        <v>13</v>
      </c>
      <c r="P28">
        <f>LEN(F28)</f>
        <v>1</v>
      </c>
      <c r="Q28">
        <f>CODE(RIGHT(F28,1))</f>
        <v>55</v>
      </c>
    </row>
    <row r="29" spans="1:17">
      <c r="A29" s="3" t="str">
        <f>SUBSTITUTE('Student BBDD'!A29,"K","")</f>
        <v>150127</v>
      </c>
      <c r="B29" s="4" t="str">
        <f>TRIM(CLEAN('Student BBDD'!B29))</f>
        <v>Mr. Sarvenaz AMMED</v>
      </c>
      <c r="C29" s="25" t="str">
        <f>TRIM(CLEAN('Student BBDD'!C29))</f>
        <v>Brisbane</v>
      </c>
      <c r="D29" s="1" t="str">
        <f>'Student BBDD'!D29</f>
        <v>T3-2016</v>
      </c>
      <c r="E29" s="30">
        <f t="shared" si="0"/>
        <v>42442</v>
      </c>
      <c r="F29" s="21">
        <f>VALUE(TRIM(SUBSTITUTE('Student BBDD'!E29,CHAR(160),"")))</f>
        <v>3</v>
      </c>
      <c r="G29" s="2" t="str">
        <f>'Student BBDD'!F29</f>
        <v>Bachelor of Business</v>
      </c>
      <c r="H29" s="32">
        <f>DATE(LEFT('Student BBDD'!G29,4),MID('Student BBDD'!G29,6,2),RIGHT('Student BBDD'!G29,2))</f>
        <v>34169</v>
      </c>
      <c r="I29" s="2" t="str">
        <f>IF(ISBLANK('Student BBDD'!H29),I28,'Student BBDD'!H29)</f>
        <v>PEP International Education Services</v>
      </c>
      <c r="J29" s="21" t="str">
        <f t="shared" si="1"/>
        <v>Mar</v>
      </c>
      <c r="K29" s="33">
        <f t="shared" si="2"/>
        <v>23</v>
      </c>
      <c r="L29" s="33">
        <f t="shared" si="3"/>
        <v>17</v>
      </c>
      <c r="P29">
        <f>LEN(F29)</f>
        <v>1</v>
      </c>
      <c r="Q29">
        <f>CODE(RIGHT(F29,1))</f>
        <v>51</v>
      </c>
    </row>
    <row r="30" spans="1:17">
      <c r="A30" s="3" t="str">
        <f>SUBSTITUTE('Student BBDD'!A30,"K","")</f>
        <v>150128</v>
      </c>
      <c r="B30" s="4" t="str">
        <f>TRIM(CLEAN('Student BBDD'!B30))</f>
        <v>Mr. Bahram AMEED</v>
      </c>
      <c r="C30" s="25" t="str">
        <f>TRIM(CLEAN('Student BBDD'!C30))</f>
        <v>Sydney</v>
      </c>
      <c r="D30" s="1" t="str">
        <f>'Student BBDD'!D30</f>
        <v>T2-2016</v>
      </c>
      <c r="E30" s="30">
        <f t="shared" si="0"/>
        <v>42561</v>
      </c>
      <c r="F30" s="21">
        <f>VALUE(TRIM(SUBSTITUTE('Student BBDD'!E30,CHAR(160),"")))</f>
        <v>7</v>
      </c>
      <c r="G30" s="2" t="str">
        <f>'Student BBDD'!F30</f>
        <v>Bachelor of Business</v>
      </c>
      <c r="H30" s="32">
        <f>DATE(LEFT('Student BBDD'!G30,4),MID('Student BBDD'!G30,6,2),RIGHT('Student BBDD'!G30,2))</f>
        <v>32016</v>
      </c>
      <c r="I30" s="2" t="str">
        <f>IF(ISBLANK('Student BBDD'!H30),I29,'Student BBDD'!H30)</f>
        <v xml:space="preserve">International Educational </v>
      </c>
      <c r="J30" s="21" t="str">
        <f t="shared" si="1"/>
        <v>Jul</v>
      </c>
      <c r="K30" s="33">
        <f t="shared" si="2"/>
        <v>29</v>
      </c>
      <c r="L30" s="33">
        <f t="shared" si="3"/>
        <v>13</v>
      </c>
      <c r="P30">
        <f>LEN(F30)</f>
        <v>1</v>
      </c>
      <c r="Q30">
        <f>CODE(RIGHT(F30,1))</f>
        <v>55</v>
      </c>
    </row>
    <row r="31" spans="1:17">
      <c r="A31" s="3" t="str">
        <f>SUBSTITUTE('Student BBDD'!A31,"K","")</f>
        <v>150129</v>
      </c>
      <c r="B31" s="4" t="str">
        <f>TRIM(CLEAN('Student BBDD'!B31))</f>
        <v>Mr. Hooshang ASHTE</v>
      </c>
      <c r="C31" s="25" t="str">
        <f>TRIM(CLEAN('Student BBDD'!C31))</f>
        <v>Melbourne</v>
      </c>
      <c r="D31" s="1" t="str">
        <f>'Student BBDD'!D31</f>
        <v>T1-2016</v>
      </c>
      <c r="E31" s="30">
        <f t="shared" si="0"/>
        <v>42680</v>
      </c>
      <c r="F31" s="21">
        <f>VALUE(TRIM(SUBSTITUTE('Student BBDD'!E31,CHAR(160),"")))</f>
        <v>10</v>
      </c>
      <c r="G31" s="2" t="str">
        <f>'Student BBDD'!F31</f>
        <v>Bachelor of Business</v>
      </c>
      <c r="H31" s="32">
        <f>DATE(LEFT('Student BBDD'!G31,4),MID('Student BBDD'!G31,6,2),RIGHT('Student BBDD'!G31,2))</f>
        <v>35971</v>
      </c>
      <c r="I31" s="2" t="str">
        <f>IF(ISBLANK('Student BBDD'!H31),I30,'Student BBDD'!H31)</f>
        <v xml:space="preserve">International Educational </v>
      </c>
      <c r="J31" s="21" t="str">
        <f t="shared" si="1"/>
        <v>Nov</v>
      </c>
      <c r="K31" s="33">
        <f t="shared" si="2"/>
        <v>18</v>
      </c>
      <c r="L31" s="33">
        <f t="shared" si="3"/>
        <v>10</v>
      </c>
      <c r="P31">
        <f>LEN(F31)</f>
        <v>2</v>
      </c>
      <c r="Q31">
        <f>CODE(RIGHT(F31,1))</f>
        <v>48</v>
      </c>
    </row>
    <row r="32" spans="1:17">
      <c r="A32" s="3" t="str">
        <f>SUBSTITUTE('Student BBDD'!A32,"K","")</f>
        <v>150130</v>
      </c>
      <c r="B32" s="4" t="str">
        <f>TRIM(CLEAN('Student BBDD'!B32))</f>
        <v>Mr. Aryan ULAKH</v>
      </c>
      <c r="C32" s="25" t="str">
        <f>TRIM(CLEAN('Student BBDD'!C32))</f>
        <v>Melbourne</v>
      </c>
      <c r="D32" s="1" t="str">
        <f>'Student BBDD'!D32</f>
        <v>T2-2017</v>
      </c>
      <c r="E32" s="30">
        <f t="shared" si="0"/>
        <v>42926</v>
      </c>
      <c r="F32" s="21">
        <f>VALUE(TRIM(SUBSTITUTE('Student BBDD'!E32,CHAR(160),"")))</f>
        <v>2</v>
      </c>
      <c r="G32" s="2" t="str">
        <f>'Student BBDD'!F32</f>
        <v>Bachelor of Business</v>
      </c>
      <c r="H32" s="32">
        <f>DATE(LEFT('Student BBDD'!G32,4),MID('Student BBDD'!G32,6,2),RIGHT('Student BBDD'!G32,2))</f>
        <v>36143</v>
      </c>
      <c r="I32" s="2" t="str">
        <f>IF(ISBLANK('Student BBDD'!H32),I31,'Student BBDD'!H32)</f>
        <v>Hope Agency</v>
      </c>
      <c r="J32" s="21" t="str">
        <f t="shared" si="1"/>
        <v>Jul</v>
      </c>
      <c r="K32" s="33">
        <f t="shared" si="2"/>
        <v>19</v>
      </c>
      <c r="L32" s="33">
        <f t="shared" si="3"/>
        <v>18</v>
      </c>
      <c r="P32">
        <f>LEN(F32)</f>
        <v>1</v>
      </c>
      <c r="Q32">
        <f>CODE(RIGHT(F32,1))</f>
        <v>50</v>
      </c>
    </row>
    <row r="33" spans="1:17">
      <c r="A33" s="3" t="str">
        <f>SUBSTITUTE('Student BBDD'!A33,"K","")</f>
        <v>150131</v>
      </c>
      <c r="B33" s="4" t="str">
        <f>TRIM(CLEAN('Student BBDD'!B33))</f>
        <v>Mr. Ladan GUYEN</v>
      </c>
      <c r="C33" s="25" t="str">
        <f>TRIM(CLEAN('Student BBDD'!C33))</f>
        <v>Sydney</v>
      </c>
      <c r="D33" s="1" t="str">
        <f>'Student BBDD'!D33</f>
        <v>T1-2016</v>
      </c>
      <c r="E33" s="30">
        <f t="shared" si="0"/>
        <v>42680</v>
      </c>
      <c r="F33" s="21">
        <f>VALUE(TRIM(SUBSTITUTE('Student BBDD'!E33,CHAR(160),"")))</f>
        <v>5</v>
      </c>
      <c r="G33" s="2" t="str">
        <f>'Student BBDD'!F33</f>
        <v>Bachelor of Business</v>
      </c>
      <c r="H33" s="32">
        <f>DATE(LEFT('Student BBDD'!G33,4),MID('Student BBDD'!G33,6,2),RIGHT('Student BBDD'!G33,2))</f>
        <v>34773</v>
      </c>
      <c r="I33" s="2" t="str">
        <f>IF(ISBLANK('Student BBDD'!H33),I32,'Student BBDD'!H33)</f>
        <v xml:space="preserve">Prime Consultant </v>
      </c>
      <c r="J33" s="21" t="str">
        <f t="shared" si="1"/>
        <v>Nov</v>
      </c>
      <c r="K33" s="33">
        <f t="shared" si="2"/>
        <v>21</v>
      </c>
      <c r="L33" s="33">
        <f t="shared" si="3"/>
        <v>15</v>
      </c>
      <c r="P33">
        <f>LEN(F33)</f>
        <v>1</v>
      </c>
      <c r="Q33">
        <f>CODE(RIGHT(F33,1))</f>
        <v>53</v>
      </c>
    </row>
    <row r="34" spans="1:17">
      <c r="A34" s="3" t="str">
        <f>SUBSTITUTE('Student BBDD'!A34,"K","")</f>
        <v>150132</v>
      </c>
      <c r="B34" s="4" t="str">
        <f>TRIM(CLEAN('Student BBDD'!B34))</f>
        <v>Mr. Zari SINGH</v>
      </c>
      <c r="C34" s="25" t="str">
        <f>TRIM(CLEAN('Student BBDD'!C34))</f>
        <v>Melbourne</v>
      </c>
      <c r="D34" s="1" t="str">
        <f>'Student BBDD'!D34</f>
        <v>T1-2016</v>
      </c>
      <c r="E34" s="30">
        <f t="shared" si="0"/>
        <v>42680</v>
      </c>
      <c r="F34" s="21">
        <f>VALUE(TRIM(SUBSTITUTE('Student BBDD'!E34,CHAR(160),"")))</f>
        <v>1</v>
      </c>
      <c r="G34" s="2" t="str">
        <f>'Student BBDD'!F34</f>
        <v>Bachelor of Business</v>
      </c>
      <c r="H34" s="32">
        <f>DATE(LEFT('Student BBDD'!G34,4),MID('Student BBDD'!G34,6,2),RIGHT('Student BBDD'!G34,2))</f>
        <v>32803</v>
      </c>
      <c r="I34" s="2" t="str">
        <f>IF(ISBLANK('Student BBDD'!H34),I33,'Student BBDD'!H34)</f>
        <v xml:space="preserve">Prime Consultant </v>
      </c>
      <c r="J34" s="21" t="str">
        <f t="shared" si="1"/>
        <v>Nov</v>
      </c>
      <c r="K34" s="33">
        <f t="shared" si="2"/>
        <v>27</v>
      </c>
      <c r="L34" s="33">
        <f t="shared" si="3"/>
        <v>19</v>
      </c>
      <c r="P34">
        <f>LEN(F34)</f>
        <v>1</v>
      </c>
      <c r="Q34">
        <f>CODE(RIGHT(F34,1))</f>
        <v>49</v>
      </c>
    </row>
    <row r="35" spans="1:17">
      <c r="A35" s="3" t="str">
        <f>SUBSTITUTE('Student BBDD'!A35,"K","")</f>
        <v>150133</v>
      </c>
      <c r="B35" s="4" t="str">
        <f>TRIM(CLEAN('Student BBDD'!B35))</f>
        <v>Mr. Pezhman AKRAM</v>
      </c>
      <c r="C35" s="25" t="str">
        <f>TRIM(CLEAN('Student BBDD'!C35))</f>
        <v>Brisbane</v>
      </c>
      <c r="D35" s="1" t="str">
        <f>'Student BBDD'!D35</f>
        <v>T2-2017</v>
      </c>
      <c r="E35" s="30">
        <f t="shared" si="0"/>
        <v>42926</v>
      </c>
      <c r="F35" s="21">
        <f>VALUE(TRIM(SUBSTITUTE('Student BBDD'!E35,CHAR(160),"")))</f>
        <v>6</v>
      </c>
      <c r="G35" s="2" t="str">
        <f>'Student BBDD'!F35</f>
        <v>Bachelor of Business</v>
      </c>
      <c r="H35" s="32">
        <f>DATE(LEFT('Student BBDD'!G35,4),MID('Student BBDD'!G35,6,2),RIGHT('Student BBDD'!G35,2))</f>
        <v>33869</v>
      </c>
      <c r="I35" s="2" t="str">
        <f>IF(ISBLANK('Student BBDD'!H35),I34,'Student BBDD'!H35)</f>
        <v xml:space="preserve">Prime Consultant </v>
      </c>
      <c r="J35" s="21" t="str">
        <f t="shared" si="1"/>
        <v>Jul</v>
      </c>
      <c r="K35" s="33">
        <f t="shared" si="2"/>
        <v>25</v>
      </c>
      <c r="L35" s="33">
        <f t="shared" si="3"/>
        <v>14</v>
      </c>
      <c r="P35">
        <f>LEN(F35)</f>
        <v>1</v>
      </c>
      <c r="Q35">
        <f>CODE(RIGHT(F35,1))</f>
        <v>54</v>
      </c>
    </row>
    <row r="36" spans="1:17">
      <c r="A36" s="3" t="str">
        <f>SUBSTITUTE('Student BBDD'!A36,"K","")</f>
        <v>150134</v>
      </c>
      <c r="B36" s="4" t="str">
        <f>TRIM(CLEAN('Student BBDD'!B36))</f>
        <v>Mr. Gisou UZAIR</v>
      </c>
      <c r="C36" s="25" t="str">
        <f>TRIM(CLEAN('Student BBDD'!C36))</f>
        <v>Melbourne</v>
      </c>
      <c r="D36" s="1" t="str">
        <f>'Student BBDD'!D36</f>
        <v>T2-2014</v>
      </c>
      <c r="E36" s="30">
        <f t="shared" si="0"/>
        <v>41830</v>
      </c>
      <c r="F36" s="21">
        <f>VALUE(TRIM(SUBSTITUTE('Student BBDD'!E36,CHAR(160),"")))</f>
        <v>12</v>
      </c>
      <c r="G36" s="2" t="str">
        <f>'Student BBDD'!F36</f>
        <v>Bachelor of Business</v>
      </c>
      <c r="H36" s="32">
        <f>DATE(LEFT('Student BBDD'!G36,4),MID('Student BBDD'!G36,6,2),RIGHT('Student BBDD'!G36,2))</f>
        <v>32855</v>
      </c>
      <c r="I36" s="2" t="str">
        <f>IF(ISBLANK('Student BBDD'!H36),I35,'Student BBDD'!H36)</f>
        <v>Hope Agency</v>
      </c>
      <c r="J36" s="21" t="str">
        <f t="shared" si="1"/>
        <v>Jul</v>
      </c>
      <c r="K36" s="33">
        <f t="shared" si="2"/>
        <v>25</v>
      </c>
      <c r="L36" s="33">
        <f t="shared" si="3"/>
        <v>8</v>
      </c>
      <c r="P36">
        <f>LEN(F36)</f>
        <v>2</v>
      </c>
      <c r="Q36">
        <f>CODE(RIGHT(F36,1))</f>
        <v>50</v>
      </c>
    </row>
    <row r="37" spans="1:17">
      <c r="A37" s="3" t="str">
        <f>SUBSTITUTE('Student BBDD'!A37,"K","")</f>
        <v>150135</v>
      </c>
      <c r="B37" s="4" t="str">
        <f>TRIM(CLEAN('Student BBDD'!B37))</f>
        <v>Ms. Farhoud hi VO</v>
      </c>
      <c r="C37" s="25" t="str">
        <f>TRIM(CLEAN('Student BBDD'!C37))</f>
        <v>Brisbane</v>
      </c>
      <c r="D37" s="1" t="str">
        <f>'Student BBDD'!D37</f>
        <v>T1-2016</v>
      </c>
      <c r="E37" s="30">
        <f t="shared" si="0"/>
        <v>42680</v>
      </c>
      <c r="F37" s="21">
        <f>VALUE(TRIM(SUBSTITUTE('Student BBDD'!E37,CHAR(160),"")))</f>
        <v>8</v>
      </c>
      <c r="G37" s="2" t="str">
        <f>'Student BBDD'!F37</f>
        <v>Bachelor of Business</v>
      </c>
      <c r="H37" s="32">
        <f>DATE(LEFT('Student BBDD'!G37,4),MID('Student BBDD'!G37,6,2),RIGHT('Student BBDD'!G37,2))</f>
        <v>32241</v>
      </c>
      <c r="I37" s="2" t="str">
        <f>IF(ISBLANK('Student BBDD'!H37),I36,'Student BBDD'!H37)</f>
        <v xml:space="preserve">International Educational </v>
      </c>
      <c r="J37" s="21" t="str">
        <f t="shared" si="1"/>
        <v>Nov</v>
      </c>
      <c r="K37" s="33">
        <f t="shared" si="2"/>
        <v>28</v>
      </c>
      <c r="L37" s="33">
        <f t="shared" si="3"/>
        <v>12</v>
      </c>
      <c r="P37">
        <f>LEN(F37)</f>
        <v>1</v>
      </c>
      <c r="Q37">
        <f>CODE(RIGHT(F37,1))</f>
        <v>56</v>
      </c>
    </row>
    <row r="38" spans="1:17">
      <c r="A38" s="3" t="str">
        <f>SUBSTITUTE('Student BBDD'!A38,"K","")</f>
        <v>150136</v>
      </c>
      <c r="B38" s="4" t="str">
        <f>TRIM(CLEAN('Student BBDD'!B38))</f>
        <v>Mr. Ardeshir ao HE</v>
      </c>
      <c r="C38" s="25" t="str">
        <f>TRIM(CLEAN('Student BBDD'!C38))</f>
        <v>Brisbane</v>
      </c>
      <c r="D38" s="1" t="str">
        <f>'Student BBDD'!D38</f>
        <v>T2-2016</v>
      </c>
      <c r="E38" s="30">
        <f t="shared" si="0"/>
        <v>42561</v>
      </c>
      <c r="F38" s="21">
        <f>VALUE(TRIM(SUBSTITUTE('Student BBDD'!E38,CHAR(160),"")))</f>
        <v>1</v>
      </c>
      <c r="G38" s="2" t="str">
        <f>'Student BBDD'!F38</f>
        <v>Bachelor of Business</v>
      </c>
      <c r="H38" s="32">
        <f>DATE(LEFT('Student BBDD'!G38,4),MID('Student BBDD'!G38,6,2),RIGHT('Student BBDD'!G38,2))</f>
        <v>34091</v>
      </c>
      <c r="I38" s="2" t="str">
        <f>IF(ISBLANK('Student BBDD'!H38),I37,'Student BBDD'!H38)</f>
        <v xml:space="preserve">Visa Consultants Pty Ltd </v>
      </c>
      <c r="J38" s="21" t="str">
        <f t="shared" si="1"/>
        <v>Jul</v>
      </c>
      <c r="K38" s="33">
        <f t="shared" si="2"/>
        <v>23</v>
      </c>
      <c r="L38" s="33">
        <f t="shared" si="3"/>
        <v>19</v>
      </c>
      <c r="P38">
        <f>LEN(F38)</f>
        <v>1</v>
      </c>
      <c r="Q38">
        <f>CODE(RIGHT(F38,1))</f>
        <v>49</v>
      </c>
    </row>
    <row r="39" spans="1:17">
      <c r="A39" s="3" t="str">
        <f>SUBSTITUTE('Student BBDD'!A39,"K","")</f>
        <v>150137</v>
      </c>
      <c r="B39" s="4" t="str">
        <f>TRIM(CLEAN('Student BBDD'!B39))</f>
        <v>Ms. Koosha an XI</v>
      </c>
      <c r="C39" s="25" t="str">
        <f>TRIM(CLEAN('Student BBDD'!C39))</f>
        <v>Sydney</v>
      </c>
      <c r="D39" s="1" t="str">
        <f>'Student BBDD'!D39</f>
        <v>T3-2016</v>
      </c>
      <c r="E39" s="30">
        <f t="shared" si="0"/>
        <v>42442</v>
      </c>
      <c r="F39" s="21">
        <f>VALUE(TRIM(SUBSTITUTE('Student BBDD'!E39,CHAR(160),"")))</f>
        <v>3</v>
      </c>
      <c r="G39" s="2" t="str">
        <f>'Student BBDD'!F39</f>
        <v>Bachelor of Business</v>
      </c>
      <c r="H39" s="32">
        <f>DATE(LEFT('Student BBDD'!G39,4),MID('Student BBDD'!G39,6,2),RIGHT('Student BBDD'!G39,2))</f>
        <v>33802</v>
      </c>
      <c r="I39" s="2" t="str">
        <f>IF(ISBLANK('Student BBDD'!H39),I38,'Student BBDD'!H39)</f>
        <v>ISEMS Education</v>
      </c>
      <c r="J39" s="21" t="str">
        <f t="shared" si="1"/>
        <v>Mar</v>
      </c>
      <c r="K39" s="33">
        <f t="shared" si="2"/>
        <v>24</v>
      </c>
      <c r="L39" s="33">
        <f t="shared" si="3"/>
        <v>17</v>
      </c>
      <c r="P39">
        <f>LEN(F39)</f>
        <v>1</v>
      </c>
      <c r="Q39">
        <f>CODE(RIGHT(F39,1))</f>
        <v>51</v>
      </c>
    </row>
    <row r="40" spans="1:17">
      <c r="A40" s="3" t="str">
        <f>SUBSTITUTE('Student BBDD'!A40,"K","")</f>
        <v>150138</v>
      </c>
      <c r="B40" s="4" t="str">
        <f>TRIM(CLEAN('Student BBDD'!B40))</f>
        <v>Mr. Ramesh GUYEN</v>
      </c>
      <c r="C40" s="25" t="str">
        <f>TRIM(CLEAN('Student BBDD'!C40))</f>
        <v>Brisbane</v>
      </c>
      <c r="D40" s="1" t="str">
        <f>'Student BBDD'!D40</f>
        <v>T3-2017</v>
      </c>
      <c r="E40" s="30">
        <f t="shared" si="0"/>
        <v>42807</v>
      </c>
      <c r="F40" s="21">
        <f>VALUE(TRIM(SUBSTITUTE('Student BBDD'!E40,CHAR(160),"")))</f>
        <v>6</v>
      </c>
      <c r="G40" s="2" t="str">
        <f>'Student BBDD'!F40</f>
        <v>Bachelor of Business</v>
      </c>
      <c r="H40" s="32">
        <f>DATE(LEFT('Student BBDD'!G40,4),MID('Student BBDD'!G40,6,2),RIGHT('Student BBDD'!G40,2))</f>
        <v>35732</v>
      </c>
      <c r="I40" s="2" t="str">
        <f>IF(ISBLANK('Student BBDD'!H40),I39,'Student BBDD'!H40)</f>
        <v>Unilink Overseas Study Consulting Ltd</v>
      </c>
      <c r="J40" s="21" t="str">
        <f t="shared" si="1"/>
        <v>Mar</v>
      </c>
      <c r="K40" s="33">
        <f t="shared" si="2"/>
        <v>20</v>
      </c>
      <c r="L40" s="33">
        <f t="shared" si="3"/>
        <v>14</v>
      </c>
      <c r="P40">
        <f>LEN(F40)</f>
        <v>1</v>
      </c>
      <c r="Q40">
        <f>CODE(RIGHT(F40,1))</f>
        <v>54</v>
      </c>
    </row>
    <row r="41" spans="1:17">
      <c r="A41" s="3" t="str">
        <f>SUBSTITUTE('Student BBDD'!A41,"K","")</f>
        <v>150139</v>
      </c>
      <c r="B41" s="4" t="str">
        <f>TRIM(CLEAN('Student BBDD'!B41))</f>
        <v>Ms. Sohrab oc DO</v>
      </c>
      <c r="C41" s="25" t="str">
        <f>TRIM(CLEAN('Student BBDD'!C41))</f>
        <v>Melbourne</v>
      </c>
      <c r="D41" s="1" t="str">
        <f>'Student BBDD'!D41</f>
        <v>T2-2016</v>
      </c>
      <c r="E41" s="30">
        <f t="shared" si="0"/>
        <v>42561</v>
      </c>
      <c r="F41" s="21">
        <f>VALUE(TRIM(SUBSTITUTE('Student BBDD'!E41,CHAR(160),"")))</f>
        <v>4</v>
      </c>
      <c r="G41" s="2" t="str">
        <f>'Student BBDD'!F41</f>
        <v>Bachelor of Business</v>
      </c>
      <c r="H41" s="32">
        <f>DATE(LEFT('Student BBDD'!G41,4),MID('Student BBDD'!G41,6,2),RIGHT('Student BBDD'!G41,2))</f>
        <v>34869</v>
      </c>
      <c r="I41" s="2" t="str">
        <f>IF(ISBLANK('Student BBDD'!H41),I40,'Student BBDD'!H41)</f>
        <v>Unilink Overseas Study Consulting Ltd</v>
      </c>
      <c r="J41" s="21" t="str">
        <f t="shared" si="1"/>
        <v>Jul</v>
      </c>
      <c r="K41" s="33">
        <f t="shared" si="2"/>
        <v>21</v>
      </c>
      <c r="L41" s="33">
        <f t="shared" si="3"/>
        <v>16</v>
      </c>
      <c r="P41">
        <f>LEN(F41)</f>
        <v>1</v>
      </c>
      <c r="Q41">
        <f>CODE(RIGHT(F41,1))</f>
        <v>52</v>
      </c>
    </row>
    <row r="42" spans="1:17">
      <c r="A42" s="3" t="str">
        <f>SUBSTITUTE('Student BBDD'!A42,"K","")</f>
        <v>150140</v>
      </c>
      <c r="B42" s="4" t="str">
        <f>TRIM(CLEAN('Student BBDD'!B42))</f>
        <v>Ms. Farbod HOANG</v>
      </c>
      <c r="C42" s="25" t="str">
        <f>TRIM(CLEAN('Student BBDD'!C42))</f>
        <v>Sydney</v>
      </c>
      <c r="D42" s="1" t="str">
        <f>'Student BBDD'!D42</f>
        <v>T3-2014</v>
      </c>
      <c r="E42" s="30">
        <f t="shared" si="0"/>
        <v>41711</v>
      </c>
      <c r="F42" s="21">
        <f>VALUE(TRIM(SUBSTITUTE('Student BBDD'!E42,CHAR(160),"")))</f>
        <v>1</v>
      </c>
      <c r="G42" s="2" t="str">
        <f>'Student BBDD'!F42</f>
        <v>Bachelor of Business</v>
      </c>
      <c r="H42" s="32">
        <f>DATE(LEFT('Student BBDD'!G42,4),MID('Student BBDD'!G42,6,2),RIGHT('Student BBDD'!G42,2))</f>
        <v>32578</v>
      </c>
      <c r="I42" s="2" t="str">
        <f>IF(ISBLANK('Student BBDD'!H42),I41,'Student BBDD'!H42)</f>
        <v xml:space="preserve">Bridgeagency </v>
      </c>
      <c r="J42" s="21" t="str">
        <f t="shared" si="1"/>
        <v>Mar</v>
      </c>
      <c r="K42" s="33">
        <f t="shared" si="2"/>
        <v>25</v>
      </c>
      <c r="L42" s="33">
        <f t="shared" si="3"/>
        <v>19</v>
      </c>
      <c r="P42">
        <f>LEN(F42)</f>
        <v>1</v>
      </c>
      <c r="Q42">
        <f>CODE(RIGHT(F42,1))</f>
        <v>49</v>
      </c>
    </row>
    <row r="43" spans="1:17">
      <c r="A43" s="3" t="str">
        <f>SUBSTITUTE('Student BBDD'!A43,"K","")</f>
        <v>150141</v>
      </c>
      <c r="B43" s="4" t="str">
        <f>TRIM(CLEAN('Student BBDD'!B43))</f>
        <v>Ms Afsar ga LE</v>
      </c>
      <c r="C43" s="25" t="str">
        <f>TRIM(CLEAN('Student BBDD'!C43))</f>
        <v>Brisbane</v>
      </c>
      <c r="D43" s="1" t="str">
        <f>'Student BBDD'!D43</f>
        <v>T1-2016</v>
      </c>
      <c r="E43" s="30">
        <f t="shared" si="0"/>
        <v>42680</v>
      </c>
      <c r="F43" s="21">
        <f>VALUE(TRIM(SUBSTITUTE('Student BBDD'!E43,CHAR(160),"")))</f>
        <v>1</v>
      </c>
      <c r="G43" s="2" t="str">
        <f>'Student BBDD'!F43</f>
        <v>Bachelor of Business</v>
      </c>
      <c r="H43" s="32">
        <f>DATE(LEFT('Student BBDD'!G43,4),MID('Student BBDD'!G43,6,2),RIGHT('Student BBDD'!G43,2))</f>
        <v>33575</v>
      </c>
      <c r="I43" s="2" t="str">
        <f>IF(ISBLANK('Student BBDD'!H43),I42,'Student BBDD'!H43)</f>
        <v>IDPM Education</v>
      </c>
      <c r="J43" s="21" t="str">
        <f t="shared" si="1"/>
        <v>Nov</v>
      </c>
      <c r="K43" s="33">
        <f t="shared" si="2"/>
        <v>25</v>
      </c>
      <c r="L43" s="33">
        <f t="shared" si="3"/>
        <v>19</v>
      </c>
      <c r="P43">
        <f>LEN(F43)</f>
        <v>1</v>
      </c>
      <c r="Q43">
        <f>CODE(RIGHT(F43,1))</f>
        <v>49</v>
      </c>
    </row>
    <row r="44" spans="1:17">
      <c r="A44" s="3" t="str">
        <f>SUBSTITUTE('Student BBDD'!A44,"K","")</f>
        <v>150142</v>
      </c>
      <c r="B44" s="4" t="str">
        <f>TRIM(CLEAN('Student BBDD'!B44))</f>
        <v>Ms. Sanjar TTEGE</v>
      </c>
      <c r="C44" s="25" t="str">
        <f>TRIM(CLEAN('Student BBDD'!C44))</f>
        <v>Brisbane</v>
      </c>
      <c r="D44" s="1" t="str">
        <f>'Student BBDD'!D44</f>
        <v>T3-2015</v>
      </c>
      <c r="E44" s="30">
        <f t="shared" si="0"/>
        <v>42076</v>
      </c>
      <c r="F44" s="21">
        <f>VALUE(TRIM(SUBSTITUTE('Student BBDD'!E44,CHAR(160),"")))</f>
        <v>5</v>
      </c>
      <c r="G44" s="2" t="str">
        <f>'Student BBDD'!F44</f>
        <v>Bachelor of Business</v>
      </c>
      <c r="H44" s="32">
        <f>DATE(LEFT('Student BBDD'!G44,4),MID('Student BBDD'!G44,6,2),RIGHT('Student BBDD'!G44,2))</f>
        <v>33936</v>
      </c>
      <c r="I44" s="2" t="str">
        <f>IF(ISBLANK('Student BBDD'!H44),I43,'Student BBDD'!H44)</f>
        <v>IDPM Education</v>
      </c>
      <c r="J44" s="21" t="str">
        <f t="shared" si="1"/>
        <v>Mar</v>
      </c>
      <c r="K44" s="33">
        <f t="shared" si="2"/>
        <v>23</v>
      </c>
      <c r="L44" s="33">
        <f t="shared" si="3"/>
        <v>15</v>
      </c>
      <c r="P44">
        <f>LEN(F44)</f>
        <v>1</v>
      </c>
      <c r="Q44">
        <f>CODE(RIGHT(F44,1))</f>
        <v>53</v>
      </c>
    </row>
    <row r="45" spans="1:17">
      <c r="A45" s="3" t="str">
        <f>SUBSTITUTE('Student BBDD'!A45,"K","")</f>
        <v>150143</v>
      </c>
      <c r="B45" s="4" t="str">
        <f>TRIM(CLEAN('Student BBDD'!B45))</f>
        <v>Ms. Farid My HA</v>
      </c>
      <c r="C45" s="25" t="str">
        <f>TRIM(CLEAN('Student BBDD'!C45))</f>
        <v>Sydney</v>
      </c>
      <c r="D45" s="1" t="str">
        <f>'Student BBDD'!D45</f>
        <v>T1-2015</v>
      </c>
      <c r="E45" s="30">
        <f t="shared" si="0"/>
        <v>42314</v>
      </c>
      <c r="F45" s="21">
        <f>VALUE(TRIM(SUBSTITUTE('Student BBDD'!E45,CHAR(160),"")))</f>
        <v>5</v>
      </c>
      <c r="G45" s="2" t="str">
        <f>'Student BBDD'!F45</f>
        <v>Bachelor of Business</v>
      </c>
      <c r="H45" s="32">
        <f>DATE(LEFT('Student BBDD'!G45,4),MID('Student BBDD'!G45,6,2),RIGHT('Student BBDD'!G45,2))</f>
        <v>35336</v>
      </c>
      <c r="I45" s="2" t="str">
        <f>IF(ISBLANK('Student BBDD'!H45),I44,'Student BBDD'!H45)</f>
        <v>ALTEC</v>
      </c>
      <c r="J45" s="21" t="str">
        <f t="shared" si="1"/>
        <v>Nov</v>
      </c>
      <c r="K45" s="33">
        <f t="shared" si="2"/>
        <v>19</v>
      </c>
      <c r="L45" s="33">
        <f t="shared" si="3"/>
        <v>15</v>
      </c>
      <c r="P45">
        <f>LEN(F45)</f>
        <v>1</v>
      </c>
      <c r="Q45">
        <f>CODE(RIGHT(F45,1))</f>
        <v>53</v>
      </c>
    </row>
    <row r="46" spans="1:17">
      <c r="A46" s="3" t="str">
        <f>SUBSTITUTE('Student BBDD'!A46,"K","")</f>
        <v>150144</v>
      </c>
      <c r="B46" s="4" t="str">
        <f>TRIM(CLEAN('Student BBDD'!B46))</f>
        <v>Mr. Atoosa SINGH</v>
      </c>
      <c r="C46" s="25" t="str">
        <f>TRIM(CLEAN('Student BBDD'!C46))</f>
        <v>Brisbane</v>
      </c>
      <c r="D46" s="1" t="str">
        <f>'Student BBDD'!D46</f>
        <v>T2-2015</v>
      </c>
      <c r="E46" s="30">
        <f t="shared" si="0"/>
        <v>42195</v>
      </c>
      <c r="F46" s="21">
        <f>VALUE(TRIM(SUBSTITUTE('Student BBDD'!E46,CHAR(160),"")))</f>
        <v>2</v>
      </c>
      <c r="G46" s="2" t="str">
        <f>'Student BBDD'!F46</f>
        <v>Bachelor of Business</v>
      </c>
      <c r="H46" s="32">
        <f>DATE(LEFT('Student BBDD'!G46,4),MID('Student BBDD'!G46,6,2),RIGHT('Student BBDD'!G46,2))</f>
        <v>33536</v>
      </c>
      <c r="I46" s="2" t="str">
        <f>IF(ISBLANK('Student BBDD'!H46),I45,'Student BBDD'!H46)</f>
        <v>ALTEC</v>
      </c>
      <c r="J46" s="21" t="str">
        <f t="shared" si="1"/>
        <v>Jul</v>
      </c>
      <c r="K46" s="33">
        <f t="shared" si="2"/>
        <v>24</v>
      </c>
      <c r="L46" s="33">
        <f t="shared" si="3"/>
        <v>18</v>
      </c>
      <c r="P46">
        <f>LEN(F46)</f>
        <v>1</v>
      </c>
      <c r="Q46">
        <f>CODE(RIGHT(F46,1))</f>
        <v>50</v>
      </c>
    </row>
    <row r="47" spans="1:17">
      <c r="A47" s="3" t="str">
        <f>SUBSTITUTE('Student BBDD'!A47,"K","")</f>
        <v>150145</v>
      </c>
      <c r="B47" s="4" t="str">
        <f>TRIM(CLEAN('Student BBDD'!B47))</f>
        <v>Mr. Shaya TRAN</v>
      </c>
      <c r="C47" s="25" t="str">
        <f>TRIM(CLEAN('Student BBDD'!C47))</f>
        <v>Brisbane</v>
      </c>
      <c r="D47" s="1" t="str">
        <f>'Student BBDD'!D47</f>
        <v>T3-2016</v>
      </c>
      <c r="E47" s="30">
        <f t="shared" si="0"/>
        <v>42442</v>
      </c>
      <c r="F47" s="21">
        <f>VALUE(TRIM(SUBSTITUTE('Student BBDD'!E47,CHAR(160),"")))</f>
        <v>9</v>
      </c>
      <c r="G47" s="2" t="str">
        <f>'Student BBDD'!F47</f>
        <v>Bachelor of Business</v>
      </c>
      <c r="H47" s="32">
        <f>DATE(LEFT('Student BBDD'!G47,4),MID('Student BBDD'!G47,6,2),RIGHT('Student BBDD'!G47,2))</f>
        <v>32064</v>
      </c>
      <c r="I47" s="2" t="str">
        <f>IF(ISBLANK('Student BBDD'!H47),I46,'Student BBDD'!H47)</f>
        <v xml:space="preserve">Visa Consultants Pty Ltd </v>
      </c>
      <c r="J47" s="21" t="str">
        <f t="shared" si="1"/>
        <v>Mar</v>
      </c>
      <c r="K47" s="33">
        <f t="shared" si="2"/>
        <v>29</v>
      </c>
      <c r="L47" s="33">
        <f t="shared" si="3"/>
        <v>11</v>
      </c>
      <c r="P47">
        <f>LEN(F47)</f>
        <v>1</v>
      </c>
      <c r="Q47">
        <f>CODE(RIGHT(F47,1))</f>
        <v>57</v>
      </c>
    </row>
    <row r="48" spans="1:17">
      <c r="A48" s="3" t="str">
        <f>SUBSTITUTE('Student BBDD'!A48,"K","")</f>
        <v>150146</v>
      </c>
      <c r="B48" s="4" t="str">
        <f>TRIM(CLEAN('Student BBDD'!B48))</f>
        <v>Mr. Kamshad SINGH</v>
      </c>
      <c r="C48" s="25" t="str">
        <f>TRIM(CLEAN('Student BBDD'!C48))</f>
        <v>Sydney</v>
      </c>
      <c r="D48" s="1" t="str">
        <f>'Student BBDD'!D48</f>
        <v>T3-2016</v>
      </c>
      <c r="E48" s="30">
        <f t="shared" si="0"/>
        <v>42442</v>
      </c>
      <c r="F48" s="21">
        <f>VALUE(TRIM(SUBSTITUTE('Student BBDD'!E48,CHAR(160),"")))</f>
        <v>10</v>
      </c>
      <c r="G48" s="2" t="str">
        <f>'Student BBDD'!F48</f>
        <v>Bachelor of Accounting </v>
      </c>
      <c r="H48" s="32">
        <f>DATE(LEFT('Student BBDD'!G48,4),MID('Student BBDD'!G48,6,2),RIGHT('Student BBDD'!G48,2))</f>
        <v>34115</v>
      </c>
      <c r="I48" s="2" t="str">
        <f>IF(ISBLANK('Student BBDD'!H48),I47,'Student BBDD'!H48)</f>
        <v xml:space="preserve">International Educational </v>
      </c>
      <c r="J48" s="21" t="str">
        <f t="shared" si="1"/>
        <v>Mar</v>
      </c>
      <c r="K48" s="33">
        <f t="shared" si="2"/>
        <v>23</v>
      </c>
      <c r="L48" s="33">
        <f t="shared" si="3"/>
        <v>10</v>
      </c>
      <c r="P48">
        <f>LEN(F48)</f>
        <v>2</v>
      </c>
      <c r="Q48">
        <f>CODE(RIGHT(F48,1))</f>
        <v>48</v>
      </c>
    </row>
    <row r="49" spans="1:17">
      <c r="A49" s="3" t="str">
        <f>SUBSTITUTE('Student BBDD'!A49,"K","")</f>
        <v>150147</v>
      </c>
      <c r="B49" s="4" t="str">
        <f>TRIM(CLEAN('Student BBDD'!B49))</f>
        <v>Mr. Mandana SINGH</v>
      </c>
      <c r="C49" s="25" t="str">
        <f>TRIM(CLEAN('Student BBDD'!C49))</f>
        <v>Melbourne</v>
      </c>
      <c r="D49" s="1" t="str">
        <f>'Student BBDD'!D49</f>
        <v>T1-2014</v>
      </c>
      <c r="E49" s="30">
        <f t="shared" si="0"/>
        <v>41949</v>
      </c>
      <c r="F49" s="21">
        <f>VALUE(TRIM(SUBSTITUTE('Student BBDD'!E49,CHAR(160),"")))</f>
        <v>4</v>
      </c>
      <c r="G49" s="2" t="str">
        <f>'Student BBDD'!F49</f>
        <v>Bachelor of Accounting </v>
      </c>
      <c r="H49" s="32">
        <f>DATE(LEFT('Student BBDD'!G49,4),MID('Student BBDD'!G49,6,2),RIGHT('Student BBDD'!G49,2))</f>
        <v>35723</v>
      </c>
      <c r="I49" s="2" t="str">
        <f>IF(ISBLANK('Student BBDD'!H49),I48,'Student BBDD'!H49)</f>
        <v xml:space="preserve">International Educational </v>
      </c>
      <c r="J49" s="21" t="str">
        <f t="shared" si="1"/>
        <v>Nov</v>
      </c>
      <c r="K49" s="33">
        <f t="shared" si="2"/>
        <v>17</v>
      </c>
      <c r="L49" s="33">
        <f t="shared" si="3"/>
        <v>16</v>
      </c>
      <c r="P49">
        <f>LEN(F49)</f>
        <v>1</v>
      </c>
      <c r="Q49">
        <f>CODE(RIGHT(F49,1))</f>
        <v>52</v>
      </c>
    </row>
    <row r="50" spans="1:17">
      <c r="A50" s="3" t="str">
        <f>SUBSTITUTE('Student BBDD'!A50,"K","")</f>
        <v>150148</v>
      </c>
      <c r="B50" s="4" t="str">
        <f>TRIM(CLEAN('Student BBDD'!B50))</f>
        <v>Mr. Golbahar GUYEN</v>
      </c>
      <c r="C50" s="25" t="str">
        <f>TRIM(CLEAN('Student BBDD'!C50))</f>
        <v>Brisbane</v>
      </c>
      <c r="D50" s="1" t="str">
        <f>'Student BBDD'!D50</f>
        <v>T2-2017</v>
      </c>
      <c r="E50" s="30">
        <f t="shared" si="0"/>
        <v>42926</v>
      </c>
      <c r="F50" s="21">
        <f>VALUE(TRIM(SUBSTITUTE('Student BBDD'!E50,CHAR(160),"")))</f>
        <v>3</v>
      </c>
      <c r="G50" s="2" t="str">
        <f>'Student BBDD'!F50</f>
        <v>Bachelor of Business</v>
      </c>
      <c r="H50" s="32">
        <f>DATE(LEFT('Student BBDD'!G50,4),MID('Student BBDD'!G50,6,2),RIGHT('Student BBDD'!G50,2))</f>
        <v>33198</v>
      </c>
      <c r="I50" s="2" t="str">
        <f>IF(ISBLANK('Student BBDD'!H50),I49,'Student BBDD'!H50)</f>
        <v>ALTEC</v>
      </c>
      <c r="J50" s="21" t="str">
        <f t="shared" si="1"/>
        <v>Jul</v>
      </c>
      <c r="K50" s="33">
        <f t="shared" si="2"/>
        <v>27</v>
      </c>
      <c r="L50" s="33">
        <f t="shared" si="3"/>
        <v>17</v>
      </c>
      <c r="P50">
        <f>LEN(F50)</f>
        <v>1</v>
      </c>
      <c r="Q50">
        <f>CODE(RIGHT(F50,1))</f>
        <v>51</v>
      </c>
    </row>
    <row r="51" spans="1:17">
      <c r="A51" s="3" t="str">
        <f>SUBSTITUTE('Student BBDD'!A51,"K","")</f>
        <v>150149</v>
      </c>
      <c r="B51" s="4" t="str">
        <f>TRIM(CLEAN('Student BBDD'!B51))</f>
        <v>Mr. Sami SINGH</v>
      </c>
      <c r="C51" s="25" t="str">
        <f>TRIM(CLEAN('Student BBDD'!C51))</f>
        <v>Sydney</v>
      </c>
      <c r="D51" s="1" t="str">
        <f>'Student BBDD'!D51</f>
        <v>T1-2014</v>
      </c>
      <c r="E51" s="30">
        <f t="shared" si="0"/>
        <v>41949</v>
      </c>
      <c r="F51" s="21">
        <f>VALUE(TRIM(SUBSTITUTE('Student BBDD'!E51,CHAR(160),"")))</f>
        <v>3</v>
      </c>
      <c r="G51" s="2" t="str">
        <f>'Student BBDD'!F51</f>
        <v>Bachelor of Accounting</v>
      </c>
      <c r="H51" s="32">
        <f>DATE(LEFT('Student BBDD'!G51,4),MID('Student BBDD'!G51,6,2),RIGHT('Student BBDD'!G51,2))</f>
        <v>33764</v>
      </c>
      <c r="I51" s="2" t="str">
        <f>IF(ISBLANK('Student BBDD'!H51),I50,'Student BBDD'!H51)</f>
        <v xml:space="preserve">International Educational </v>
      </c>
      <c r="J51" s="21" t="str">
        <f t="shared" si="1"/>
        <v>Nov</v>
      </c>
      <c r="K51" s="33">
        <f t="shared" si="2"/>
        <v>22</v>
      </c>
      <c r="L51" s="33">
        <f t="shared" si="3"/>
        <v>17</v>
      </c>
      <c r="P51">
        <f>LEN(F51)</f>
        <v>1</v>
      </c>
      <c r="Q51">
        <f>CODE(RIGHT(F51,1))</f>
        <v>51</v>
      </c>
    </row>
    <row r="52" spans="1:17">
      <c r="A52" s="3" t="str">
        <f>SUBSTITUTE('Student BBDD'!A52,"K","")</f>
        <v>150150</v>
      </c>
      <c r="B52" s="4" t="str">
        <f>TRIM(CLEAN('Student BBDD'!B52))</f>
        <v>Mr. Golbahar OUSUF</v>
      </c>
      <c r="C52" s="25" t="str">
        <f>TRIM(CLEAN('Student BBDD'!C52))</f>
        <v>Melbourne</v>
      </c>
      <c r="D52" s="1" t="str">
        <f>'Student BBDD'!D52</f>
        <v>T2-2015</v>
      </c>
      <c r="E52" s="30">
        <f t="shared" si="0"/>
        <v>42195</v>
      </c>
      <c r="F52" s="21">
        <f>VALUE(TRIM(SUBSTITUTE('Student BBDD'!E52,CHAR(160),"")))</f>
        <v>1</v>
      </c>
      <c r="G52" s="2" t="str">
        <f>'Student BBDD'!F52</f>
        <v>Bachelor of Accounting</v>
      </c>
      <c r="H52" s="32">
        <f>DATE(LEFT('Student BBDD'!G52,4),MID('Student BBDD'!G52,6,2),RIGHT('Student BBDD'!G52,2))</f>
        <v>34968</v>
      </c>
      <c r="I52" s="2" t="str">
        <f>IF(ISBLANK('Student BBDD'!H52),I51,'Student BBDD'!H52)</f>
        <v xml:space="preserve">International Educational </v>
      </c>
      <c r="J52" s="21" t="str">
        <f t="shared" si="1"/>
        <v>Jul</v>
      </c>
      <c r="K52" s="33">
        <f t="shared" si="2"/>
        <v>20</v>
      </c>
      <c r="L52" s="33">
        <f t="shared" si="3"/>
        <v>19</v>
      </c>
      <c r="P52">
        <f>LEN(F52)</f>
        <v>1</v>
      </c>
      <c r="Q52">
        <f>CODE(RIGHT(F52,1))</f>
        <v>49</v>
      </c>
    </row>
    <row r="53" spans="1:17">
      <c r="A53" s="3" t="str">
        <f>SUBSTITUTE('Student BBDD'!A53,"K","")</f>
        <v>150151</v>
      </c>
      <c r="B53" s="4" t="str">
        <f>TRIM(CLEAN('Student BBDD'!B53))</f>
        <v>Mr. Naheed TRAN</v>
      </c>
      <c r="C53" s="25" t="str">
        <f>TRIM(CLEAN('Student BBDD'!C53))</f>
        <v>Melbourne</v>
      </c>
      <c r="D53" s="1" t="str">
        <f>'Student BBDD'!D53</f>
        <v>T2-2015</v>
      </c>
      <c r="E53" s="30">
        <f t="shared" si="0"/>
        <v>42195</v>
      </c>
      <c r="F53" s="21">
        <f>VALUE(TRIM(SUBSTITUTE('Student BBDD'!E53,CHAR(160),"")))</f>
        <v>1</v>
      </c>
      <c r="G53" s="2" t="str">
        <f>'Student BBDD'!F53</f>
        <v>Bachelor of Accounting</v>
      </c>
      <c r="H53" s="32">
        <f>DATE(LEFT('Student BBDD'!G53,4),MID('Student BBDD'!G53,6,2),RIGHT('Student BBDD'!G53,2))</f>
        <v>34944</v>
      </c>
      <c r="I53" s="2" t="str">
        <f>IF(ISBLANK('Student BBDD'!H53),I52,'Student BBDD'!H53)</f>
        <v xml:space="preserve">International Educational </v>
      </c>
      <c r="J53" s="21" t="str">
        <f t="shared" si="1"/>
        <v>Jul</v>
      </c>
      <c r="K53" s="33">
        <f t="shared" si="2"/>
        <v>20</v>
      </c>
      <c r="L53" s="33">
        <f t="shared" si="3"/>
        <v>19</v>
      </c>
      <c r="P53">
        <f>LEN(F53)</f>
        <v>1</v>
      </c>
      <c r="Q53">
        <f>CODE(RIGHT(F53,1))</f>
        <v>49</v>
      </c>
    </row>
    <row r="54" spans="1:17">
      <c r="A54" s="3" t="str">
        <f>SUBSTITUTE('Student BBDD'!A54,"K","")</f>
        <v>150152</v>
      </c>
      <c r="B54" s="4" t="str">
        <f>TRIM(CLEAN('Student BBDD'!B54))</f>
        <v>Mr. Tahmineh AMMED</v>
      </c>
      <c r="C54" s="25" t="str">
        <f>TRIM(CLEAN('Student BBDD'!C54))</f>
        <v>Brisbane</v>
      </c>
      <c r="D54" s="1" t="str">
        <f>'Student BBDD'!D54</f>
        <v>T2-2015</v>
      </c>
      <c r="E54" s="30">
        <f t="shared" si="0"/>
        <v>42195</v>
      </c>
      <c r="F54" s="21">
        <f>VALUE(TRIM(SUBSTITUTE('Student BBDD'!E54,CHAR(160),"")))</f>
        <v>3</v>
      </c>
      <c r="G54" s="2" t="str">
        <f>'Student BBDD'!F54</f>
        <v>Bachelor of Accounting</v>
      </c>
      <c r="H54" s="32">
        <f>DATE(LEFT('Student BBDD'!G54,4),MID('Student BBDD'!G54,6,2),RIGHT('Student BBDD'!G54,2))</f>
        <v>34453</v>
      </c>
      <c r="I54" s="2" t="str">
        <f>IF(ISBLANK('Student BBDD'!H54),I53,'Student BBDD'!H54)</f>
        <v>MIM Education</v>
      </c>
      <c r="J54" s="21" t="str">
        <f t="shared" si="1"/>
        <v>Jul</v>
      </c>
      <c r="K54" s="33">
        <f t="shared" si="2"/>
        <v>21</v>
      </c>
      <c r="L54" s="33">
        <f t="shared" si="3"/>
        <v>17</v>
      </c>
      <c r="P54">
        <f>LEN(F54)</f>
        <v>1</v>
      </c>
      <c r="Q54">
        <f>CODE(RIGHT(F54,1))</f>
        <v>51</v>
      </c>
    </row>
    <row r="55" spans="1:17">
      <c r="A55" s="3" t="str">
        <f>SUBSTITUTE('Student BBDD'!A55,"K","")</f>
        <v>150153</v>
      </c>
      <c r="B55" s="4" t="str">
        <f>TRIM(CLEAN('Student BBDD'!B55))</f>
        <v>Mr. Pirooz KARIM</v>
      </c>
      <c r="C55" s="25" t="str">
        <f>TRIM(CLEAN('Student BBDD'!C55))</f>
        <v>Melbourne</v>
      </c>
      <c r="D55" s="1" t="str">
        <f>'Student BBDD'!D55</f>
        <v>T1-2016</v>
      </c>
      <c r="E55" s="30">
        <f t="shared" si="0"/>
        <v>42680</v>
      </c>
      <c r="F55" s="21">
        <f>VALUE(TRIM(SUBSTITUTE('Student BBDD'!E55,CHAR(160),"")))</f>
        <v>7</v>
      </c>
      <c r="G55" s="2" t="str">
        <f>'Student BBDD'!F55</f>
        <v>Bachelor of Accounting</v>
      </c>
      <c r="H55" s="32">
        <f>DATE(LEFT('Student BBDD'!G55,4),MID('Student BBDD'!G55,6,2),RIGHT('Student BBDD'!G55,2))</f>
        <v>32489</v>
      </c>
      <c r="I55" s="2" t="str">
        <f>IF(ISBLANK('Student BBDD'!H55),I54,'Student BBDD'!H55)</f>
        <v>MIM Education</v>
      </c>
      <c r="J55" s="21" t="str">
        <f t="shared" si="1"/>
        <v>Nov</v>
      </c>
      <c r="K55" s="33">
        <f t="shared" si="2"/>
        <v>28</v>
      </c>
      <c r="L55" s="33">
        <f t="shared" si="3"/>
        <v>13</v>
      </c>
      <c r="P55">
        <f>LEN(F55)</f>
        <v>1</v>
      </c>
      <c r="Q55">
        <f>CODE(RIGHT(F55,1))</f>
        <v>55</v>
      </c>
    </row>
    <row r="56" spans="1:17">
      <c r="A56" s="3" t="str">
        <f>SUBSTITUTE('Student BBDD'!A56,"K","")</f>
        <v>150154</v>
      </c>
      <c r="B56" s="4" t="str">
        <f>TRIM(CLEAN('Student BBDD'!B56))</f>
        <v>Ms. Maheen PHAM</v>
      </c>
      <c r="C56" s="25" t="str">
        <f>TRIM(CLEAN('Student BBDD'!C56))</f>
        <v>Sydney</v>
      </c>
      <c r="D56" s="1" t="str">
        <f>'Student BBDD'!D56</f>
        <v>T3-2017</v>
      </c>
      <c r="E56" s="30">
        <f t="shared" si="0"/>
        <v>42807</v>
      </c>
      <c r="F56" s="21">
        <f>VALUE(TRIM(SUBSTITUTE('Student BBDD'!E56,CHAR(160),"")))</f>
        <v>21</v>
      </c>
      <c r="G56" s="2" t="str">
        <f>'Student BBDD'!F56</f>
        <v>Bachelor of Accounting</v>
      </c>
      <c r="H56" s="32">
        <f>DATE(LEFT('Student BBDD'!G56,4),MID('Student BBDD'!G56,6,2),RIGHT('Student BBDD'!G56,2))</f>
        <v>32965</v>
      </c>
      <c r="I56" s="2" t="str">
        <f>IF(ISBLANK('Student BBDD'!H56),I55,'Student BBDD'!H56)</f>
        <v>MIM Education</v>
      </c>
      <c r="J56" s="21" t="str">
        <f t="shared" si="1"/>
        <v>Mar</v>
      </c>
      <c r="K56" s="33">
        <f t="shared" si="2"/>
        <v>27</v>
      </c>
      <c r="L56" s="33">
        <f t="shared" si="3"/>
        <v>0</v>
      </c>
      <c r="P56">
        <f>LEN(F56)</f>
        <v>2</v>
      </c>
      <c r="Q56">
        <f>CODE(RIGHT(F56,1))</f>
        <v>49</v>
      </c>
    </row>
    <row r="57" spans="1:17">
      <c r="A57" s="3" t="str">
        <f>SUBSTITUTE('Student BBDD'!A57,"K","")</f>
        <v>150155</v>
      </c>
      <c r="B57" s="4" t="str">
        <f>TRIM(CLEAN('Student BBDD'!B57))</f>
        <v>Mr. Cirrus REYES</v>
      </c>
      <c r="C57" s="25" t="str">
        <f>TRIM(CLEAN('Student BBDD'!C57))</f>
        <v>Melbourne</v>
      </c>
      <c r="D57" s="1" t="str">
        <f>'Student BBDD'!D57</f>
        <v>T2-2017</v>
      </c>
      <c r="E57" s="30">
        <f t="shared" si="0"/>
        <v>42926</v>
      </c>
      <c r="F57" s="21">
        <f>VALUE(TRIM(SUBSTITUTE('Student BBDD'!E57,CHAR(160),"")))</f>
        <v>4</v>
      </c>
      <c r="G57" s="2" t="str">
        <f>'Student BBDD'!F57</f>
        <v>Bachelor of Accounting</v>
      </c>
      <c r="H57" s="32">
        <f>DATE(LEFT('Student BBDD'!G57,4),MID('Student BBDD'!G57,6,2),RIGHT('Student BBDD'!G57,2))</f>
        <v>32082</v>
      </c>
      <c r="I57" s="2" t="str">
        <f>IF(ISBLANK('Student BBDD'!H57),I56,'Student BBDD'!H57)</f>
        <v>MIM Education</v>
      </c>
      <c r="J57" s="21" t="str">
        <f t="shared" si="1"/>
        <v>Jul</v>
      </c>
      <c r="K57" s="33">
        <f t="shared" si="2"/>
        <v>30</v>
      </c>
      <c r="L57" s="33">
        <f t="shared" si="3"/>
        <v>16</v>
      </c>
      <c r="P57">
        <f>LEN(F57)</f>
        <v>1</v>
      </c>
      <c r="Q57">
        <f>CODE(RIGHT(F57,1))</f>
        <v>52</v>
      </c>
    </row>
    <row r="58" spans="1:17">
      <c r="A58" s="3" t="str">
        <f>SUBSTITUTE('Student BBDD'!A58,"K","")</f>
        <v>150156</v>
      </c>
      <c r="B58" s="4" t="str">
        <f>TRIM(CLEAN('Student BBDD'!B58))</f>
        <v>Ms. Rakhshan GUYEN</v>
      </c>
      <c r="C58" s="25" t="str">
        <f>TRIM(CLEAN('Student BBDD'!C58))</f>
        <v>Sydney</v>
      </c>
      <c r="D58" s="1" t="str">
        <f>'Student BBDD'!D58</f>
        <v>T2-2016</v>
      </c>
      <c r="E58" s="30">
        <f t="shared" si="0"/>
        <v>42561</v>
      </c>
      <c r="F58" s="21">
        <f>VALUE(TRIM(SUBSTITUTE('Student BBDD'!E58,CHAR(160),"")))</f>
        <v>3</v>
      </c>
      <c r="G58" s="2" t="str">
        <f>'Student BBDD'!F58</f>
        <v>Bachelor of Accounting</v>
      </c>
      <c r="H58" s="32">
        <f>DATE(LEFT('Student BBDD'!G58,4),MID('Student BBDD'!G58,6,2),RIGHT('Student BBDD'!G58,2))</f>
        <v>34481</v>
      </c>
      <c r="I58" s="2" t="str">
        <f>IF(ISBLANK('Student BBDD'!H58),I57,'Student BBDD'!H58)</f>
        <v>MIM Education</v>
      </c>
      <c r="J58" s="21" t="str">
        <f t="shared" si="1"/>
        <v>Jul</v>
      </c>
      <c r="K58" s="33">
        <f t="shared" si="2"/>
        <v>22</v>
      </c>
      <c r="L58" s="33">
        <f t="shared" si="3"/>
        <v>17</v>
      </c>
      <c r="P58">
        <f>LEN(F58)</f>
        <v>1</v>
      </c>
      <c r="Q58">
        <f>CODE(RIGHT(F58,1))</f>
        <v>51</v>
      </c>
    </row>
    <row r="59" spans="1:17">
      <c r="A59" s="3" t="str">
        <f>SUBSTITUTE('Student BBDD'!A59,"K","")</f>
        <v>150157</v>
      </c>
      <c r="B59" s="4" t="str">
        <f>TRIM(CLEAN('Student BBDD'!B59))</f>
        <v>Mr. Rima ARCIA</v>
      </c>
      <c r="C59" s="25" t="str">
        <f>TRIM(CLEAN('Student BBDD'!C59))</f>
        <v>Brisbane</v>
      </c>
      <c r="D59" s="1" t="str">
        <f>'Student BBDD'!D59</f>
        <v>T1-2017</v>
      </c>
      <c r="E59" s="30">
        <f t="shared" si="0"/>
        <v>43045</v>
      </c>
      <c r="F59" s="21">
        <f>VALUE(TRIM(SUBSTITUTE('Student BBDD'!E59,CHAR(160),"")))</f>
        <v>4</v>
      </c>
      <c r="G59" s="2" t="str">
        <f>'Student BBDD'!F59</f>
        <v>Bachelor of Accounting</v>
      </c>
      <c r="H59" s="32">
        <f>DATE(LEFT('Student BBDD'!G59,4),MID('Student BBDD'!G59,6,2),RIGHT('Student BBDD'!G59,2))</f>
        <v>32929</v>
      </c>
      <c r="I59" s="2" t="str">
        <f>IF(ISBLANK('Student BBDD'!H59),I58,'Student BBDD'!H59)</f>
        <v>MIM Education</v>
      </c>
      <c r="J59" s="21" t="str">
        <f t="shared" si="1"/>
        <v>Nov</v>
      </c>
      <c r="K59" s="33">
        <f t="shared" si="2"/>
        <v>27</v>
      </c>
      <c r="L59" s="33">
        <f t="shared" si="3"/>
        <v>16</v>
      </c>
      <c r="P59">
        <f>LEN(F59)</f>
        <v>1</v>
      </c>
      <c r="Q59">
        <f>CODE(RIGHT(F59,1))</f>
        <v>52</v>
      </c>
    </row>
    <row r="60" spans="1:17">
      <c r="A60" s="3" t="str">
        <f>SUBSTITUTE('Student BBDD'!A60,"K","")</f>
        <v>150158</v>
      </c>
      <c r="B60" s="4" t="str">
        <f>TRIM(CLEAN('Student BBDD'!B60))</f>
        <v>Mr. Firouz DHURY</v>
      </c>
      <c r="C60" s="25" t="str">
        <f>TRIM(CLEAN('Student BBDD'!C60))</f>
        <v>Brisbane</v>
      </c>
      <c r="D60" s="1" t="str">
        <f>'Student BBDD'!D60</f>
        <v>T1-2016</v>
      </c>
      <c r="E60" s="30">
        <f t="shared" si="0"/>
        <v>42680</v>
      </c>
      <c r="F60" s="21">
        <f>VALUE(TRIM(SUBSTITUTE('Student BBDD'!E60,CHAR(160),"")))</f>
        <v>2</v>
      </c>
      <c r="G60" s="2" t="str">
        <f>'Student BBDD'!F60</f>
        <v>Bachelor of Accounting</v>
      </c>
      <c r="H60" s="32">
        <f>DATE(LEFT('Student BBDD'!G60,4),MID('Student BBDD'!G60,6,2),RIGHT('Student BBDD'!G60,2))</f>
        <v>34787</v>
      </c>
      <c r="I60" s="2" t="str">
        <f>IF(ISBLANK('Student BBDD'!H60),I59,'Student BBDD'!H60)</f>
        <v>iae GLOBAL - Melbourne</v>
      </c>
      <c r="J60" s="21" t="str">
        <f t="shared" si="1"/>
        <v>Nov</v>
      </c>
      <c r="K60" s="33">
        <f t="shared" si="2"/>
        <v>21</v>
      </c>
      <c r="L60" s="33">
        <f t="shared" si="3"/>
        <v>18</v>
      </c>
      <c r="P60">
        <f>LEN(F60)</f>
        <v>1</v>
      </c>
      <c r="Q60">
        <f>CODE(RIGHT(F60,1))</f>
        <v>50</v>
      </c>
    </row>
    <row r="61" spans="1:17">
      <c r="A61" s="3" t="str">
        <f>SUBSTITUTE('Student BBDD'!A61,"K","")</f>
        <v>150159</v>
      </c>
      <c r="B61" s="4" t="str">
        <f>TRIM(CLEAN('Student BBDD'!B61))</f>
        <v>Mr. Shadi a NAW</v>
      </c>
      <c r="C61" s="25" t="str">
        <f>TRIM(CLEAN('Student BBDD'!C61))</f>
        <v>Brisbane</v>
      </c>
      <c r="D61" s="1" t="str">
        <f>'Student BBDD'!D61</f>
        <v>T1-2014</v>
      </c>
      <c r="E61" s="30">
        <f t="shared" si="0"/>
        <v>41949</v>
      </c>
      <c r="F61" s="21">
        <f>VALUE(TRIM(SUBSTITUTE('Student BBDD'!E61,CHAR(160),"")))</f>
        <v>8</v>
      </c>
      <c r="G61" s="2" t="str">
        <f>'Student BBDD'!F61</f>
        <v>Bachelor of Business</v>
      </c>
      <c r="H61" s="32">
        <f>DATE(LEFT('Student BBDD'!G61,4),MID('Student BBDD'!G61,6,2),RIGHT('Student BBDD'!G61,2))</f>
        <v>32597</v>
      </c>
      <c r="I61" s="2" t="str">
        <f>IF(ISBLANK('Student BBDD'!H61),I60,'Student BBDD'!H61)</f>
        <v xml:space="preserve">Visa Consultants Pty Ltd </v>
      </c>
      <c r="J61" s="21" t="str">
        <f t="shared" si="1"/>
        <v>Nov</v>
      </c>
      <c r="K61" s="33">
        <f t="shared" si="2"/>
        <v>25</v>
      </c>
      <c r="L61" s="33">
        <f t="shared" si="3"/>
        <v>12</v>
      </c>
      <c r="P61">
        <f>LEN(F61)</f>
        <v>1</v>
      </c>
      <c r="Q61">
        <f>CODE(RIGHT(F61,1))</f>
        <v>56</v>
      </c>
    </row>
    <row r="62" spans="1:17">
      <c r="A62" s="3" t="str">
        <f>SUBSTITUTE('Student BBDD'!A62,"K","")</f>
        <v>150160</v>
      </c>
      <c r="B62" s="4" t="str">
        <f>TRIM(CLEAN('Student BBDD'!B62))</f>
        <v>Ms. Firouz GUYEN</v>
      </c>
      <c r="C62" s="25" t="str">
        <f>TRIM(CLEAN('Student BBDD'!C62))</f>
        <v>Sydney</v>
      </c>
      <c r="D62" s="1" t="str">
        <f>'Student BBDD'!D62</f>
        <v>T2-2014</v>
      </c>
      <c r="E62" s="30">
        <f t="shared" si="0"/>
        <v>41830</v>
      </c>
      <c r="F62" s="21">
        <f>VALUE(TRIM(SUBSTITUTE('Student BBDD'!E62,CHAR(160),"")))</f>
        <v>3</v>
      </c>
      <c r="G62" s="2" t="str">
        <f>'Student BBDD'!F62</f>
        <v>Bachelor of Business</v>
      </c>
      <c r="H62" s="32">
        <f>DATE(LEFT('Student BBDD'!G62,4),MID('Student BBDD'!G62,6,2),RIGHT('Student BBDD'!G62,2))</f>
        <v>35401</v>
      </c>
      <c r="I62" s="2" t="str">
        <f>IF(ISBLANK('Student BBDD'!H62),I61,'Student BBDD'!H62)</f>
        <v xml:space="preserve">Visa Consultants Pty Ltd </v>
      </c>
      <c r="J62" s="21" t="str">
        <f t="shared" si="1"/>
        <v>Jul</v>
      </c>
      <c r="K62" s="33">
        <f t="shared" si="2"/>
        <v>18</v>
      </c>
      <c r="L62" s="33">
        <f t="shared" si="3"/>
        <v>17</v>
      </c>
      <c r="P62">
        <f>LEN(F62)</f>
        <v>1</v>
      </c>
      <c r="Q62">
        <f>CODE(RIGHT(F62,1))</f>
        <v>51</v>
      </c>
    </row>
    <row r="63" spans="1:17">
      <c r="A63" s="3" t="str">
        <f>SUBSTITUTE('Student BBDD'!A63,"K","")</f>
        <v>150161</v>
      </c>
      <c r="B63" s="4" t="str">
        <f>TRIM(CLEAN('Student BBDD'!B63))</f>
        <v>Mr. Sita ANSUR</v>
      </c>
      <c r="C63" s="25" t="str">
        <f>TRIM(CLEAN('Student BBDD'!C63))</f>
        <v>Melbourne</v>
      </c>
      <c r="D63" s="1" t="str">
        <f>'Student BBDD'!D63</f>
        <v>T2-2014</v>
      </c>
      <c r="E63" s="30">
        <f t="shared" si="0"/>
        <v>41830</v>
      </c>
      <c r="F63" s="21">
        <f>VALUE(TRIM(SUBSTITUTE('Student BBDD'!E63,CHAR(160),"")))</f>
        <v>2</v>
      </c>
      <c r="G63" s="2" t="str">
        <f>'Student BBDD'!F63</f>
        <v>Bachelor of Business</v>
      </c>
      <c r="H63" s="32">
        <f>DATE(LEFT('Student BBDD'!G63,4),MID('Student BBDD'!G63,6,2),RIGHT('Student BBDD'!G63,2))</f>
        <v>33937</v>
      </c>
      <c r="I63" s="2" t="str">
        <f>IF(ISBLANK('Student BBDD'!H63),I62,'Student BBDD'!H63)</f>
        <v>Hope Agency</v>
      </c>
      <c r="J63" s="21" t="str">
        <f t="shared" si="1"/>
        <v>Jul</v>
      </c>
      <c r="K63" s="33">
        <f t="shared" si="2"/>
        <v>22</v>
      </c>
      <c r="L63" s="33">
        <f t="shared" si="3"/>
        <v>18</v>
      </c>
      <c r="P63">
        <f>LEN(F63)</f>
        <v>1</v>
      </c>
      <c r="Q63">
        <f>CODE(RIGHT(F63,1))</f>
        <v>50</v>
      </c>
    </row>
    <row r="64" spans="1:17">
      <c r="A64" s="3" t="str">
        <f>SUBSTITUTE('Student BBDD'!A64,"K","")</f>
        <v>150162</v>
      </c>
      <c r="B64" s="4" t="str">
        <f>TRIM(CLEAN('Student BBDD'!B64))</f>
        <v>Mr. Siamak RAMOS</v>
      </c>
      <c r="C64" s="25" t="str">
        <f>TRIM(CLEAN('Student BBDD'!C64))</f>
        <v>Melbourne</v>
      </c>
      <c r="D64" s="1" t="str">
        <f>'Student BBDD'!D64</f>
        <v>T1-2014</v>
      </c>
      <c r="E64" s="30">
        <f t="shared" si="0"/>
        <v>41949</v>
      </c>
      <c r="F64" s="21">
        <f>VALUE(TRIM(SUBSTITUTE('Student BBDD'!E64,CHAR(160),"")))</f>
        <v>3</v>
      </c>
      <c r="G64" s="2" t="str">
        <f>'Student BBDD'!F64</f>
        <v>Bachelor of Business</v>
      </c>
      <c r="H64" s="32">
        <f>DATE(LEFT('Student BBDD'!G64,4),MID('Student BBDD'!G64,6,2),RIGHT('Student BBDD'!G64,2))</f>
        <v>34654</v>
      </c>
      <c r="I64" s="2" t="str">
        <f>IF(ISBLANK('Student BBDD'!H64),I63,'Student BBDD'!H64)</f>
        <v>Hope Agency</v>
      </c>
      <c r="J64" s="21" t="str">
        <f t="shared" si="1"/>
        <v>Nov</v>
      </c>
      <c r="K64" s="33">
        <f t="shared" si="2"/>
        <v>20</v>
      </c>
      <c r="L64" s="33">
        <f t="shared" si="3"/>
        <v>17</v>
      </c>
      <c r="P64">
        <f>LEN(F64)</f>
        <v>1</v>
      </c>
      <c r="Q64">
        <f>CODE(RIGHT(F64,1))</f>
        <v>51</v>
      </c>
    </row>
    <row r="65" spans="1:17">
      <c r="A65" s="3" t="str">
        <f>SUBSTITUTE('Student BBDD'!A65,"K","")</f>
        <v>150163</v>
      </c>
      <c r="B65" s="4" t="str">
        <f>TRIM(CLEAN('Student BBDD'!B65))</f>
        <v>Mr. Shadan ARGAS</v>
      </c>
      <c r="C65" s="25" t="str">
        <f>TRIM(CLEAN('Student BBDD'!C65))</f>
        <v>Brisbane</v>
      </c>
      <c r="D65" s="1" t="str">
        <f>'Student BBDD'!D65</f>
        <v>T2-2016</v>
      </c>
      <c r="E65" s="30">
        <f t="shared" si="0"/>
        <v>42561</v>
      </c>
      <c r="F65" s="21">
        <f>VALUE(TRIM(SUBSTITUTE('Student BBDD'!E65,CHAR(160),"")))</f>
        <v>5</v>
      </c>
      <c r="G65" s="2" t="str">
        <f>'Student BBDD'!F65</f>
        <v>Bachelor of Business</v>
      </c>
      <c r="H65" s="32">
        <f>DATE(LEFT('Student BBDD'!G65,4),MID('Student BBDD'!G65,6,2),RIGHT('Student BBDD'!G65,2))</f>
        <v>33982</v>
      </c>
      <c r="I65" s="2" t="str">
        <f>IF(ISBLANK('Student BBDD'!H65),I64,'Student BBDD'!H65)</f>
        <v>Connect Overseas</v>
      </c>
      <c r="J65" s="21" t="str">
        <f t="shared" si="1"/>
        <v>Jul</v>
      </c>
      <c r="K65" s="33">
        <f t="shared" si="2"/>
        <v>23</v>
      </c>
      <c r="L65" s="33">
        <f t="shared" si="3"/>
        <v>15</v>
      </c>
      <c r="P65">
        <f>LEN(F65)</f>
        <v>1</v>
      </c>
      <c r="Q65">
        <f>CODE(RIGHT(F65,1))</f>
        <v>53</v>
      </c>
    </row>
    <row r="66" spans="1:17">
      <c r="A66" s="3" t="str">
        <f>SUBSTITUTE('Student BBDD'!A66,"K","")</f>
        <v>150164</v>
      </c>
      <c r="B66" s="4" t="str">
        <f>TRIM(CLEAN('Student BBDD'!B66))</f>
        <v>Mr. Shahab JAVED</v>
      </c>
      <c r="C66" s="25" t="str">
        <f>TRIM(CLEAN('Student BBDD'!C66))</f>
        <v>Melbourne</v>
      </c>
      <c r="D66" s="1" t="str">
        <f>'Student BBDD'!D66</f>
        <v>T3-2016</v>
      </c>
      <c r="E66" s="30">
        <f t="shared" si="0"/>
        <v>42442</v>
      </c>
      <c r="F66" s="21">
        <f>VALUE(TRIM(SUBSTITUTE('Student BBDD'!E66,CHAR(160),"")))</f>
        <v>11</v>
      </c>
      <c r="G66" s="2" t="str">
        <f>'Student BBDD'!F66</f>
        <v>Bachelor of Accounting</v>
      </c>
      <c r="H66" s="32">
        <f>DATE(LEFT('Student BBDD'!G66,4),MID('Student BBDD'!G66,6,2),RIGHT('Student BBDD'!G66,2))</f>
        <v>32301</v>
      </c>
      <c r="I66" s="2" t="str">
        <f>IF(ISBLANK('Student BBDD'!H66),I65,'Student BBDD'!H66)</f>
        <v xml:space="preserve">International Educational </v>
      </c>
      <c r="J66" s="21" t="str">
        <f t="shared" si="1"/>
        <v>Mar</v>
      </c>
      <c r="K66" s="33">
        <f t="shared" si="2"/>
        <v>28</v>
      </c>
      <c r="L66" s="33">
        <f t="shared" si="3"/>
        <v>9</v>
      </c>
      <c r="P66">
        <f>LEN(F66)</f>
        <v>2</v>
      </c>
      <c r="Q66">
        <f>CODE(RIGHT(F66,1))</f>
        <v>49</v>
      </c>
    </row>
    <row r="67" spans="1:17">
      <c r="A67" s="3" t="str">
        <f>SUBSTITUTE('Student BBDD'!A67,"K","")</f>
        <v>150165</v>
      </c>
      <c r="B67" s="4" t="str">
        <f>TRIM(CLEAN('Student BBDD'!B67))</f>
        <v>Mr. Atash GUYEN</v>
      </c>
      <c r="C67" s="25" t="str">
        <f>TRIM(CLEAN('Student BBDD'!C67))</f>
        <v>Melbourne</v>
      </c>
      <c r="D67" s="1" t="str">
        <f>'Student BBDD'!D67</f>
        <v>T1-2016</v>
      </c>
      <c r="E67" s="30">
        <f t="shared" ref="E67:E130" si="4">DATE(RIGHT(D67,4),RIGHT(IF(MID(D67,2,1)="3","13/03",IF(MID(D67,2,1)="2","10/07","06/11")),2),LEFT(IF(MID(D67,2,1)="3","13/03",IF(MID(D67,2,1)="2","10/07","06/11")),2))</f>
        <v>42680</v>
      </c>
      <c r="F67" s="21">
        <f>VALUE(TRIM(SUBSTITUTE('Student BBDD'!E67,CHAR(160),"")))</f>
        <v>4</v>
      </c>
      <c r="G67" s="2" t="str">
        <f>'Student BBDD'!F67</f>
        <v>Bachelor of Accounting</v>
      </c>
      <c r="H67" s="32">
        <f>DATE(LEFT('Student BBDD'!G67,4),MID('Student BBDD'!G67,6,2),RIGHT('Student BBDD'!G67,2))</f>
        <v>33941</v>
      </c>
      <c r="I67" s="2" t="str">
        <f>IF(ISBLANK('Student BBDD'!H67),I66,'Student BBDD'!H67)</f>
        <v xml:space="preserve">International Educational </v>
      </c>
      <c r="J67" s="21" t="str">
        <f t="shared" ref="J67:J130" si="5">TEXT(E67,"mmm")</f>
        <v>Nov</v>
      </c>
      <c r="K67" s="33">
        <f t="shared" ref="K67:K130" si="6">YEAR(E67)-YEAR(H67)</f>
        <v>24</v>
      </c>
      <c r="L67" s="33">
        <f t="shared" ref="L67:L130" si="7">IF(F67&lt;20,20-F67,0)</f>
        <v>16</v>
      </c>
      <c r="P67">
        <f>LEN(F67)</f>
        <v>1</v>
      </c>
      <c r="Q67">
        <f>CODE(RIGHT(F67,1))</f>
        <v>52</v>
      </c>
    </row>
    <row r="68" spans="1:17">
      <c r="A68" s="3" t="str">
        <f>SUBSTITUTE('Student BBDD'!A68,"K","")</f>
        <v>150166</v>
      </c>
      <c r="B68" s="4" t="str">
        <f>TRIM(CLEAN('Student BBDD'!B68))</f>
        <v>Ms. Tirdad GUYEN</v>
      </c>
      <c r="C68" s="25" t="str">
        <f>TRIM(CLEAN('Student BBDD'!C68))</f>
        <v>Brisbane</v>
      </c>
      <c r="D68" s="1" t="str">
        <f>'Student BBDD'!D68</f>
        <v>T3-2016</v>
      </c>
      <c r="E68" s="30">
        <f t="shared" si="4"/>
        <v>42442</v>
      </c>
      <c r="F68" s="21">
        <f>VALUE(TRIM(SUBSTITUTE('Student BBDD'!E68,CHAR(160),"")))</f>
        <v>2</v>
      </c>
      <c r="G68" s="2" t="str">
        <f>'Student BBDD'!F68</f>
        <v>Bachelor of Accounting</v>
      </c>
      <c r="H68" s="32">
        <f>DATE(LEFT('Student BBDD'!G68,4),MID('Student BBDD'!G68,6,2),RIGHT('Student BBDD'!G68,2))</f>
        <v>35005</v>
      </c>
      <c r="I68" s="2" t="str">
        <f>IF(ISBLANK('Student BBDD'!H68),I67,'Student BBDD'!H68)</f>
        <v xml:space="preserve">International Educational </v>
      </c>
      <c r="J68" s="21" t="str">
        <f t="shared" si="5"/>
        <v>Mar</v>
      </c>
      <c r="K68" s="33">
        <f t="shared" si="6"/>
        <v>21</v>
      </c>
      <c r="L68" s="33">
        <f t="shared" si="7"/>
        <v>18</v>
      </c>
      <c r="P68">
        <f>LEN(F68)</f>
        <v>1</v>
      </c>
      <c r="Q68">
        <f>CODE(RIGHT(F68,1))</f>
        <v>50</v>
      </c>
    </row>
    <row r="69" spans="1:17">
      <c r="A69" s="3" t="str">
        <f>SUBSTITUTE('Student BBDD'!A69,"K","")</f>
        <v>150167</v>
      </c>
      <c r="B69" s="4" t="str">
        <f>TRIM(CLEAN('Student BBDD'!B69))</f>
        <v>Mr Goli VERIO</v>
      </c>
      <c r="C69" s="25" t="str">
        <f>TRIM(CLEAN('Student BBDD'!C69))</f>
        <v>Melbourne</v>
      </c>
      <c r="D69" s="1" t="str">
        <f>'Student BBDD'!D69</f>
        <v>T1-2014</v>
      </c>
      <c r="E69" s="30">
        <f t="shared" si="4"/>
        <v>41949</v>
      </c>
      <c r="F69" s="21">
        <f>VALUE(TRIM(SUBSTITUTE('Student BBDD'!E69,CHAR(160),"")))</f>
        <v>4</v>
      </c>
      <c r="G69" s="2" t="str">
        <f>'Student BBDD'!F69</f>
        <v>Bachelor of Accounting </v>
      </c>
      <c r="H69" s="32">
        <f>DATE(LEFT('Student BBDD'!G69,4),MID('Student BBDD'!G69,6,2),RIGHT('Student BBDD'!G69,2))</f>
        <v>34210</v>
      </c>
      <c r="I69" s="2" t="str">
        <f>IF(ISBLANK('Student BBDD'!H69),I68,'Student BBDD'!H69)</f>
        <v>ISEMS Education</v>
      </c>
      <c r="J69" s="21" t="str">
        <f t="shared" si="5"/>
        <v>Nov</v>
      </c>
      <c r="K69" s="33">
        <f t="shared" si="6"/>
        <v>21</v>
      </c>
      <c r="L69" s="33">
        <f t="shared" si="7"/>
        <v>16</v>
      </c>
      <c r="P69">
        <f>LEN(F69)</f>
        <v>1</v>
      </c>
      <c r="Q69">
        <f>CODE(RIGHT(F69,1))</f>
        <v>52</v>
      </c>
    </row>
    <row r="70" spans="1:17">
      <c r="A70" s="3" t="str">
        <f>SUBSTITUTE('Student BBDD'!A70,"K","")</f>
        <v>150168</v>
      </c>
      <c r="B70" s="4" t="str">
        <f>TRIM(CLEAN('Student BBDD'!B70))</f>
        <v>Mr Khosrow VERIO</v>
      </c>
      <c r="C70" s="25" t="str">
        <f>TRIM(CLEAN('Student BBDD'!C70))</f>
        <v>Sydney</v>
      </c>
      <c r="D70" s="1" t="str">
        <f>'Student BBDD'!D70</f>
        <v>T1-2017</v>
      </c>
      <c r="E70" s="30">
        <f t="shared" si="4"/>
        <v>43045</v>
      </c>
      <c r="F70" s="21">
        <f>VALUE(TRIM(SUBSTITUTE('Student BBDD'!E70,CHAR(160),"")))</f>
        <v>7</v>
      </c>
      <c r="G70" s="2" t="str">
        <f>'Student BBDD'!F70</f>
        <v>Bachelor of Accounting </v>
      </c>
      <c r="H70" s="32">
        <f>DATE(LEFT('Student BBDD'!G70,4),MID('Student BBDD'!G70,6,2),RIGHT('Student BBDD'!G70,2))</f>
        <v>31968</v>
      </c>
      <c r="I70" s="2" t="str">
        <f>IF(ISBLANK('Student BBDD'!H70),I69,'Student BBDD'!H70)</f>
        <v>ISEMS Education</v>
      </c>
      <c r="J70" s="21" t="str">
        <f t="shared" si="5"/>
        <v>Nov</v>
      </c>
      <c r="K70" s="33">
        <f t="shared" si="6"/>
        <v>30</v>
      </c>
      <c r="L70" s="33">
        <f t="shared" si="7"/>
        <v>13</v>
      </c>
      <c r="P70">
        <f>LEN(F70)</f>
        <v>1</v>
      </c>
      <c r="Q70">
        <f>CODE(RIGHT(F70,1))</f>
        <v>55</v>
      </c>
    </row>
    <row r="71" spans="1:17">
      <c r="A71" s="3" t="str">
        <f>SUBSTITUTE('Student BBDD'!A71,"K","")</f>
        <v>150169</v>
      </c>
      <c r="B71" s="4" t="str">
        <f>TRIM(CLEAN('Student BBDD'!B71))</f>
        <v>Mr Ramin LONIA</v>
      </c>
      <c r="C71" s="25" t="str">
        <f>TRIM(CLEAN('Student BBDD'!C71))</f>
        <v>Sydney</v>
      </c>
      <c r="D71" s="1" t="str">
        <f>'Student BBDD'!D71</f>
        <v>T3-2017</v>
      </c>
      <c r="E71" s="30">
        <f t="shared" si="4"/>
        <v>42807</v>
      </c>
      <c r="F71" s="21">
        <f>VALUE(TRIM(SUBSTITUTE('Student BBDD'!E71,CHAR(160),"")))</f>
        <v>12</v>
      </c>
      <c r="G71" s="2" t="str">
        <f>'Student BBDD'!F71</f>
        <v>Bachelor of Business</v>
      </c>
      <c r="H71" s="32">
        <f>DATE(LEFT('Student BBDD'!G71,4),MID('Student BBDD'!G71,6,2),RIGHT('Student BBDD'!G71,2))</f>
        <v>33667</v>
      </c>
      <c r="I71" s="2" t="str">
        <f>IF(ISBLANK('Student BBDD'!H71),I70,'Student BBDD'!H71)</f>
        <v>New World Education</v>
      </c>
      <c r="J71" s="21" t="str">
        <f t="shared" si="5"/>
        <v>Mar</v>
      </c>
      <c r="K71" s="33">
        <f t="shared" si="6"/>
        <v>25</v>
      </c>
      <c r="L71" s="33">
        <f t="shared" si="7"/>
        <v>8</v>
      </c>
      <c r="P71">
        <f>LEN(F71)</f>
        <v>2</v>
      </c>
      <c r="Q71">
        <f>CODE(RIGHT(F71,1))</f>
        <v>50</v>
      </c>
    </row>
    <row r="72" spans="1:17">
      <c r="A72" s="3" t="str">
        <f>SUBSTITUTE('Student BBDD'!A72,"K","")</f>
        <v>150170</v>
      </c>
      <c r="B72" s="4" t="str">
        <f>TRIM(CLEAN('Student BBDD'!B72))</f>
        <v>Mr Keyvan NAGY</v>
      </c>
      <c r="C72" s="25" t="str">
        <f>TRIM(CLEAN('Student BBDD'!C72))</f>
        <v>Melbourne</v>
      </c>
      <c r="D72" s="1" t="str">
        <f>'Student BBDD'!D72</f>
        <v>T2-2016</v>
      </c>
      <c r="E72" s="30">
        <f t="shared" si="4"/>
        <v>42561</v>
      </c>
      <c r="F72" s="21">
        <f>VALUE(TRIM(SUBSTITUTE('Student BBDD'!E72,CHAR(160),"")))</f>
        <v>36</v>
      </c>
      <c r="G72" s="2" t="str">
        <f>'Student BBDD'!F72</f>
        <v>Bachelor of Business</v>
      </c>
      <c r="H72" s="32">
        <f>DATE(LEFT('Student BBDD'!G72,4),MID('Student BBDD'!G72,6,2),RIGHT('Student BBDD'!G72,2))</f>
        <v>35497</v>
      </c>
      <c r="I72" s="2" t="str">
        <f>IF(ISBLANK('Student BBDD'!H72),I71,'Student BBDD'!H72)</f>
        <v>New World Education</v>
      </c>
      <c r="J72" s="21" t="str">
        <f t="shared" si="5"/>
        <v>Jul</v>
      </c>
      <c r="K72" s="33">
        <f t="shared" si="6"/>
        <v>19</v>
      </c>
      <c r="L72" s="33">
        <f t="shared" si="7"/>
        <v>0</v>
      </c>
      <c r="P72">
        <f>LEN(F72)</f>
        <v>2</v>
      </c>
      <c r="Q72">
        <f>CODE(RIGHT(F72,1))</f>
        <v>54</v>
      </c>
    </row>
    <row r="73" spans="1:17">
      <c r="A73" s="3" t="str">
        <f>SUBSTITUTE('Student BBDD'!A73,"K","")</f>
        <v>150171</v>
      </c>
      <c r="B73" s="4" t="str">
        <f>TRIM(CLEAN('Student BBDD'!B73))</f>
        <v>Mr Vanda MANEC</v>
      </c>
      <c r="C73" s="25" t="str">
        <f>TRIM(CLEAN('Student BBDD'!C73))</f>
        <v>Melbourne</v>
      </c>
      <c r="D73" s="1" t="str">
        <f>'Student BBDD'!D73</f>
        <v>T3-2017</v>
      </c>
      <c r="E73" s="30">
        <f t="shared" si="4"/>
        <v>42807</v>
      </c>
      <c r="F73" s="21">
        <f>VALUE(TRIM(SUBSTITUTE('Student BBDD'!E73,CHAR(160),"")))</f>
        <v>3</v>
      </c>
      <c r="G73" s="2" t="str">
        <f>'Student BBDD'!F73</f>
        <v>Bachelor of Business</v>
      </c>
      <c r="H73" s="32">
        <f>DATE(LEFT('Student BBDD'!G73,4),MID('Student BBDD'!G73,6,2),RIGHT('Student BBDD'!G73,2))</f>
        <v>32213</v>
      </c>
      <c r="I73" s="2" t="str">
        <f>IF(ISBLANK('Student BBDD'!H73),I72,'Student BBDD'!H73)</f>
        <v>V STAR Immigration &amp; Education Services</v>
      </c>
      <c r="J73" s="21" t="str">
        <f t="shared" si="5"/>
        <v>Mar</v>
      </c>
      <c r="K73" s="33">
        <f t="shared" si="6"/>
        <v>29</v>
      </c>
      <c r="L73" s="33">
        <f t="shared" si="7"/>
        <v>17</v>
      </c>
      <c r="P73">
        <f>LEN(F73)</f>
        <v>1</v>
      </c>
      <c r="Q73">
        <f>CODE(RIGHT(F73,1))</f>
        <v>51</v>
      </c>
    </row>
    <row r="74" spans="1:17">
      <c r="A74" s="3" t="str">
        <f>SUBSTITUTE('Student BBDD'!A74,"K","")</f>
        <v>150172</v>
      </c>
      <c r="B74" s="4" t="str">
        <f>TRIM(CLEAN('Student BBDD'!B74))</f>
        <v>Mr Kourosh KORBA</v>
      </c>
      <c r="C74" s="25" t="str">
        <f>TRIM(CLEAN('Student BBDD'!C74))</f>
        <v>Sydney</v>
      </c>
      <c r="D74" s="1" t="str">
        <f>'Student BBDD'!D74</f>
        <v>T3-2016</v>
      </c>
      <c r="E74" s="30">
        <f t="shared" si="4"/>
        <v>42442</v>
      </c>
      <c r="F74" s="21">
        <f>VALUE(TRIM(SUBSTITUTE('Student BBDD'!E74,CHAR(160),"")))</f>
        <v>4</v>
      </c>
      <c r="G74" s="2" t="str">
        <f>'Student BBDD'!F74</f>
        <v>Bachelor of Business</v>
      </c>
      <c r="H74" s="32">
        <f>DATE(LEFT('Student BBDD'!G74,4),MID('Student BBDD'!G74,6,2),RIGHT('Student BBDD'!G74,2))</f>
        <v>34442</v>
      </c>
      <c r="I74" s="2" t="str">
        <f>IF(ISBLANK('Student BBDD'!H74),I73,'Student BBDD'!H74)</f>
        <v>V STAR Immigration &amp; Education Services</v>
      </c>
      <c r="J74" s="21" t="str">
        <f t="shared" si="5"/>
        <v>Mar</v>
      </c>
      <c r="K74" s="33">
        <f t="shared" si="6"/>
        <v>22</v>
      </c>
      <c r="L74" s="33">
        <f t="shared" si="7"/>
        <v>16</v>
      </c>
      <c r="P74">
        <f>LEN(F74)</f>
        <v>1</v>
      </c>
      <c r="Q74">
        <f>CODE(RIGHT(F74,1))</f>
        <v>52</v>
      </c>
    </row>
    <row r="75" spans="1:17">
      <c r="A75" s="3" t="str">
        <f>SUBSTITUTE('Student BBDD'!A75,"K","")</f>
        <v>150173</v>
      </c>
      <c r="B75" s="4" t="str">
        <f>TRIM(CLEAN('Student BBDD'!B75))</f>
        <v>Mr Rambod KORBA</v>
      </c>
      <c r="C75" s="25" t="str">
        <f>TRIM(CLEAN('Student BBDD'!C75))</f>
        <v>Sydney</v>
      </c>
      <c r="D75" s="1" t="str">
        <f>'Student BBDD'!D75</f>
        <v>T2-2017</v>
      </c>
      <c r="E75" s="30">
        <f t="shared" si="4"/>
        <v>42926</v>
      </c>
      <c r="F75" s="21">
        <f>VALUE(TRIM(SUBSTITUTE('Student BBDD'!E75,CHAR(160),"")))</f>
        <v>6</v>
      </c>
      <c r="G75" s="2" t="str">
        <f>'Student BBDD'!F75</f>
        <v>Bachelor of Business</v>
      </c>
      <c r="H75" s="32">
        <f>DATE(LEFT('Student BBDD'!G75,4),MID('Student BBDD'!G75,6,2),RIGHT('Student BBDD'!G75,2))</f>
        <v>34320</v>
      </c>
      <c r="I75" s="2" t="str">
        <f>IF(ISBLANK('Student BBDD'!H75),I74,'Student BBDD'!H75)</f>
        <v>V STAR Immigration &amp; Education Services</v>
      </c>
      <c r="J75" s="21" t="str">
        <f t="shared" si="5"/>
        <v>Jul</v>
      </c>
      <c r="K75" s="33">
        <f t="shared" si="6"/>
        <v>24</v>
      </c>
      <c r="L75" s="33">
        <f t="shared" si="7"/>
        <v>14</v>
      </c>
      <c r="P75">
        <f>LEN(F75)</f>
        <v>1</v>
      </c>
      <c r="Q75">
        <f>CODE(RIGHT(F75,1))</f>
        <v>54</v>
      </c>
    </row>
    <row r="76" spans="1:17">
      <c r="A76" s="3" t="str">
        <f>SUBSTITUTE('Student BBDD'!A76,"K","")</f>
        <v>150174</v>
      </c>
      <c r="B76" s="4" t="str">
        <f>TRIM(CLEAN('Student BBDD'!B76))</f>
        <v>Mr Pouran EMETH</v>
      </c>
      <c r="C76" s="25" t="str">
        <f>TRIM(CLEAN('Student BBDD'!C76))</f>
        <v>Sydney</v>
      </c>
      <c r="D76" s="1" t="str">
        <f>'Student BBDD'!D76</f>
        <v>T1-2015</v>
      </c>
      <c r="E76" s="30">
        <f t="shared" si="4"/>
        <v>42314</v>
      </c>
      <c r="F76" s="21">
        <f>VALUE(TRIM(SUBSTITUTE('Student BBDD'!E76,CHAR(160),"")))</f>
        <v>7</v>
      </c>
      <c r="G76" s="2" t="str">
        <f>'Student BBDD'!F76</f>
        <v>Bachelor of Business</v>
      </c>
      <c r="H76" s="32">
        <f>DATE(LEFT('Student BBDD'!G76,4),MID('Student BBDD'!G76,6,2),RIGHT('Student BBDD'!G76,2))</f>
        <v>36008</v>
      </c>
      <c r="I76" s="2" t="str">
        <f>IF(ISBLANK('Student BBDD'!H76),I75,'Student BBDD'!H76)</f>
        <v>V STAR Immigration &amp; Education Services</v>
      </c>
      <c r="J76" s="21" t="str">
        <f t="shared" si="5"/>
        <v>Nov</v>
      </c>
      <c r="K76" s="33">
        <f t="shared" si="6"/>
        <v>17</v>
      </c>
      <c r="L76" s="33">
        <f t="shared" si="7"/>
        <v>13</v>
      </c>
      <c r="P76">
        <f>LEN(F76)</f>
        <v>1</v>
      </c>
      <c r="Q76">
        <f>CODE(RIGHT(F76,1))</f>
        <v>55</v>
      </c>
    </row>
    <row r="77" spans="1:17">
      <c r="A77" s="3" t="str">
        <f>SUBSTITUTE('Student BBDD'!A77,"K","")</f>
        <v>150175</v>
      </c>
      <c r="B77" s="4" t="str">
        <f>TRIM(CLEAN('Student BBDD'!B77))</f>
        <v>Ms Artan GAUNA</v>
      </c>
      <c r="C77" s="25" t="str">
        <f>TRIM(CLEAN('Student BBDD'!C77))</f>
        <v>Melbourne</v>
      </c>
      <c r="D77" s="1" t="str">
        <f>'Student BBDD'!D77</f>
        <v>T1-2016</v>
      </c>
      <c r="E77" s="30">
        <f t="shared" si="4"/>
        <v>42680</v>
      </c>
      <c r="F77" s="21">
        <f>VALUE(TRIM(SUBSTITUTE('Student BBDD'!E77,CHAR(160),"")))</f>
        <v>4</v>
      </c>
      <c r="G77" s="2" t="str">
        <f>'Student BBDD'!F77</f>
        <v>Bachelor of Business</v>
      </c>
      <c r="H77" s="32">
        <f>DATE(LEFT('Student BBDD'!G77,4),MID('Student BBDD'!G77,6,2),RIGHT('Student BBDD'!G77,2))</f>
        <v>34332</v>
      </c>
      <c r="I77" s="2" t="str">
        <f>IF(ISBLANK('Student BBDD'!H77),I76,'Student BBDD'!H77)</f>
        <v>V STAR Immigration &amp; Education Services</v>
      </c>
      <c r="J77" s="21" t="str">
        <f t="shared" si="5"/>
        <v>Nov</v>
      </c>
      <c r="K77" s="33">
        <f t="shared" si="6"/>
        <v>23</v>
      </c>
      <c r="L77" s="33">
        <f t="shared" si="7"/>
        <v>16</v>
      </c>
      <c r="P77">
        <f>LEN(F77)</f>
        <v>1</v>
      </c>
      <c r="Q77">
        <f>CODE(RIGHT(F77,1))</f>
        <v>52</v>
      </c>
    </row>
    <row r="78" spans="1:17">
      <c r="A78" s="3" t="str">
        <f>SUBSTITUTE('Student BBDD'!A78,"K","")</f>
        <v>150176</v>
      </c>
      <c r="B78" s="4" t="str">
        <f>TRIM(CLEAN('Student BBDD'!B78))</f>
        <v>Mr. Hooshyar pkota</v>
      </c>
      <c r="C78" s="25" t="str">
        <f>TRIM(CLEAN('Student BBDD'!C78))</f>
        <v>Sydney</v>
      </c>
      <c r="D78" s="1" t="str">
        <f>'Student BBDD'!D78</f>
        <v>T1-2017</v>
      </c>
      <c r="E78" s="30">
        <f t="shared" si="4"/>
        <v>43045</v>
      </c>
      <c r="F78" s="21">
        <f>VALUE(TRIM(SUBSTITUTE('Student BBDD'!E78,CHAR(160),"")))</f>
        <v>1</v>
      </c>
      <c r="G78" s="2" t="str">
        <f>'Student BBDD'!F78</f>
        <v>Bachelor of Business</v>
      </c>
      <c r="H78" s="32">
        <f>DATE(LEFT('Student BBDD'!G78,4),MID('Student BBDD'!G78,6,2),RIGHT('Student BBDD'!G78,2))</f>
        <v>33270</v>
      </c>
      <c r="I78" s="2" t="str">
        <f>IF(ISBLANK('Student BBDD'!H78),I77,'Student BBDD'!H78)</f>
        <v>V STAR Immigration &amp; Education Services</v>
      </c>
      <c r="J78" s="21" t="str">
        <f t="shared" si="5"/>
        <v>Nov</v>
      </c>
      <c r="K78" s="33">
        <f t="shared" si="6"/>
        <v>26</v>
      </c>
      <c r="L78" s="33">
        <f t="shared" si="7"/>
        <v>19</v>
      </c>
      <c r="P78">
        <f>LEN(F78)</f>
        <v>1</v>
      </c>
      <c r="Q78">
        <f>CODE(RIGHT(F78,1))</f>
        <v>49</v>
      </c>
    </row>
    <row r="79" spans="1:17">
      <c r="A79" s="3" t="str">
        <f>SUBSTITUTE('Student BBDD'!A79,"K","")</f>
        <v>150177</v>
      </c>
      <c r="B79" s="4" t="str">
        <f>TRIM(CLEAN('Student BBDD'!B79))</f>
        <v>Mis Afshar GUYEN</v>
      </c>
      <c r="C79" s="25" t="str">
        <f>TRIM(CLEAN('Student BBDD'!C79))</f>
        <v>Melbourne</v>
      </c>
      <c r="D79" s="1" t="str">
        <f>'Student BBDD'!D79</f>
        <v>T1-2017</v>
      </c>
      <c r="E79" s="30">
        <f t="shared" si="4"/>
        <v>43045</v>
      </c>
      <c r="F79" s="21">
        <f>VALUE(TRIM(SUBSTITUTE('Student BBDD'!E79,CHAR(160),"")))</f>
        <v>13</v>
      </c>
      <c r="G79" s="2" t="str">
        <f>'Student BBDD'!F79</f>
        <v>Bachelor of Business</v>
      </c>
      <c r="H79" s="32">
        <f>DATE(LEFT('Student BBDD'!G79,4),MID('Student BBDD'!G79,6,2),RIGHT('Student BBDD'!G79,2))</f>
        <v>34249</v>
      </c>
      <c r="I79" s="2" t="str">
        <f>IF(ISBLANK('Student BBDD'!H79),I78,'Student BBDD'!H79)</f>
        <v>V STAR Immigration &amp; Education Services</v>
      </c>
      <c r="J79" s="21" t="str">
        <f t="shared" si="5"/>
        <v>Nov</v>
      </c>
      <c r="K79" s="33">
        <f t="shared" si="6"/>
        <v>24</v>
      </c>
      <c r="L79" s="33">
        <f t="shared" si="7"/>
        <v>7</v>
      </c>
      <c r="P79">
        <f>LEN(F79)</f>
        <v>2</v>
      </c>
      <c r="Q79">
        <f>CODE(RIGHT(F79,1))</f>
        <v>51</v>
      </c>
    </row>
    <row r="80" spans="1:17">
      <c r="A80" s="3" t="str">
        <f>SUBSTITUTE('Student BBDD'!A80,"K","")</f>
        <v>150178</v>
      </c>
      <c r="B80" s="4" t="str">
        <f>TRIM(CLEAN('Student BBDD'!B80))</f>
        <v>Mr. Golbanoo INTAL</v>
      </c>
      <c r="C80" s="25" t="str">
        <f>TRIM(CLEAN('Student BBDD'!C80))</f>
        <v>Melbourne</v>
      </c>
      <c r="D80" s="1" t="str">
        <f>'Student BBDD'!D80</f>
        <v>T3-2014</v>
      </c>
      <c r="E80" s="30">
        <f t="shared" si="4"/>
        <v>41711</v>
      </c>
      <c r="F80" s="21">
        <f>VALUE(TRIM(SUBSTITUTE('Student BBDD'!E80,CHAR(160),"")))</f>
        <v>5</v>
      </c>
      <c r="G80" s="2" t="str">
        <f>'Student BBDD'!F80</f>
        <v>Bachelor of Business</v>
      </c>
      <c r="H80" s="32">
        <f>DATE(LEFT('Student BBDD'!G80,4),MID('Student BBDD'!G80,6,2),RIGHT('Student BBDD'!G80,2))</f>
        <v>33574</v>
      </c>
      <c r="I80" s="2" t="str">
        <f>IF(ISBLANK('Student BBDD'!H80),I79,'Student BBDD'!H80)</f>
        <v>V STAR Immigration &amp; Education Services</v>
      </c>
      <c r="J80" s="21" t="str">
        <f t="shared" si="5"/>
        <v>Mar</v>
      </c>
      <c r="K80" s="33">
        <f t="shared" si="6"/>
        <v>23</v>
      </c>
      <c r="L80" s="33">
        <f t="shared" si="7"/>
        <v>15</v>
      </c>
      <c r="P80">
        <f>LEN(F80)</f>
        <v>1</v>
      </c>
      <c r="Q80">
        <f>CODE(RIGHT(F80,1))</f>
        <v>53</v>
      </c>
    </row>
    <row r="81" spans="1:17">
      <c r="A81" s="3" t="str">
        <f>SUBSTITUTE('Student BBDD'!A81,"K","")</f>
        <v>150179</v>
      </c>
      <c r="B81" s="4" t="str">
        <f>TRIM(CLEAN('Student BBDD'!B81))</f>
        <v>Mr. Pouneh SYED</v>
      </c>
      <c r="C81" s="25" t="str">
        <f>TRIM(CLEAN('Student BBDD'!C81))</f>
        <v>Melbourne</v>
      </c>
      <c r="D81" s="1" t="str">
        <f>'Student BBDD'!D81</f>
        <v>T3-2016</v>
      </c>
      <c r="E81" s="30">
        <f t="shared" si="4"/>
        <v>42442</v>
      </c>
      <c r="F81" s="21">
        <f>VALUE(TRIM(SUBSTITUTE('Student BBDD'!E81,CHAR(160),"")))</f>
        <v>19</v>
      </c>
      <c r="G81" s="2" t="str">
        <f>'Student BBDD'!F81</f>
        <v>Bachelor of Business</v>
      </c>
      <c r="H81" s="32">
        <f>DATE(LEFT('Student BBDD'!G81,4),MID('Student BBDD'!G81,6,2),RIGHT('Student BBDD'!G81,2))</f>
        <v>33844</v>
      </c>
      <c r="I81" s="2" t="str">
        <f>IF(ISBLANK('Student BBDD'!H81),I80,'Student BBDD'!H81)</f>
        <v>Hope Agency</v>
      </c>
      <c r="J81" s="21" t="str">
        <f t="shared" si="5"/>
        <v>Mar</v>
      </c>
      <c r="K81" s="33">
        <f t="shared" si="6"/>
        <v>24</v>
      </c>
      <c r="L81" s="33">
        <f t="shared" si="7"/>
        <v>1</v>
      </c>
      <c r="P81">
        <f>LEN(F81)</f>
        <v>2</v>
      </c>
      <c r="Q81">
        <f>CODE(RIGHT(F81,1))</f>
        <v>57</v>
      </c>
    </row>
    <row r="82" spans="1:17">
      <c r="A82" s="3" t="str">
        <f>SUBSTITUTE('Student BBDD'!A82,"K","")</f>
        <v>150180</v>
      </c>
      <c r="B82" s="4" t="str">
        <f>TRIM(CLEAN('Student BBDD'!B82))</f>
        <v>Mr. Behnaz AKHAR</v>
      </c>
      <c r="C82" s="25" t="str">
        <f>TRIM(CLEAN('Student BBDD'!C82))</f>
        <v>Melbourne</v>
      </c>
      <c r="D82" s="1" t="str">
        <f>'Student BBDD'!D82</f>
        <v>T1-2017</v>
      </c>
      <c r="E82" s="30">
        <f t="shared" si="4"/>
        <v>43045</v>
      </c>
      <c r="F82" s="21">
        <f>VALUE(TRIM(SUBSTITUTE('Student BBDD'!E82,CHAR(160),"")))</f>
        <v>11</v>
      </c>
      <c r="G82" s="2" t="str">
        <f>'Student BBDD'!F82</f>
        <v>Bachelor of Business</v>
      </c>
      <c r="H82" s="32">
        <f>DATE(LEFT('Student BBDD'!G82,4),MID('Student BBDD'!G82,6,2),RIGHT('Student BBDD'!G82,2))</f>
        <v>32009</v>
      </c>
      <c r="I82" s="2" t="str">
        <f>IF(ISBLANK('Student BBDD'!H82),I81,'Student BBDD'!H82)</f>
        <v>Hope Agency</v>
      </c>
      <c r="J82" s="21" t="str">
        <f t="shared" si="5"/>
        <v>Nov</v>
      </c>
      <c r="K82" s="33">
        <f t="shared" si="6"/>
        <v>30</v>
      </c>
      <c r="L82" s="33">
        <f t="shared" si="7"/>
        <v>9</v>
      </c>
      <c r="P82">
        <f>LEN(F82)</f>
        <v>2</v>
      </c>
      <c r="Q82">
        <f>CODE(RIGHT(F82,1))</f>
        <v>49</v>
      </c>
    </row>
    <row r="83" spans="1:17">
      <c r="A83" s="3" t="str">
        <f>SUBSTITUTE('Student BBDD'!A83,"K","")</f>
        <v>150181</v>
      </c>
      <c r="B83" s="4" t="str">
        <f>TRIM(CLEAN('Student BBDD'!B83))</f>
        <v>Mr. Azin AKHAR</v>
      </c>
      <c r="C83" s="25" t="str">
        <f>TRIM(CLEAN('Student BBDD'!C83))</f>
        <v>Brisbane</v>
      </c>
      <c r="D83" s="1" t="str">
        <f>'Student BBDD'!D83</f>
        <v>T2-2017</v>
      </c>
      <c r="E83" s="30">
        <f t="shared" si="4"/>
        <v>42926</v>
      </c>
      <c r="F83" s="21">
        <f>VALUE(TRIM(SUBSTITUTE('Student BBDD'!E83,CHAR(160),"")))</f>
        <v>11</v>
      </c>
      <c r="G83" s="2" t="str">
        <f>'Student BBDD'!F83</f>
        <v>Bachelor of Business</v>
      </c>
      <c r="H83" s="32">
        <f>DATE(LEFT('Student BBDD'!G83,4),MID('Student BBDD'!G83,6,2),RIGHT('Student BBDD'!G83,2))</f>
        <v>34159</v>
      </c>
      <c r="I83" s="2" t="str">
        <f>IF(ISBLANK('Student BBDD'!H83),I82,'Student BBDD'!H83)</f>
        <v>New World Education</v>
      </c>
      <c r="J83" s="21" t="str">
        <f t="shared" si="5"/>
        <v>Jul</v>
      </c>
      <c r="K83" s="33">
        <f t="shared" si="6"/>
        <v>24</v>
      </c>
      <c r="L83" s="33">
        <f t="shared" si="7"/>
        <v>9</v>
      </c>
      <c r="P83">
        <f>LEN(F83)</f>
        <v>2</v>
      </c>
      <c r="Q83">
        <f>CODE(RIGHT(F83,1))</f>
        <v>49</v>
      </c>
    </row>
    <row r="84" spans="1:17">
      <c r="A84" s="3" t="str">
        <f>SUBSTITUTE('Student BBDD'!A84,"K","")</f>
        <v>150182</v>
      </c>
      <c r="B84" s="4" t="str">
        <f>TRIM(CLEAN('Student BBDD'!B84))</f>
        <v>Mr. Ara AKHAR</v>
      </c>
      <c r="C84" s="25" t="str">
        <f>TRIM(CLEAN('Student BBDD'!C84))</f>
        <v>Brisbane</v>
      </c>
      <c r="D84" s="1" t="str">
        <f>'Student BBDD'!D84</f>
        <v>T1-2014</v>
      </c>
      <c r="E84" s="30">
        <f t="shared" si="4"/>
        <v>41949</v>
      </c>
      <c r="F84" s="21">
        <f>VALUE(TRIM(SUBSTITUTE('Student BBDD'!E84,CHAR(160),"")))</f>
        <v>13</v>
      </c>
      <c r="G84" s="2" t="str">
        <f>'Student BBDD'!F84</f>
        <v>Bachelor of Business</v>
      </c>
      <c r="H84" s="32">
        <f>DATE(LEFT('Student BBDD'!G84,4),MID('Student BBDD'!G84,6,2),RIGHT('Student BBDD'!G84,2))</f>
        <v>33460</v>
      </c>
      <c r="I84" s="2" t="str">
        <f>IF(ISBLANK('Student BBDD'!H84),I83,'Student BBDD'!H84)</f>
        <v>New World Education</v>
      </c>
      <c r="J84" s="21" t="str">
        <f t="shared" si="5"/>
        <v>Nov</v>
      </c>
      <c r="K84" s="33">
        <f t="shared" si="6"/>
        <v>23</v>
      </c>
      <c r="L84" s="33">
        <f t="shared" si="7"/>
        <v>7</v>
      </c>
      <c r="P84">
        <f>LEN(F84)</f>
        <v>2</v>
      </c>
      <c r="Q84">
        <f>CODE(RIGHT(F84,1))</f>
        <v>51</v>
      </c>
    </row>
    <row r="85" spans="1:17">
      <c r="A85" s="3" t="str">
        <f>SUBSTITUTE('Student BBDD'!A85,"K","")</f>
        <v>150183</v>
      </c>
      <c r="B85" s="4" t="str">
        <f>TRIM(CLEAN('Student BBDD'!B85))</f>
        <v>Mr. Touraj AROOQ</v>
      </c>
      <c r="C85" s="25" t="str">
        <f>TRIM(CLEAN('Student BBDD'!C85))</f>
        <v>Brisbane</v>
      </c>
      <c r="D85" s="1" t="str">
        <f>'Student BBDD'!D85</f>
        <v>T2-2016</v>
      </c>
      <c r="E85" s="30">
        <f t="shared" si="4"/>
        <v>42561</v>
      </c>
      <c r="F85" s="21">
        <f>VALUE(TRIM(SUBSTITUTE('Student BBDD'!E85,CHAR(160),"")))</f>
        <v>25</v>
      </c>
      <c r="G85" s="2" t="str">
        <f>'Student BBDD'!F85</f>
        <v>Bachelor of Accounting</v>
      </c>
      <c r="H85" s="32">
        <f>DATE(LEFT('Student BBDD'!G85,4),MID('Student BBDD'!G85,6,2),RIGHT('Student BBDD'!G85,2))</f>
        <v>32984</v>
      </c>
      <c r="I85" s="2" t="str">
        <f>IF(ISBLANK('Student BBDD'!H85),I84,'Student BBDD'!H85)</f>
        <v xml:space="preserve"> International Cooperation</v>
      </c>
      <c r="J85" s="21" t="str">
        <f t="shared" si="5"/>
        <v>Jul</v>
      </c>
      <c r="K85" s="33">
        <f t="shared" si="6"/>
        <v>26</v>
      </c>
      <c r="L85" s="33">
        <f t="shared" si="7"/>
        <v>0</v>
      </c>
      <c r="P85">
        <f>LEN(F85)</f>
        <v>2</v>
      </c>
      <c r="Q85">
        <f>CODE(RIGHT(F85,1))</f>
        <v>53</v>
      </c>
    </row>
    <row r="86" spans="1:17">
      <c r="A86" s="3" t="str">
        <f>SUBSTITUTE('Student BBDD'!A86,"K","")</f>
        <v>150184</v>
      </c>
      <c r="B86" s="4" t="str">
        <f>TRIM(CLEAN('Student BBDD'!B86))</f>
        <v>Mr. Ardavan AWAN</v>
      </c>
      <c r="C86" s="25" t="str">
        <f>TRIM(CLEAN('Student BBDD'!C86))</f>
        <v>Melbourne</v>
      </c>
      <c r="D86" s="1" t="str">
        <f>'Student BBDD'!D86</f>
        <v>T3-2014</v>
      </c>
      <c r="E86" s="30">
        <f t="shared" si="4"/>
        <v>41711</v>
      </c>
      <c r="F86" s="21">
        <f>VALUE(TRIM(SUBSTITUTE('Student BBDD'!E86,CHAR(160),"")))</f>
        <v>13</v>
      </c>
      <c r="G86" s="2" t="str">
        <f>'Student BBDD'!F86</f>
        <v>Bachelor of Business</v>
      </c>
      <c r="H86" s="32">
        <f>DATE(LEFT('Student BBDD'!G86,4),MID('Student BBDD'!G86,6,2),RIGHT('Student BBDD'!G86,2))</f>
        <v>34971</v>
      </c>
      <c r="I86" s="2" t="str">
        <f>IF(ISBLANK('Student BBDD'!H86),I85,'Student BBDD'!H86)</f>
        <v>BlueSky Student Consultancy Services</v>
      </c>
      <c r="J86" s="21" t="str">
        <f t="shared" si="5"/>
        <v>Mar</v>
      </c>
      <c r="K86" s="33">
        <f t="shared" si="6"/>
        <v>19</v>
      </c>
      <c r="L86" s="33">
        <f t="shared" si="7"/>
        <v>7</v>
      </c>
      <c r="P86">
        <f>LEN(F86)</f>
        <v>2</v>
      </c>
      <c r="Q86">
        <f>CODE(RIGHT(F86,1))</f>
        <v>51</v>
      </c>
    </row>
    <row r="87" spans="1:17">
      <c r="A87" s="3" t="str">
        <f>SUBSTITUTE('Student BBDD'!A87,"K","")</f>
        <v>150185</v>
      </c>
      <c r="B87" s="4" t="str">
        <f>TRIM(CLEAN('Student BBDD'!B87))</f>
        <v>Mr. Esfandyar SINGH</v>
      </c>
      <c r="C87" s="25" t="str">
        <f>TRIM(CLEAN('Student BBDD'!C87))</f>
        <v>Brisbane</v>
      </c>
      <c r="D87" s="1" t="str">
        <f>'Student BBDD'!D87</f>
        <v>T1-2016</v>
      </c>
      <c r="E87" s="30">
        <f t="shared" si="4"/>
        <v>42680</v>
      </c>
      <c r="F87" s="21">
        <f>VALUE(TRIM(SUBSTITUTE('Student BBDD'!E87,CHAR(160),"")))</f>
        <v>7</v>
      </c>
      <c r="G87" s="2" t="str">
        <f>'Student BBDD'!F87</f>
        <v>Bachelor of Business</v>
      </c>
      <c r="H87" s="32">
        <f>DATE(LEFT('Student BBDD'!G87,4),MID('Student BBDD'!G87,6,2),RIGHT('Student BBDD'!G87,2))</f>
        <v>34363</v>
      </c>
      <c r="I87" s="2" t="str">
        <f>IF(ISBLANK('Student BBDD'!H87),I86,'Student BBDD'!H87)</f>
        <v>BlueSky Student Consultancy Services</v>
      </c>
      <c r="J87" s="21" t="str">
        <f t="shared" si="5"/>
        <v>Nov</v>
      </c>
      <c r="K87" s="33">
        <f t="shared" si="6"/>
        <v>22</v>
      </c>
      <c r="L87" s="33">
        <f t="shared" si="7"/>
        <v>13</v>
      </c>
      <c r="P87">
        <f>LEN(F87)</f>
        <v>1</v>
      </c>
      <c r="Q87">
        <f>CODE(RIGHT(F87,1))</f>
        <v>55</v>
      </c>
    </row>
    <row r="88" spans="1:17">
      <c r="A88" s="3" t="str">
        <f>SUBSTITUTE('Student BBDD'!A88,"K","")</f>
        <v>150186</v>
      </c>
      <c r="B88" s="4" t="str">
        <f>TRIM(CLEAN('Student BBDD'!B88))</f>
        <v>Mr. Poupak SINGH</v>
      </c>
      <c r="C88" s="25" t="str">
        <f>TRIM(CLEAN('Student BBDD'!C88))</f>
        <v>Melbourne</v>
      </c>
      <c r="D88" s="1" t="str">
        <f>'Student BBDD'!D88</f>
        <v>T1-2017</v>
      </c>
      <c r="E88" s="30">
        <f t="shared" si="4"/>
        <v>43045</v>
      </c>
      <c r="F88" s="21">
        <f>VALUE(TRIM(SUBSTITUTE('Student BBDD'!E88,CHAR(160),"")))</f>
        <v>1</v>
      </c>
      <c r="G88" s="2" t="str">
        <f>'Student BBDD'!F88</f>
        <v>Bachelor of Business</v>
      </c>
      <c r="H88" s="32">
        <f>DATE(LEFT('Student BBDD'!G88,4),MID('Student BBDD'!G88,6,2),RIGHT('Student BBDD'!G88,2))</f>
        <v>33975</v>
      </c>
      <c r="I88" s="2" t="str">
        <f>IF(ISBLANK('Student BBDD'!H88),I87,'Student BBDD'!H88)</f>
        <v>BlueSky Student Consultancy Services</v>
      </c>
      <c r="J88" s="21" t="str">
        <f t="shared" si="5"/>
        <v>Nov</v>
      </c>
      <c r="K88" s="33">
        <f t="shared" si="6"/>
        <v>24</v>
      </c>
      <c r="L88" s="33">
        <f t="shared" si="7"/>
        <v>19</v>
      </c>
      <c r="P88">
        <f>LEN(F88)</f>
        <v>1</v>
      </c>
      <c r="Q88">
        <f>CODE(RIGHT(F88,1))</f>
        <v>49</v>
      </c>
    </row>
    <row r="89" spans="1:17">
      <c r="A89" s="3" t="str">
        <f>SUBSTITUTE('Student BBDD'!A89,"K","")</f>
        <v>150187</v>
      </c>
      <c r="B89" s="4" t="str">
        <f>TRIM(CLEAN('Student BBDD'!B89))</f>
        <v>Mr. Yeganeh SINGH</v>
      </c>
      <c r="C89" s="25" t="str">
        <f>TRIM(CLEAN('Student BBDD'!C89))</f>
        <v>Brisbane</v>
      </c>
      <c r="D89" s="1" t="str">
        <f>'Student BBDD'!D89</f>
        <v>T3-2014</v>
      </c>
      <c r="E89" s="30">
        <f t="shared" si="4"/>
        <v>41711</v>
      </c>
      <c r="F89" s="21">
        <f>VALUE(TRIM(SUBSTITUTE('Student BBDD'!E89,CHAR(160),"")))</f>
        <v>6</v>
      </c>
      <c r="G89" s="2" t="str">
        <f>'Student BBDD'!F89</f>
        <v>Bachelor of Business</v>
      </c>
      <c r="H89" s="32">
        <f>DATE(LEFT('Student BBDD'!G89,4),MID('Student BBDD'!G89,6,2),RIGHT('Student BBDD'!G89,2))</f>
        <v>33443</v>
      </c>
      <c r="I89" s="2" t="str">
        <f>IF(ISBLANK('Student BBDD'!H89),I88,'Student BBDD'!H89)</f>
        <v>BlueSky Student Consultancy Services</v>
      </c>
      <c r="J89" s="21" t="str">
        <f t="shared" si="5"/>
        <v>Mar</v>
      </c>
      <c r="K89" s="33">
        <f t="shared" si="6"/>
        <v>23</v>
      </c>
      <c r="L89" s="33">
        <f t="shared" si="7"/>
        <v>14</v>
      </c>
      <c r="P89">
        <f>LEN(F89)</f>
        <v>1</v>
      </c>
      <c r="Q89">
        <f>CODE(RIGHT(F89,1))</f>
        <v>54</v>
      </c>
    </row>
    <row r="90" spans="1:17">
      <c r="A90" s="3" t="str">
        <f>SUBSTITUTE('Student BBDD'!A90,"K","")</f>
        <v>150188</v>
      </c>
      <c r="B90" s="4" t="str">
        <f>TRIM(CLEAN('Student BBDD'!B90))</f>
        <v>Mr. Rima SINGH</v>
      </c>
      <c r="C90" s="25" t="str">
        <f>TRIM(CLEAN('Student BBDD'!C90))</f>
        <v>Melbourne</v>
      </c>
      <c r="D90" s="1" t="str">
        <f>'Student BBDD'!D90</f>
        <v>T1-2016</v>
      </c>
      <c r="E90" s="30">
        <f t="shared" si="4"/>
        <v>42680</v>
      </c>
      <c r="F90" s="21">
        <f>VALUE(TRIM(SUBSTITUTE('Student BBDD'!E90,CHAR(160),"")))</f>
        <v>5</v>
      </c>
      <c r="G90" s="2" t="str">
        <f>'Student BBDD'!F90</f>
        <v>Bachelor of Business</v>
      </c>
      <c r="H90" s="32">
        <f>DATE(LEFT('Student BBDD'!G90,4),MID('Student BBDD'!G90,6,2),RIGHT('Student BBDD'!G90,2))</f>
        <v>34014</v>
      </c>
      <c r="I90" s="2" t="str">
        <f>IF(ISBLANK('Student BBDD'!H90),I89,'Student BBDD'!H90)</f>
        <v>New World Education</v>
      </c>
      <c r="J90" s="21" t="str">
        <f t="shared" si="5"/>
        <v>Nov</v>
      </c>
      <c r="K90" s="33">
        <f t="shared" si="6"/>
        <v>23</v>
      </c>
      <c r="L90" s="33">
        <f t="shared" si="7"/>
        <v>15</v>
      </c>
      <c r="P90">
        <f>LEN(F90)</f>
        <v>1</v>
      </c>
      <c r="Q90">
        <f>CODE(RIGHT(F90,1))</f>
        <v>53</v>
      </c>
    </row>
    <row r="91" spans="1:17">
      <c r="A91" s="3" t="str">
        <f>SUBSTITUTE('Student BBDD'!A91,"K","")</f>
        <v>150189</v>
      </c>
      <c r="B91" s="4" t="str">
        <f>TRIM(CLEAN('Student BBDD'!B91))</f>
        <v>Mr. Ghobad PHAM</v>
      </c>
      <c r="C91" s="25" t="str">
        <f>TRIM(CLEAN('Student BBDD'!C91))</f>
        <v>Brisbane</v>
      </c>
      <c r="D91" s="1" t="str">
        <f>'Student BBDD'!D91</f>
        <v>T2-2017</v>
      </c>
      <c r="E91" s="30">
        <f t="shared" si="4"/>
        <v>42926</v>
      </c>
      <c r="F91" s="21">
        <f>VALUE(TRIM(SUBSTITUTE('Student BBDD'!E91,CHAR(160),"")))</f>
        <v>1</v>
      </c>
      <c r="G91" s="2" t="str">
        <f>'Student BBDD'!F91</f>
        <v>Bachelor of Business</v>
      </c>
      <c r="H91" s="32">
        <f>DATE(LEFT('Student BBDD'!G91,4),MID('Student BBDD'!G91,6,2),RIGHT('Student BBDD'!G91,2))</f>
        <v>34921</v>
      </c>
      <c r="I91" s="2" t="str">
        <f>IF(ISBLANK('Student BBDD'!H91),I90,'Student BBDD'!H91)</f>
        <v>New World Education</v>
      </c>
      <c r="J91" s="21" t="str">
        <f t="shared" si="5"/>
        <v>Jul</v>
      </c>
      <c r="K91" s="33">
        <f t="shared" si="6"/>
        <v>22</v>
      </c>
      <c r="L91" s="33">
        <f t="shared" si="7"/>
        <v>19</v>
      </c>
      <c r="P91">
        <f>LEN(F91)</f>
        <v>1</v>
      </c>
      <c r="Q91">
        <f>CODE(RIGHT(F91,1))</f>
        <v>49</v>
      </c>
    </row>
    <row r="92" spans="1:17">
      <c r="A92" s="3" t="str">
        <f>SUBSTITUTE('Student BBDD'!A92,"K","")</f>
        <v>150190</v>
      </c>
      <c r="B92" s="4" t="str">
        <f>TRIM(CLEAN('Student BBDD'!B92))</f>
        <v>Mr. Pareeya PHAM</v>
      </c>
      <c r="C92" s="25" t="str">
        <f>TRIM(CLEAN('Student BBDD'!C92))</f>
        <v>Sydney</v>
      </c>
      <c r="D92" s="1" t="str">
        <f>'Student BBDD'!D92</f>
        <v>T1-2014</v>
      </c>
      <c r="E92" s="30">
        <f t="shared" si="4"/>
        <v>41949</v>
      </c>
      <c r="F92" s="21">
        <f>VALUE(TRIM(SUBSTITUTE('Student BBDD'!E92,CHAR(160),"")))</f>
        <v>3</v>
      </c>
      <c r="G92" s="2" t="str">
        <f>'Student BBDD'!F92</f>
        <v>Bachelor of Business</v>
      </c>
      <c r="H92" s="32">
        <f>DATE(LEFT('Student BBDD'!G92,4),MID('Student BBDD'!G92,6,2),RIGHT('Student BBDD'!G92,2))</f>
        <v>35845</v>
      </c>
      <c r="I92" s="2" t="str">
        <f>IF(ISBLANK('Student BBDD'!H92),I91,'Student BBDD'!H92)</f>
        <v>New World Education</v>
      </c>
      <c r="J92" s="21" t="str">
        <f t="shared" si="5"/>
        <v>Nov</v>
      </c>
      <c r="K92" s="33">
        <f t="shared" si="6"/>
        <v>16</v>
      </c>
      <c r="L92" s="33">
        <f t="shared" si="7"/>
        <v>17</v>
      </c>
      <c r="P92">
        <f>LEN(F92)</f>
        <v>1</v>
      </c>
      <c r="Q92">
        <f>CODE(RIGHT(F92,1))</f>
        <v>51</v>
      </c>
    </row>
    <row r="93" spans="1:17">
      <c r="A93" s="3" t="str">
        <f>SUBSTITUTE('Student BBDD'!A93,"K","")</f>
        <v>150191</v>
      </c>
      <c r="B93" s="4" t="str">
        <f>TRIM(CLEAN('Student BBDD'!B93))</f>
        <v>Mr. Saman PHAM</v>
      </c>
      <c r="C93" s="25" t="str">
        <f>TRIM(CLEAN('Student BBDD'!C93))</f>
        <v>Sydney</v>
      </c>
      <c r="D93" s="1" t="str">
        <f>'Student BBDD'!D93</f>
        <v>T3-2015</v>
      </c>
      <c r="E93" s="30">
        <f t="shared" si="4"/>
        <v>42076</v>
      </c>
      <c r="F93" s="21">
        <f>VALUE(TRIM(SUBSTITUTE('Student BBDD'!E93,CHAR(160),"")))</f>
        <v>17</v>
      </c>
      <c r="G93" s="2" t="str">
        <f>'Student BBDD'!F93</f>
        <v>Bachelor of Business</v>
      </c>
      <c r="H93" s="32">
        <f>DATE(LEFT('Student BBDD'!G93,4),MID('Student BBDD'!G93,6,2),RIGHT('Student BBDD'!G93,2))</f>
        <v>32943</v>
      </c>
      <c r="I93" s="2" t="str">
        <f>IF(ISBLANK('Student BBDD'!H93),I92,'Student BBDD'!H93)</f>
        <v>New World Education</v>
      </c>
      <c r="J93" s="21" t="str">
        <f t="shared" si="5"/>
        <v>Mar</v>
      </c>
      <c r="K93" s="33">
        <f t="shared" si="6"/>
        <v>25</v>
      </c>
      <c r="L93" s="33">
        <f t="shared" si="7"/>
        <v>3</v>
      </c>
      <c r="P93">
        <f>LEN(F93)</f>
        <v>2</v>
      </c>
      <c r="Q93">
        <f>CODE(RIGHT(F93,1))</f>
        <v>55</v>
      </c>
    </row>
    <row r="94" spans="1:17">
      <c r="A94" s="3" t="str">
        <f>SUBSTITUTE('Student BBDD'!A94,"K","")</f>
        <v>150192</v>
      </c>
      <c r="B94" s="4" t="str">
        <f>TRIM(CLEAN('Student BBDD'!B94))</f>
        <v>Mr. Bahar PHAM</v>
      </c>
      <c r="C94" s="25" t="str">
        <f>TRIM(CLEAN('Student BBDD'!C94))</f>
        <v>Brisbane</v>
      </c>
      <c r="D94" s="1" t="str">
        <f>'Student BBDD'!D94</f>
        <v>T2-2014</v>
      </c>
      <c r="E94" s="30">
        <f t="shared" si="4"/>
        <v>41830</v>
      </c>
      <c r="F94" s="21">
        <f>VALUE(TRIM(SUBSTITUTE('Student BBDD'!E94,CHAR(160),"")))</f>
        <v>6</v>
      </c>
      <c r="G94" s="2" t="str">
        <f>'Student BBDD'!F94</f>
        <v>Bachelor of Business</v>
      </c>
      <c r="H94" s="32">
        <f>DATE(LEFT('Student BBDD'!G94,4),MID('Student BBDD'!G94,6,2),RIGHT('Student BBDD'!G94,2))</f>
        <v>36023</v>
      </c>
      <c r="I94" s="2" t="str">
        <f>IF(ISBLANK('Student BBDD'!H94),I93,'Student BBDD'!H94)</f>
        <v>ALTEC</v>
      </c>
      <c r="J94" s="21" t="str">
        <f t="shared" si="5"/>
        <v>Jul</v>
      </c>
      <c r="K94" s="33">
        <f t="shared" si="6"/>
        <v>16</v>
      </c>
      <c r="L94" s="33">
        <f t="shared" si="7"/>
        <v>14</v>
      </c>
      <c r="P94">
        <f>LEN(F94)</f>
        <v>1</v>
      </c>
      <c r="Q94">
        <f>CODE(RIGHT(F94,1))</f>
        <v>54</v>
      </c>
    </row>
    <row r="95" spans="1:17">
      <c r="A95" s="3" t="str">
        <f>SUBSTITUTE('Student BBDD'!A95,"K","")</f>
        <v>150193</v>
      </c>
      <c r="B95" s="4" t="str">
        <f>TRIM(CLEAN('Student BBDD'!B95))</f>
        <v>Mr. Touran SAWAN</v>
      </c>
      <c r="C95" s="25" t="str">
        <f>TRIM(CLEAN('Student BBDD'!C95))</f>
        <v>Brisbane</v>
      </c>
      <c r="D95" s="1" t="str">
        <f>'Student BBDD'!D95</f>
        <v>T1-2017</v>
      </c>
      <c r="E95" s="30">
        <f t="shared" si="4"/>
        <v>43045</v>
      </c>
      <c r="F95" s="21">
        <f>VALUE(TRIM(SUBSTITUTE('Student BBDD'!E95,CHAR(160),"")))</f>
        <v>1</v>
      </c>
      <c r="G95" s="2" t="str">
        <f>'Student BBDD'!F95</f>
        <v>Bachelor of Business</v>
      </c>
      <c r="H95" s="32">
        <f>DATE(LEFT('Student BBDD'!G95,4),MID('Student BBDD'!G95,6,2),RIGHT('Student BBDD'!G95,2))</f>
        <v>32492</v>
      </c>
      <c r="I95" s="2" t="str">
        <f>IF(ISBLANK('Student BBDD'!H95),I94,'Student BBDD'!H95)</f>
        <v>ALTEC</v>
      </c>
      <c r="J95" s="21" t="str">
        <f t="shared" si="5"/>
        <v>Nov</v>
      </c>
      <c r="K95" s="33">
        <f t="shared" si="6"/>
        <v>29</v>
      </c>
      <c r="L95" s="33">
        <f t="shared" si="7"/>
        <v>19</v>
      </c>
      <c r="P95">
        <f>LEN(F95)</f>
        <v>1</v>
      </c>
      <c r="Q95">
        <f>CODE(RIGHT(F95,1))</f>
        <v>49</v>
      </c>
    </row>
    <row r="96" spans="1:17">
      <c r="A96" s="3" t="str">
        <f>SUBSTITUTE('Student BBDD'!A96,"K","")</f>
        <v>150194</v>
      </c>
      <c r="B96" s="4" t="str">
        <f>TRIM(CLEAN('Student BBDD'!B96))</f>
        <v>Mr. Mahdokht DANG</v>
      </c>
      <c r="C96" s="25" t="str">
        <f>TRIM(CLEAN('Student BBDD'!C96))</f>
        <v>Brisbane</v>
      </c>
      <c r="D96" s="1" t="str">
        <f>'Student BBDD'!D96</f>
        <v>T1-2015</v>
      </c>
      <c r="E96" s="30">
        <f t="shared" si="4"/>
        <v>42314</v>
      </c>
      <c r="F96" s="21">
        <f>VALUE(TRIM(SUBSTITUTE('Student BBDD'!E96,CHAR(160),"")))</f>
        <v>1</v>
      </c>
      <c r="G96" s="2" t="str">
        <f>'Student BBDD'!F96</f>
        <v>Bachelor of Business</v>
      </c>
      <c r="H96" s="32">
        <f>DATE(LEFT('Student BBDD'!G96,4),MID('Student BBDD'!G96,6,2),RIGHT('Student BBDD'!G96,2))</f>
        <v>35486</v>
      </c>
      <c r="I96" s="2" t="str">
        <f>IF(ISBLANK('Student BBDD'!H96),I95,'Student BBDD'!H96)</f>
        <v>ALTEC</v>
      </c>
      <c r="J96" s="21" t="str">
        <f t="shared" si="5"/>
        <v>Nov</v>
      </c>
      <c r="K96" s="33">
        <f t="shared" si="6"/>
        <v>18</v>
      </c>
      <c r="L96" s="33">
        <f t="shared" si="7"/>
        <v>19</v>
      </c>
      <c r="P96">
        <f>LEN(F96)</f>
        <v>1</v>
      </c>
      <c r="Q96">
        <f>CODE(RIGHT(F96,1))</f>
        <v>49</v>
      </c>
    </row>
    <row r="97" spans="1:17">
      <c r="A97" s="3" t="str">
        <f>SUBSTITUTE('Student BBDD'!A97,"K","")</f>
        <v>150195</v>
      </c>
      <c r="B97" s="4" t="str">
        <f>TRIM(CLEAN('Student BBDD'!B97))</f>
        <v>Mr. Farhad DANG</v>
      </c>
      <c r="C97" s="25" t="str">
        <f>TRIM(CLEAN('Student BBDD'!C97))</f>
        <v>Sydney</v>
      </c>
      <c r="D97" s="1" t="str">
        <f>'Student BBDD'!D97</f>
        <v>T1-2014</v>
      </c>
      <c r="E97" s="30">
        <f t="shared" si="4"/>
        <v>41949</v>
      </c>
      <c r="F97" s="21">
        <f>VALUE(TRIM(SUBSTITUTE('Student BBDD'!E97,CHAR(160),"")))</f>
        <v>12</v>
      </c>
      <c r="G97" s="2" t="str">
        <f>'Student BBDD'!F97</f>
        <v>Bachelor of Business</v>
      </c>
      <c r="H97" s="32">
        <f>DATE(LEFT('Student BBDD'!G97,4),MID('Student BBDD'!G97,6,2),RIGHT('Student BBDD'!G97,2))</f>
        <v>34571</v>
      </c>
      <c r="I97" s="2" t="str">
        <f>IF(ISBLANK('Student BBDD'!H97),I96,'Student BBDD'!H97)</f>
        <v>ALTEC</v>
      </c>
      <c r="J97" s="21" t="str">
        <f t="shared" si="5"/>
        <v>Nov</v>
      </c>
      <c r="K97" s="33">
        <f t="shared" si="6"/>
        <v>20</v>
      </c>
      <c r="L97" s="33">
        <f t="shared" si="7"/>
        <v>8</v>
      </c>
      <c r="P97">
        <f>LEN(F97)</f>
        <v>2</v>
      </c>
      <c r="Q97">
        <f>CODE(RIGHT(F97,1))</f>
        <v>50</v>
      </c>
    </row>
    <row r="98" spans="1:17">
      <c r="A98" s="3" t="str">
        <f>SUBSTITUTE('Student BBDD'!A98,"K","")</f>
        <v>150196</v>
      </c>
      <c r="B98" s="4" t="str">
        <f>TRIM(CLEAN('Student BBDD'!B98))</f>
        <v>Ms. Farshad PHUNG</v>
      </c>
      <c r="C98" s="25" t="str">
        <f>TRIM(CLEAN('Student BBDD'!C98))</f>
        <v>Sydney</v>
      </c>
      <c r="D98" s="1" t="str">
        <f>'Student BBDD'!D98</f>
        <v>T3-2015</v>
      </c>
      <c r="E98" s="30">
        <f t="shared" si="4"/>
        <v>42076</v>
      </c>
      <c r="F98" s="21">
        <f>VALUE(TRIM(SUBSTITUTE('Student BBDD'!E98,CHAR(160),"")))</f>
        <v>8</v>
      </c>
      <c r="G98" s="2" t="str">
        <f>'Student BBDD'!F98</f>
        <v>Bachelor of Accounting</v>
      </c>
      <c r="H98" s="32">
        <f>DATE(LEFT('Student BBDD'!G98,4),MID('Student BBDD'!G98,6,2),RIGHT('Student BBDD'!G98,2))</f>
        <v>34487</v>
      </c>
      <c r="I98" s="2" t="str">
        <f>IF(ISBLANK('Student BBDD'!H98),I97,'Student BBDD'!H98)</f>
        <v xml:space="preserve">Road to Success </v>
      </c>
      <c r="J98" s="21" t="str">
        <f t="shared" si="5"/>
        <v>Mar</v>
      </c>
      <c r="K98" s="33">
        <f t="shared" si="6"/>
        <v>21</v>
      </c>
      <c r="L98" s="33">
        <f t="shared" si="7"/>
        <v>12</v>
      </c>
      <c r="P98">
        <f>LEN(F98)</f>
        <v>1</v>
      </c>
      <c r="Q98">
        <f>CODE(RIGHT(F98,1))</f>
        <v>56</v>
      </c>
    </row>
    <row r="99" spans="1:17">
      <c r="A99" s="3" t="str">
        <f>SUBSTITUTE('Student BBDD'!A99,"K","")</f>
        <v>150197</v>
      </c>
      <c r="B99" s="4" t="str">
        <f>TRIM(CLEAN('Student BBDD'!B99))</f>
        <v>Mr. Shahrnaz AHMAN</v>
      </c>
      <c r="C99" s="25" t="str">
        <f>TRIM(CLEAN('Student BBDD'!C99))</f>
        <v>Sydney</v>
      </c>
      <c r="D99" s="1" t="str">
        <f>'Student BBDD'!D99</f>
        <v>T2-2017</v>
      </c>
      <c r="E99" s="30">
        <f t="shared" si="4"/>
        <v>42926</v>
      </c>
      <c r="F99" s="21">
        <f>VALUE(TRIM(SUBSTITUTE('Student BBDD'!E99,CHAR(160),"")))</f>
        <v>1</v>
      </c>
      <c r="G99" s="2" t="str">
        <f>'Student BBDD'!F99</f>
        <v>Bachelor of Accounting</v>
      </c>
      <c r="H99" s="32">
        <f>DATE(LEFT('Student BBDD'!G99,4),MID('Student BBDD'!G99,6,2),RIGHT('Student BBDD'!G99,2))</f>
        <v>31880</v>
      </c>
      <c r="I99" s="2" t="str">
        <f>IF(ISBLANK('Student BBDD'!H99),I98,'Student BBDD'!H99)</f>
        <v xml:space="preserve">Road to Success </v>
      </c>
      <c r="J99" s="21" t="str">
        <f t="shared" si="5"/>
        <v>Jul</v>
      </c>
      <c r="K99" s="33">
        <f t="shared" si="6"/>
        <v>30</v>
      </c>
      <c r="L99" s="33">
        <f t="shared" si="7"/>
        <v>19</v>
      </c>
      <c r="P99">
        <f>LEN(F99)</f>
        <v>1</v>
      </c>
      <c r="Q99">
        <f>CODE(RIGHT(F99,1))</f>
        <v>49</v>
      </c>
    </row>
    <row r="100" spans="1:17">
      <c r="A100" s="3" t="str">
        <f>SUBSTITUTE('Student BBDD'!A100,"K","")</f>
        <v>150198</v>
      </c>
      <c r="B100" s="4" t="str">
        <f>TRIM(CLEAN('Student BBDD'!B100))</f>
        <v>Ms. Nazy TRAN</v>
      </c>
      <c r="C100" s="25" t="str">
        <f>TRIM(CLEAN('Student BBDD'!C100))</f>
        <v>Sydney</v>
      </c>
      <c r="D100" s="1" t="str">
        <f>'Student BBDD'!D100</f>
        <v>T3-2014</v>
      </c>
      <c r="E100" s="30">
        <f t="shared" si="4"/>
        <v>41711</v>
      </c>
      <c r="F100" s="21">
        <f>VALUE(TRIM(SUBSTITUTE('Student BBDD'!E100,CHAR(160),"")))</f>
        <v>7</v>
      </c>
      <c r="G100" s="2" t="str">
        <f>'Student BBDD'!F100</f>
        <v>Bachelor of Accounting</v>
      </c>
      <c r="H100" s="32">
        <f>DATE(LEFT('Student BBDD'!G100,4),MID('Student BBDD'!G100,6,2),RIGHT('Student BBDD'!G100,2))</f>
        <v>34260</v>
      </c>
      <c r="I100" s="2" t="str">
        <f>IF(ISBLANK('Student BBDD'!H100),I99,'Student BBDD'!H100)</f>
        <v xml:space="preserve">Road to Success </v>
      </c>
      <c r="J100" s="21" t="str">
        <f t="shared" si="5"/>
        <v>Mar</v>
      </c>
      <c r="K100" s="33">
        <f t="shared" si="6"/>
        <v>21</v>
      </c>
      <c r="L100" s="33">
        <f t="shared" si="7"/>
        <v>13</v>
      </c>
      <c r="P100">
        <f>LEN(F100)</f>
        <v>1</v>
      </c>
      <c r="Q100">
        <f>CODE(RIGHT(F100,1))</f>
        <v>55</v>
      </c>
    </row>
    <row r="101" spans="1:17">
      <c r="A101" s="3" t="str">
        <f>SUBSTITUTE('Student BBDD'!A101,"K","")</f>
        <v>150199</v>
      </c>
      <c r="B101" s="4" t="str">
        <f>TRIM(CLEAN('Student BBDD'!B101))</f>
        <v>Ms. Foroud GUYEN</v>
      </c>
      <c r="C101" s="25" t="str">
        <f>TRIM(CLEAN('Student BBDD'!C101))</f>
        <v>Brisbane</v>
      </c>
      <c r="D101" s="1" t="str">
        <f>'Student BBDD'!D101</f>
        <v>T1-2014</v>
      </c>
      <c r="E101" s="30">
        <f t="shared" si="4"/>
        <v>41949</v>
      </c>
      <c r="F101" s="21">
        <f>VALUE(TRIM(SUBSTITUTE('Student BBDD'!E101,CHAR(160),"")))</f>
        <v>2</v>
      </c>
      <c r="G101" s="2" t="str">
        <f>'Student BBDD'!F101</f>
        <v>Bachelor of Accounting</v>
      </c>
      <c r="H101" s="32">
        <f>DATE(LEFT('Student BBDD'!G101,4),MID('Student BBDD'!G101,6,2),RIGHT('Student BBDD'!G101,2))</f>
        <v>34195</v>
      </c>
      <c r="I101" s="2" t="str">
        <f>IF(ISBLANK('Student BBDD'!H101),I100,'Student BBDD'!H101)</f>
        <v xml:space="preserve">Road to Success </v>
      </c>
      <c r="J101" s="21" t="str">
        <f t="shared" si="5"/>
        <v>Nov</v>
      </c>
      <c r="K101" s="33">
        <f t="shared" si="6"/>
        <v>21</v>
      </c>
      <c r="L101" s="33">
        <f t="shared" si="7"/>
        <v>18</v>
      </c>
      <c r="P101">
        <f>LEN(F101)</f>
        <v>1</v>
      </c>
      <c r="Q101">
        <f>CODE(RIGHT(F101,1))</f>
        <v>50</v>
      </c>
    </row>
    <row r="102" spans="1:17">
      <c r="A102" s="3" t="str">
        <f>SUBSTITUTE('Student BBDD'!A102,"K","")</f>
        <v>150200</v>
      </c>
      <c r="B102" s="4" t="str">
        <f>TRIM(CLEAN('Student BBDD'!B102))</f>
        <v>Ms. Banooe GUYEN</v>
      </c>
      <c r="C102" s="25" t="str">
        <f>TRIM(CLEAN('Student BBDD'!C102))</f>
        <v>Melbourne</v>
      </c>
      <c r="D102" s="1" t="str">
        <f>'Student BBDD'!D102</f>
        <v>T1-2014</v>
      </c>
      <c r="E102" s="30">
        <f t="shared" si="4"/>
        <v>41949</v>
      </c>
      <c r="F102" s="21">
        <f>VALUE(TRIM(SUBSTITUTE('Student BBDD'!E102,CHAR(160),"")))</f>
        <v>9</v>
      </c>
      <c r="G102" s="2" t="str">
        <f>'Student BBDD'!F102</f>
        <v>Bachelor of Accounting</v>
      </c>
      <c r="H102" s="32">
        <f>DATE(LEFT('Student BBDD'!G102,4),MID('Student BBDD'!G102,6,2),RIGHT('Student BBDD'!G102,2))</f>
        <v>31934</v>
      </c>
      <c r="I102" s="2" t="str">
        <f>IF(ISBLANK('Student BBDD'!H102),I101,'Student BBDD'!H102)</f>
        <v xml:space="preserve">International Educational </v>
      </c>
      <c r="J102" s="21" t="str">
        <f t="shared" si="5"/>
        <v>Nov</v>
      </c>
      <c r="K102" s="33">
        <f t="shared" si="6"/>
        <v>27</v>
      </c>
      <c r="L102" s="33">
        <f t="shared" si="7"/>
        <v>11</v>
      </c>
      <c r="P102">
        <f>LEN(F102)</f>
        <v>1</v>
      </c>
      <c r="Q102">
        <f>CODE(RIGHT(F102,1))</f>
        <v>57</v>
      </c>
    </row>
    <row r="103" spans="1:17">
      <c r="A103" s="3" t="str">
        <f>SUBSTITUTE('Student BBDD'!A103,"K","")</f>
        <v>150201</v>
      </c>
      <c r="B103" s="4" t="str">
        <f>TRIM(CLEAN('Student BBDD'!B103))</f>
        <v>Ms. Saman GUYEN</v>
      </c>
      <c r="C103" s="25" t="str">
        <f>TRIM(CLEAN('Student BBDD'!C103))</f>
        <v>Brisbane</v>
      </c>
      <c r="D103" s="1" t="str">
        <f>'Student BBDD'!D103</f>
        <v>T3-2016</v>
      </c>
      <c r="E103" s="30">
        <f t="shared" si="4"/>
        <v>42442</v>
      </c>
      <c r="F103" s="21">
        <f>VALUE(TRIM(SUBSTITUTE('Student BBDD'!E103,CHAR(160),"")))</f>
        <v>2</v>
      </c>
      <c r="G103" s="2" t="str">
        <f>'Student BBDD'!F103</f>
        <v>Bachelor of Accounting</v>
      </c>
      <c r="H103" s="32">
        <f>DATE(LEFT('Student BBDD'!G103,4),MID('Student BBDD'!G103,6,2),RIGHT('Student BBDD'!G103,2))</f>
        <v>32071</v>
      </c>
      <c r="I103" s="2" t="str">
        <f>IF(ISBLANK('Student BBDD'!H103),I102,'Student BBDD'!H103)</f>
        <v>IDPI Education</v>
      </c>
      <c r="J103" s="21" t="str">
        <f t="shared" si="5"/>
        <v>Mar</v>
      </c>
      <c r="K103" s="33">
        <f t="shared" si="6"/>
        <v>29</v>
      </c>
      <c r="L103" s="33">
        <f t="shared" si="7"/>
        <v>18</v>
      </c>
      <c r="P103">
        <f>LEN(F103)</f>
        <v>1</v>
      </c>
      <c r="Q103">
        <f>CODE(RIGHT(F103,1))</f>
        <v>50</v>
      </c>
    </row>
    <row r="104" spans="1:17">
      <c r="A104" s="3" t="str">
        <f>SUBSTITUTE('Student BBDD'!A104,"K","")</f>
        <v>150202</v>
      </c>
      <c r="B104" s="4" t="str">
        <f>TRIM(CLEAN('Student BBDD'!B104))</f>
        <v>Ms. Niloufar PHAM</v>
      </c>
      <c r="C104" s="25" t="str">
        <f>TRIM(CLEAN('Student BBDD'!C104))</f>
        <v>Sydney</v>
      </c>
      <c r="D104" s="1" t="str">
        <f>'Student BBDD'!D104</f>
        <v>T2-2017</v>
      </c>
      <c r="E104" s="30">
        <f t="shared" si="4"/>
        <v>42926</v>
      </c>
      <c r="F104" s="21">
        <f>VALUE(TRIM(SUBSTITUTE('Student BBDD'!E104,CHAR(160),"")))</f>
        <v>7</v>
      </c>
      <c r="G104" s="2" t="str">
        <f>'Student BBDD'!F104</f>
        <v>Bachelor of Accounting</v>
      </c>
      <c r="H104" s="32">
        <f>DATE(LEFT('Student BBDD'!G104,4),MID('Student BBDD'!G104,6,2),RIGHT('Student BBDD'!G104,2))</f>
        <v>34648</v>
      </c>
      <c r="I104" s="2" t="str">
        <f>IF(ISBLANK('Student BBDD'!H104),I103,'Student BBDD'!H104)</f>
        <v>IDPI Education</v>
      </c>
      <c r="J104" s="21" t="str">
        <f t="shared" si="5"/>
        <v>Jul</v>
      </c>
      <c r="K104" s="33">
        <f t="shared" si="6"/>
        <v>23</v>
      </c>
      <c r="L104" s="33">
        <f t="shared" si="7"/>
        <v>13</v>
      </c>
      <c r="P104">
        <f>LEN(F104)</f>
        <v>1</v>
      </c>
      <c r="Q104">
        <f>CODE(RIGHT(F104,1))</f>
        <v>55</v>
      </c>
    </row>
    <row r="105" spans="1:17">
      <c r="A105" s="3" t="str">
        <f>SUBSTITUTE('Student BBDD'!A105,"K","")</f>
        <v>150203</v>
      </c>
      <c r="B105" s="4" t="str">
        <f>TRIM(CLEAN('Student BBDD'!B105))</f>
        <v>Ms. Nazhin PHAM</v>
      </c>
      <c r="C105" s="25" t="str">
        <f>TRIM(CLEAN('Student BBDD'!C105))</f>
        <v>Sydney</v>
      </c>
      <c r="D105" s="1" t="str">
        <f>'Student BBDD'!D105</f>
        <v>T1-2016</v>
      </c>
      <c r="E105" s="30">
        <f t="shared" si="4"/>
        <v>42680</v>
      </c>
      <c r="F105" s="21">
        <f>VALUE(TRIM(SUBSTITUTE('Student BBDD'!E105,CHAR(160),"")))</f>
        <v>2</v>
      </c>
      <c r="G105" s="2" t="str">
        <f>'Student BBDD'!F105</f>
        <v>Bachelor of Accounting</v>
      </c>
      <c r="H105" s="32">
        <f>DATE(LEFT('Student BBDD'!G105,4),MID('Student BBDD'!G105,6,2),RIGHT('Student BBDD'!G105,2))</f>
        <v>32464</v>
      </c>
      <c r="I105" s="2" t="str">
        <f>IF(ISBLANK('Student BBDD'!H105),I104,'Student BBDD'!H105)</f>
        <v>IDPI Education</v>
      </c>
      <c r="J105" s="21" t="str">
        <f t="shared" si="5"/>
        <v>Nov</v>
      </c>
      <c r="K105" s="33">
        <f t="shared" si="6"/>
        <v>28</v>
      </c>
      <c r="L105" s="33">
        <f t="shared" si="7"/>
        <v>18</v>
      </c>
      <c r="P105">
        <f>LEN(F105)</f>
        <v>1</v>
      </c>
      <c r="Q105">
        <f>CODE(RIGHT(F105,1))</f>
        <v>50</v>
      </c>
    </row>
    <row r="106" spans="1:17">
      <c r="A106" s="3" t="str">
        <f>SUBSTITUTE('Student BBDD'!A106,"K","")</f>
        <v>150204</v>
      </c>
      <c r="B106" s="4" t="str">
        <f>TRIM(CLEAN('Student BBDD'!B106))</f>
        <v>Ms. Banooe PHAM</v>
      </c>
      <c r="C106" s="25" t="str">
        <f>TRIM(CLEAN('Student BBDD'!C106))</f>
        <v>Brisbane</v>
      </c>
      <c r="D106" s="1" t="str">
        <f>'Student BBDD'!D106</f>
        <v>T2-2014</v>
      </c>
      <c r="E106" s="30">
        <f t="shared" si="4"/>
        <v>41830</v>
      </c>
      <c r="F106" s="21">
        <f>VALUE(TRIM(SUBSTITUTE('Student BBDD'!E106,CHAR(160),"")))</f>
        <v>6</v>
      </c>
      <c r="G106" s="2" t="str">
        <f>'Student BBDD'!F106</f>
        <v>Bachelor of Accounting</v>
      </c>
      <c r="H106" s="32">
        <f>DATE(LEFT('Student BBDD'!G106,4),MID('Student BBDD'!G106,6,2),RIGHT('Student BBDD'!G106,2))</f>
        <v>32360</v>
      </c>
      <c r="I106" s="2" t="str">
        <f>IF(ISBLANK('Student BBDD'!H106),I105,'Student BBDD'!H106)</f>
        <v>IDPI Education</v>
      </c>
      <c r="J106" s="21" t="str">
        <f t="shared" si="5"/>
        <v>Jul</v>
      </c>
      <c r="K106" s="33">
        <f t="shared" si="6"/>
        <v>26</v>
      </c>
      <c r="L106" s="33">
        <f t="shared" si="7"/>
        <v>14</v>
      </c>
      <c r="P106">
        <f>LEN(F106)</f>
        <v>1</v>
      </c>
      <c r="Q106">
        <f>CODE(RIGHT(F106,1))</f>
        <v>54</v>
      </c>
    </row>
    <row r="107" spans="1:17">
      <c r="A107" s="3" t="str">
        <f>SUBSTITUTE('Student BBDD'!A107,"K","")</f>
        <v>150205</v>
      </c>
      <c r="B107" s="4" t="str">
        <f>TRIM(CLEAN('Student BBDD'!B107))</f>
        <v>Ms. Bahman GUYEN</v>
      </c>
      <c r="C107" s="25" t="str">
        <f>TRIM(CLEAN('Student BBDD'!C107))</f>
        <v>Brisbane</v>
      </c>
      <c r="D107" s="1" t="str">
        <f>'Student BBDD'!D107</f>
        <v>T1-2016</v>
      </c>
      <c r="E107" s="30">
        <f t="shared" si="4"/>
        <v>42680</v>
      </c>
      <c r="F107" s="21">
        <f>VALUE(TRIM(SUBSTITUTE('Student BBDD'!E107,CHAR(160),"")))</f>
        <v>9</v>
      </c>
      <c r="G107" s="2" t="str">
        <f>'Student BBDD'!F107</f>
        <v>Bachelor of Business</v>
      </c>
      <c r="H107" s="32">
        <f>DATE(LEFT('Student BBDD'!G107,4),MID('Student BBDD'!G107,6,2),RIGHT('Student BBDD'!G107,2))</f>
        <v>34915</v>
      </c>
      <c r="I107" s="2" t="str">
        <f>IF(ISBLANK('Student BBDD'!H107),I106,'Student BBDD'!H107)</f>
        <v xml:space="preserve">Visa Consultants Pty Ltd </v>
      </c>
      <c r="J107" s="21" t="str">
        <f t="shared" si="5"/>
        <v>Nov</v>
      </c>
      <c r="K107" s="33">
        <f t="shared" si="6"/>
        <v>21</v>
      </c>
      <c r="L107" s="33">
        <f t="shared" si="7"/>
        <v>11</v>
      </c>
      <c r="P107">
        <f>LEN(F107)</f>
        <v>1</v>
      </c>
      <c r="Q107">
        <f>CODE(RIGHT(F107,1))</f>
        <v>57</v>
      </c>
    </row>
    <row r="108" spans="1:17">
      <c r="A108" s="3" t="str">
        <f>SUBSTITUTE('Student BBDD'!A108,"K","")</f>
        <v>150206</v>
      </c>
      <c r="B108" s="4" t="str">
        <f>TRIM(CLEAN('Student BBDD'!B108))</f>
        <v>Ms. Tarsa GUYEN</v>
      </c>
      <c r="C108" s="25" t="str">
        <f>TRIM(CLEAN('Student BBDD'!C108))</f>
        <v>Sydney</v>
      </c>
      <c r="D108" s="1" t="str">
        <f>'Student BBDD'!D108</f>
        <v>T2-2016</v>
      </c>
      <c r="E108" s="30">
        <f t="shared" si="4"/>
        <v>42561</v>
      </c>
      <c r="F108" s="21">
        <f>VALUE(TRIM(SUBSTITUTE('Student BBDD'!E108,CHAR(160),"")))</f>
        <v>8</v>
      </c>
      <c r="G108" s="2" t="str">
        <f>'Student BBDD'!F108</f>
        <v>Bachelor of Business</v>
      </c>
      <c r="H108" s="32">
        <f>DATE(LEFT('Student BBDD'!G108,4),MID('Student BBDD'!G108,6,2),RIGHT('Student BBDD'!G108,2))</f>
        <v>35313</v>
      </c>
      <c r="I108" s="2" t="str">
        <f>IF(ISBLANK('Student BBDD'!H108),I107,'Student BBDD'!H108)</f>
        <v xml:space="preserve">Visa Consultants Pty Ltd </v>
      </c>
      <c r="J108" s="21" t="str">
        <f t="shared" si="5"/>
        <v>Jul</v>
      </c>
      <c r="K108" s="33">
        <f t="shared" si="6"/>
        <v>20</v>
      </c>
      <c r="L108" s="33">
        <f t="shared" si="7"/>
        <v>12</v>
      </c>
      <c r="P108">
        <f>LEN(F108)</f>
        <v>1</v>
      </c>
      <c r="Q108">
        <f>CODE(RIGHT(F108,1))</f>
        <v>56</v>
      </c>
    </row>
    <row r="109" spans="1:17">
      <c r="A109" s="3" t="str">
        <f>SUBSTITUTE('Student BBDD'!A109,"K","")</f>
        <v>150207</v>
      </c>
      <c r="B109" s="4" t="str">
        <f>TRIM(CLEAN('Student BBDD'!B109))</f>
        <v>Ms. Bardia GUYEN</v>
      </c>
      <c r="C109" s="25" t="str">
        <f>TRIM(CLEAN('Student BBDD'!C109))</f>
        <v>Brisbane</v>
      </c>
      <c r="D109" s="1" t="str">
        <f>'Student BBDD'!D109</f>
        <v>T1-2017</v>
      </c>
      <c r="E109" s="30">
        <f t="shared" si="4"/>
        <v>43045</v>
      </c>
      <c r="F109" s="21">
        <f>VALUE(TRIM(SUBSTITUTE('Student BBDD'!E109,CHAR(160),"")))</f>
        <v>4</v>
      </c>
      <c r="G109" s="2" t="str">
        <f>'Student BBDD'!F109</f>
        <v>Bachelor of Business</v>
      </c>
      <c r="H109" s="32">
        <f>DATE(LEFT('Student BBDD'!G109,4),MID('Student BBDD'!G109,6,2),RIGHT('Student BBDD'!G109,2))</f>
        <v>33948</v>
      </c>
      <c r="I109" s="2" t="str">
        <f>IF(ISBLANK('Student BBDD'!H109),I108,'Student BBDD'!H109)</f>
        <v xml:space="preserve">Visa Consultants Pty Ltd </v>
      </c>
      <c r="J109" s="21" t="str">
        <f t="shared" si="5"/>
        <v>Nov</v>
      </c>
      <c r="K109" s="33">
        <f t="shared" si="6"/>
        <v>25</v>
      </c>
      <c r="L109" s="33">
        <f t="shared" si="7"/>
        <v>16</v>
      </c>
      <c r="P109">
        <f>LEN(F109)</f>
        <v>1</v>
      </c>
      <c r="Q109">
        <f>CODE(RIGHT(F109,1))</f>
        <v>52</v>
      </c>
    </row>
    <row r="110" spans="1:17">
      <c r="A110" s="3" t="str">
        <f>SUBSTITUTE('Student BBDD'!A110,"K","")</f>
        <v>150208</v>
      </c>
      <c r="B110" s="4" t="str">
        <f>TRIM(CLEAN('Student BBDD'!B110))</f>
        <v>Ms. Ferdows GUYEN</v>
      </c>
      <c r="C110" s="25" t="str">
        <f>TRIM(CLEAN('Student BBDD'!C110))</f>
        <v>Brisbane</v>
      </c>
      <c r="D110" s="1" t="str">
        <f>'Student BBDD'!D110</f>
        <v>T3-2016</v>
      </c>
      <c r="E110" s="30">
        <f t="shared" si="4"/>
        <v>42442</v>
      </c>
      <c r="F110" s="21">
        <f>VALUE(TRIM(SUBSTITUTE('Student BBDD'!E110,CHAR(160),"")))</f>
        <v>16</v>
      </c>
      <c r="G110" s="2" t="str">
        <f>'Student BBDD'!F110</f>
        <v>Bachelor of Business</v>
      </c>
      <c r="H110" s="32">
        <f>DATE(LEFT('Student BBDD'!G110,4),MID('Student BBDD'!G110,6,2),RIGHT('Student BBDD'!G110,2))</f>
        <v>34448</v>
      </c>
      <c r="I110" s="2" t="str">
        <f>IF(ISBLANK('Student BBDD'!H110),I109,'Student BBDD'!H110)</f>
        <v xml:space="preserve">Visa Consultants Pty Ltd </v>
      </c>
      <c r="J110" s="21" t="str">
        <f t="shared" si="5"/>
        <v>Mar</v>
      </c>
      <c r="K110" s="33">
        <f t="shared" si="6"/>
        <v>22</v>
      </c>
      <c r="L110" s="33">
        <f t="shared" si="7"/>
        <v>4</v>
      </c>
      <c r="P110">
        <f>LEN(F110)</f>
        <v>2</v>
      </c>
      <c r="Q110">
        <f>CODE(RIGHT(F110,1))</f>
        <v>54</v>
      </c>
    </row>
    <row r="111" spans="1:17">
      <c r="A111" s="3" t="str">
        <f>SUBSTITUTE('Student BBDD'!A111,"K","")</f>
        <v>150209</v>
      </c>
      <c r="B111" s="4" t="str">
        <f>TRIM(CLEAN('Student BBDD'!B111))</f>
        <v>Mr. Marmar AHMAN</v>
      </c>
      <c r="C111" s="25" t="str">
        <f>TRIM(CLEAN('Student BBDD'!C111))</f>
        <v>Melbourne</v>
      </c>
      <c r="D111" s="1" t="str">
        <f>'Student BBDD'!D111</f>
        <v>T2-2014</v>
      </c>
      <c r="E111" s="30">
        <f t="shared" si="4"/>
        <v>41830</v>
      </c>
      <c r="F111" s="21">
        <f>VALUE(TRIM(SUBSTITUTE('Student BBDD'!E111,CHAR(160),"")))</f>
        <v>1</v>
      </c>
      <c r="G111" s="2" t="str">
        <f>'Student BBDD'!F111</f>
        <v>Bachelor of Business</v>
      </c>
      <c r="H111" s="32">
        <f>DATE(LEFT('Student BBDD'!G111,4),MID('Student BBDD'!G111,6,2),RIGHT('Student BBDD'!G111,2))</f>
        <v>31843</v>
      </c>
      <c r="I111" s="2" t="str">
        <f>IF(ISBLANK('Student BBDD'!H111),I110,'Student BBDD'!H111)</f>
        <v xml:space="preserve">Visa Consultants Pty Ltd </v>
      </c>
      <c r="J111" s="21" t="str">
        <f t="shared" si="5"/>
        <v>Jul</v>
      </c>
      <c r="K111" s="33">
        <f t="shared" si="6"/>
        <v>27</v>
      </c>
      <c r="L111" s="33">
        <f t="shared" si="7"/>
        <v>19</v>
      </c>
      <c r="P111">
        <f>LEN(F111)</f>
        <v>1</v>
      </c>
      <c r="Q111">
        <f>CODE(RIGHT(F111,1))</f>
        <v>49</v>
      </c>
    </row>
    <row r="112" spans="1:17">
      <c r="A112" s="3" t="str">
        <f>SUBSTITUTE('Student BBDD'!A112,"K","")</f>
        <v>150210</v>
      </c>
      <c r="B112" s="4" t="str">
        <f>TRIM(CLEAN('Student BBDD'!B112))</f>
        <v>Mr. Hootan DHURY</v>
      </c>
      <c r="C112" s="25" t="str">
        <f>TRIM(CLEAN('Student BBDD'!C112))</f>
        <v>Melbourne</v>
      </c>
      <c r="D112" s="1" t="str">
        <f>'Student BBDD'!D112</f>
        <v>T2-2016</v>
      </c>
      <c r="E112" s="30">
        <f t="shared" si="4"/>
        <v>42561</v>
      </c>
      <c r="F112" s="21">
        <f>VALUE(TRIM(SUBSTITUTE('Student BBDD'!E112,CHAR(160),"")))</f>
        <v>11</v>
      </c>
      <c r="G112" s="2" t="str">
        <f>'Student BBDD'!F112</f>
        <v>Bachelor of Business</v>
      </c>
      <c r="H112" s="32">
        <f>DATE(LEFT('Student BBDD'!G112,4),MID('Student BBDD'!G112,6,2),RIGHT('Student BBDD'!G112,2))</f>
        <v>32036</v>
      </c>
      <c r="I112" s="2" t="str">
        <f>IF(ISBLANK('Student BBDD'!H112),I111,'Student BBDD'!H112)</f>
        <v xml:space="preserve">Visa Consultants Pty Ltd </v>
      </c>
      <c r="J112" s="21" t="str">
        <f t="shared" si="5"/>
        <v>Jul</v>
      </c>
      <c r="K112" s="33">
        <f t="shared" si="6"/>
        <v>29</v>
      </c>
      <c r="L112" s="33">
        <f t="shared" si="7"/>
        <v>9</v>
      </c>
      <c r="P112">
        <f>LEN(F112)</f>
        <v>2</v>
      </c>
      <c r="Q112">
        <f>CODE(RIGHT(F112,1))</f>
        <v>49</v>
      </c>
    </row>
    <row r="113" spans="1:17">
      <c r="A113" s="3" t="str">
        <f>SUBSTITUTE('Student BBDD'!A113,"K","")</f>
        <v>150211</v>
      </c>
      <c r="B113" s="4" t="str">
        <f>TRIM(CLEAN('Student BBDD'!B113))</f>
        <v>Mr. Vida a NAW</v>
      </c>
      <c r="C113" s="25" t="str">
        <f>TRIM(CLEAN('Student BBDD'!C113))</f>
        <v>Melbourne</v>
      </c>
      <c r="D113" s="1" t="str">
        <f>'Student BBDD'!D113</f>
        <v>T3-2015</v>
      </c>
      <c r="E113" s="30">
        <f t="shared" si="4"/>
        <v>42076</v>
      </c>
      <c r="F113" s="21">
        <f>VALUE(TRIM(SUBSTITUTE('Student BBDD'!E113,CHAR(160),"")))</f>
        <v>3</v>
      </c>
      <c r="G113" s="2" t="str">
        <f>'Student BBDD'!F113</f>
        <v>Bachelor of Business</v>
      </c>
      <c r="H113" s="32">
        <f>DATE(LEFT('Student BBDD'!G113,4),MID('Student BBDD'!G113,6,2),RIGHT('Student BBDD'!G113,2))</f>
        <v>34701</v>
      </c>
      <c r="I113" s="2" t="str">
        <f>IF(ISBLANK('Student BBDD'!H113),I112,'Student BBDD'!H113)</f>
        <v xml:space="preserve">Visa Consultants Pty Ltd </v>
      </c>
      <c r="J113" s="21" t="str">
        <f t="shared" si="5"/>
        <v>Mar</v>
      </c>
      <c r="K113" s="33">
        <f t="shared" si="6"/>
        <v>20</v>
      </c>
      <c r="L113" s="33">
        <f t="shared" si="7"/>
        <v>17</v>
      </c>
      <c r="P113">
        <f>LEN(F113)</f>
        <v>1</v>
      </c>
      <c r="Q113">
        <f>CODE(RIGHT(F113,1))</f>
        <v>51</v>
      </c>
    </row>
    <row r="114" spans="1:17">
      <c r="A114" s="3" t="str">
        <f>SUBSTITUTE('Student BBDD'!A114,"K","")</f>
        <v>150212</v>
      </c>
      <c r="B114" s="4" t="str">
        <f>TRIM(CLEAN('Student BBDD'!B114))</f>
        <v>Mr. Arezoo a NAW</v>
      </c>
      <c r="C114" s="25" t="str">
        <f>TRIM(CLEAN('Student BBDD'!C114))</f>
        <v>Melbourne</v>
      </c>
      <c r="D114" s="1" t="str">
        <f>'Student BBDD'!D114</f>
        <v>T2-2015</v>
      </c>
      <c r="E114" s="30">
        <f t="shared" si="4"/>
        <v>42195</v>
      </c>
      <c r="F114" s="21">
        <f>VALUE(TRIM(SUBSTITUTE('Student BBDD'!E114,CHAR(160),"")))</f>
        <v>4</v>
      </c>
      <c r="G114" s="2" t="str">
        <f>'Student BBDD'!F114</f>
        <v>Bachelor of Business</v>
      </c>
      <c r="H114" s="32">
        <f>DATE(LEFT('Student BBDD'!G114,4),MID('Student BBDD'!G114,6,2),RIGHT('Student BBDD'!G114,2))</f>
        <v>33043</v>
      </c>
      <c r="I114" s="2" t="str">
        <f>IF(ISBLANK('Student BBDD'!H114),I113,'Student BBDD'!H114)</f>
        <v>Song Study Advisory</v>
      </c>
      <c r="J114" s="21" t="str">
        <f t="shared" si="5"/>
        <v>Jul</v>
      </c>
      <c r="K114" s="33">
        <f t="shared" si="6"/>
        <v>25</v>
      </c>
      <c r="L114" s="33">
        <f t="shared" si="7"/>
        <v>16</v>
      </c>
      <c r="P114">
        <f>LEN(F114)</f>
        <v>1</v>
      </c>
      <c r="Q114">
        <f>CODE(RIGHT(F114,1))</f>
        <v>52</v>
      </c>
    </row>
    <row r="115" spans="1:17">
      <c r="A115" s="3" t="str">
        <f>SUBSTITUTE('Student BBDD'!A115,"K","")</f>
        <v>150213</v>
      </c>
      <c r="B115" s="4" t="str">
        <f>TRIM(CLEAN('Student BBDD'!B115))</f>
        <v>Mr. Sara a NAW</v>
      </c>
      <c r="C115" s="25" t="str">
        <f>TRIM(CLEAN('Student BBDD'!C115))</f>
        <v>Melbourne</v>
      </c>
      <c r="D115" s="1" t="str">
        <f>'Student BBDD'!D115</f>
        <v>T3-2014</v>
      </c>
      <c r="E115" s="30">
        <f t="shared" si="4"/>
        <v>41711</v>
      </c>
      <c r="F115" s="21">
        <f>VALUE(TRIM(SUBSTITUTE('Student BBDD'!E115,CHAR(160),"")))</f>
        <v>5</v>
      </c>
      <c r="G115" s="2" t="str">
        <f>'Student BBDD'!F115</f>
        <v>Bachelor of Business</v>
      </c>
      <c r="H115" s="32">
        <f>DATE(LEFT('Student BBDD'!G115,4),MID('Student BBDD'!G115,6,2),RIGHT('Student BBDD'!G115,2))</f>
        <v>32969</v>
      </c>
      <c r="I115" s="2" t="str">
        <f>IF(ISBLANK('Student BBDD'!H115),I114,'Student BBDD'!H115)</f>
        <v>Song Study Advisory</v>
      </c>
      <c r="J115" s="21" t="str">
        <f t="shared" si="5"/>
        <v>Mar</v>
      </c>
      <c r="K115" s="33">
        <f t="shared" si="6"/>
        <v>24</v>
      </c>
      <c r="L115" s="33">
        <f t="shared" si="7"/>
        <v>15</v>
      </c>
      <c r="P115">
        <f>LEN(F115)</f>
        <v>1</v>
      </c>
      <c r="Q115">
        <f>CODE(RIGHT(F115,1))</f>
        <v>53</v>
      </c>
    </row>
    <row r="116" spans="1:17">
      <c r="A116" s="3" t="str">
        <f>SUBSTITUTE('Student BBDD'!A116,"K","")</f>
        <v>150214</v>
      </c>
      <c r="B116" s="4" t="str">
        <f>TRIM(CLEAN('Student BBDD'!B116))</f>
        <v>Mr. Aryan SINGH</v>
      </c>
      <c r="C116" s="25" t="str">
        <f>TRIM(CLEAN('Student BBDD'!C116))</f>
        <v>Sydney</v>
      </c>
      <c r="D116" s="1" t="str">
        <f>'Student BBDD'!D116</f>
        <v>T2-2014</v>
      </c>
      <c r="E116" s="30">
        <f t="shared" si="4"/>
        <v>41830</v>
      </c>
      <c r="F116" s="21">
        <f>VALUE(TRIM(SUBSTITUTE('Student BBDD'!E116,CHAR(160),"")))</f>
        <v>6</v>
      </c>
      <c r="G116" s="2" t="str">
        <f>'Student BBDD'!F116</f>
        <v>Bachelor of Business</v>
      </c>
      <c r="H116" s="32">
        <f>DATE(LEFT('Student BBDD'!G116,4),MID('Student BBDD'!G116,6,2),RIGHT('Student BBDD'!G116,2))</f>
        <v>32699</v>
      </c>
      <c r="I116" s="2" t="str">
        <f>IF(ISBLANK('Student BBDD'!H116),I115,'Student BBDD'!H116)</f>
        <v xml:space="preserve">Visa Consultants Pty Ltd </v>
      </c>
      <c r="J116" s="21" t="str">
        <f t="shared" si="5"/>
        <v>Jul</v>
      </c>
      <c r="K116" s="33">
        <f t="shared" si="6"/>
        <v>25</v>
      </c>
      <c r="L116" s="33">
        <f t="shared" si="7"/>
        <v>14</v>
      </c>
      <c r="P116">
        <f>LEN(F116)</f>
        <v>1</v>
      </c>
      <c r="Q116">
        <f>CODE(RIGHT(F116,1))</f>
        <v>54</v>
      </c>
    </row>
    <row r="117" spans="1:17">
      <c r="A117" s="3" t="str">
        <f>SUBSTITUTE('Student BBDD'!A117,"K","")</f>
        <v>150215</v>
      </c>
      <c r="B117" s="4" t="str">
        <f>TRIM(CLEAN('Student BBDD'!B117))</f>
        <v>Mr. Meshia SINGH</v>
      </c>
      <c r="C117" s="25" t="str">
        <f>TRIM(CLEAN('Student BBDD'!C117))</f>
        <v>Sydney</v>
      </c>
      <c r="D117" s="1" t="str">
        <f>'Student BBDD'!D117</f>
        <v>T2-2015</v>
      </c>
      <c r="E117" s="30">
        <f t="shared" si="4"/>
        <v>42195</v>
      </c>
      <c r="F117" s="21">
        <f>VALUE(TRIM(SUBSTITUTE('Student BBDD'!E117,CHAR(160),"")))</f>
        <v>11</v>
      </c>
      <c r="G117" s="2" t="str">
        <f>'Student BBDD'!F117</f>
        <v>Bachelor of Business</v>
      </c>
      <c r="H117" s="32">
        <f>DATE(LEFT('Student BBDD'!G117,4),MID('Student BBDD'!G117,6,2),RIGHT('Student BBDD'!G117,2))</f>
        <v>32255</v>
      </c>
      <c r="I117" s="2" t="str">
        <f>IF(ISBLANK('Student BBDD'!H117),I116,'Student BBDD'!H117)</f>
        <v xml:space="preserve">Visa Consultants Pty Ltd </v>
      </c>
      <c r="J117" s="21" t="str">
        <f t="shared" si="5"/>
        <v>Jul</v>
      </c>
      <c r="K117" s="33">
        <f t="shared" si="6"/>
        <v>27</v>
      </c>
      <c r="L117" s="33">
        <f t="shared" si="7"/>
        <v>9</v>
      </c>
      <c r="P117">
        <f>LEN(F117)</f>
        <v>2</v>
      </c>
      <c r="Q117">
        <f>CODE(RIGHT(F117,1))</f>
        <v>49</v>
      </c>
    </row>
    <row r="118" spans="1:17">
      <c r="A118" s="3" t="str">
        <f>SUBSTITUTE('Student BBDD'!A118,"K","")</f>
        <v>150216</v>
      </c>
      <c r="B118" s="4" t="str">
        <f>TRIM(CLEAN('Student BBDD'!B118))</f>
        <v>Ms. Golpari KAUR</v>
      </c>
      <c r="C118" s="25" t="str">
        <f>TRIM(CLEAN('Student BBDD'!C118))</f>
        <v>Melbourne</v>
      </c>
      <c r="D118" s="1" t="str">
        <f>'Student BBDD'!D118</f>
        <v>T2-2015</v>
      </c>
      <c r="E118" s="30">
        <f t="shared" si="4"/>
        <v>42195</v>
      </c>
      <c r="F118" s="21">
        <f>VALUE(TRIM(SUBSTITUTE('Student BBDD'!E118,CHAR(160),"")))</f>
        <v>17</v>
      </c>
      <c r="G118" s="2" t="str">
        <f>'Student BBDD'!F118</f>
        <v>Bachelor of Business</v>
      </c>
      <c r="H118" s="32">
        <f>DATE(LEFT('Student BBDD'!G118,4),MID('Student BBDD'!G118,6,2),RIGHT('Student BBDD'!G118,2))</f>
        <v>34857</v>
      </c>
      <c r="I118" s="2" t="str">
        <f>IF(ISBLANK('Student BBDD'!H118),I117,'Student BBDD'!H118)</f>
        <v xml:space="preserve">Visa Consultants Pty Ltd </v>
      </c>
      <c r="J118" s="21" t="str">
        <f t="shared" si="5"/>
        <v>Jul</v>
      </c>
      <c r="K118" s="33">
        <f t="shared" si="6"/>
        <v>20</v>
      </c>
      <c r="L118" s="33">
        <f t="shared" si="7"/>
        <v>3</v>
      </c>
      <c r="P118">
        <f>LEN(F118)</f>
        <v>2</v>
      </c>
      <c r="Q118">
        <f>CODE(RIGHT(F118,1))</f>
        <v>55</v>
      </c>
    </row>
    <row r="119" spans="1:17">
      <c r="A119" s="3" t="str">
        <f>SUBSTITUTE('Student BBDD'!A119,"K","")</f>
        <v>150217</v>
      </c>
      <c r="B119" s="4" t="str">
        <f>TRIM(CLEAN('Student BBDD'!B119))</f>
        <v>Mr. Khorsheed KUMAR</v>
      </c>
      <c r="C119" s="25" t="str">
        <f>TRIM(CLEAN('Student BBDD'!C119))</f>
        <v>Melbourne</v>
      </c>
      <c r="D119" s="1" t="str">
        <f>'Student BBDD'!D119</f>
        <v>T1-2017</v>
      </c>
      <c r="E119" s="30">
        <f t="shared" si="4"/>
        <v>43045</v>
      </c>
      <c r="F119" s="21">
        <f>VALUE(TRIM(SUBSTITUTE('Student BBDD'!E119,CHAR(160),"")))</f>
        <v>4</v>
      </c>
      <c r="G119" s="2" t="str">
        <f>'Student BBDD'!F119</f>
        <v>Bachelor of Business</v>
      </c>
      <c r="H119" s="32">
        <f>DATE(LEFT('Student BBDD'!G119,4),MID('Student BBDD'!G119,6,2),RIGHT('Student BBDD'!G119,2))</f>
        <v>34292</v>
      </c>
      <c r="I119" s="2" t="str">
        <f>IF(ISBLANK('Student BBDD'!H119),I118,'Student BBDD'!H119)</f>
        <v xml:space="preserve">Visa Consultants Pty Ltd </v>
      </c>
      <c r="J119" s="21" t="str">
        <f t="shared" si="5"/>
        <v>Nov</v>
      </c>
      <c r="K119" s="33">
        <f t="shared" si="6"/>
        <v>24</v>
      </c>
      <c r="L119" s="33">
        <f t="shared" si="7"/>
        <v>16</v>
      </c>
      <c r="P119">
        <f>LEN(F119)</f>
        <v>1</v>
      </c>
      <c r="Q119">
        <f>CODE(RIGHT(F119,1))</f>
        <v>52</v>
      </c>
    </row>
    <row r="120" spans="1:17">
      <c r="A120" s="3" t="str">
        <f>SUBSTITUTE('Student BBDD'!A120,"K","")</f>
        <v>150218</v>
      </c>
      <c r="B120" s="4" t="str">
        <f>TRIM(CLEAN('Student BBDD'!B120))</f>
        <v>Mr. Shahrdad SINGH</v>
      </c>
      <c r="C120" s="25" t="str">
        <f>TRIM(CLEAN('Student BBDD'!C120))</f>
        <v>Melbourne</v>
      </c>
      <c r="D120" s="1" t="str">
        <f>'Student BBDD'!D120</f>
        <v>T1-2017</v>
      </c>
      <c r="E120" s="30">
        <f t="shared" si="4"/>
        <v>43045</v>
      </c>
      <c r="F120" s="21">
        <f>VALUE(TRIM(SUBSTITUTE('Student BBDD'!E120,CHAR(160),"")))</f>
        <v>3</v>
      </c>
      <c r="G120" s="2" t="str">
        <f>'Student BBDD'!F120</f>
        <v>Bachelor of Business</v>
      </c>
      <c r="H120" s="32">
        <f>DATE(LEFT('Student BBDD'!G120,4),MID('Student BBDD'!G120,6,2),RIGHT('Student BBDD'!G120,2))</f>
        <v>35484</v>
      </c>
      <c r="I120" s="2" t="str">
        <f>IF(ISBLANK('Student BBDD'!H120),I119,'Student BBDD'!H120)</f>
        <v xml:space="preserve">International Edification Development </v>
      </c>
      <c r="J120" s="21" t="str">
        <f t="shared" si="5"/>
        <v>Nov</v>
      </c>
      <c r="K120" s="33">
        <f t="shared" si="6"/>
        <v>20</v>
      </c>
      <c r="L120" s="33">
        <f t="shared" si="7"/>
        <v>17</v>
      </c>
      <c r="P120">
        <f>LEN(F120)</f>
        <v>1</v>
      </c>
      <c r="Q120">
        <f>CODE(RIGHT(F120,1))</f>
        <v>51</v>
      </c>
    </row>
    <row r="121" spans="1:17">
      <c r="A121" s="3" t="str">
        <f>SUBSTITUTE('Student BBDD'!A121,"K","")</f>
        <v>150219</v>
      </c>
      <c r="B121" s="4" t="str">
        <f>TRIM(CLEAN('Student BBDD'!B121))</f>
        <v>Ms. Khojassteh GUYEN</v>
      </c>
      <c r="C121" s="25" t="str">
        <f>TRIM(CLEAN('Student BBDD'!C121))</f>
        <v>Brisbane</v>
      </c>
      <c r="D121" s="1" t="str">
        <f>'Student BBDD'!D121</f>
        <v>T1-2015</v>
      </c>
      <c r="E121" s="30">
        <f t="shared" si="4"/>
        <v>42314</v>
      </c>
      <c r="F121" s="21">
        <f>VALUE(TRIM(SUBSTITUTE('Student BBDD'!E121,CHAR(160),"")))</f>
        <v>8</v>
      </c>
      <c r="G121" s="2" t="str">
        <f>'Student BBDD'!F121</f>
        <v>Bachelor of Business</v>
      </c>
      <c r="H121" s="32">
        <f>DATE(LEFT('Student BBDD'!G121,4),MID('Student BBDD'!G121,6,2),RIGHT('Student BBDD'!G121,2))</f>
        <v>35469</v>
      </c>
      <c r="I121" s="2" t="str">
        <f>IF(ISBLANK('Student BBDD'!H121),I120,'Student BBDD'!H121)</f>
        <v>Bao International Education</v>
      </c>
      <c r="J121" s="21" t="str">
        <f t="shared" si="5"/>
        <v>Nov</v>
      </c>
      <c r="K121" s="33">
        <f t="shared" si="6"/>
        <v>18</v>
      </c>
      <c r="L121" s="33">
        <f t="shared" si="7"/>
        <v>12</v>
      </c>
      <c r="P121">
        <f>LEN(F121)</f>
        <v>1</v>
      </c>
      <c r="Q121">
        <f>CODE(RIGHT(F121,1))</f>
        <v>56</v>
      </c>
    </row>
    <row r="122" spans="1:17">
      <c r="A122" s="3" t="str">
        <f>SUBSTITUTE('Student BBDD'!A122,"K","")</f>
        <v>150220</v>
      </c>
      <c r="B122" s="4" t="str">
        <f>TRIM(CLEAN('Student BBDD'!B122))</f>
        <v>Mr. Danush SINGH</v>
      </c>
      <c r="C122" s="25" t="str">
        <f>TRIM(CLEAN('Student BBDD'!C122))</f>
        <v>Melbourne</v>
      </c>
      <c r="D122" s="1" t="str">
        <f>'Student BBDD'!D122</f>
        <v>T1-2015</v>
      </c>
      <c r="E122" s="30">
        <f t="shared" si="4"/>
        <v>42314</v>
      </c>
      <c r="F122" s="21">
        <f>VALUE(TRIM(SUBSTITUTE('Student BBDD'!E122,CHAR(160),"")))</f>
        <v>11</v>
      </c>
      <c r="G122" s="2" t="str">
        <f>'Student BBDD'!F122</f>
        <v>Bachelor of Business</v>
      </c>
      <c r="H122" s="32">
        <f>DATE(LEFT('Student BBDD'!G122,4),MID('Student BBDD'!G122,6,2),RIGHT('Student BBDD'!G122,2))</f>
        <v>34305</v>
      </c>
      <c r="I122" s="2" t="str">
        <f>IF(ISBLANK('Student BBDD'!H122),I121,'Student BBDD'!H122)</f>
        <v>Bao International Education</v>
      </c>
      <c r="J122" s="21" t="str">
        <f t="shared" si="5"/>
        <v>Nov</v>
      </c>
      <c r="K122" s="33">
        <f t="shared" si="6"/>
        <v>22</v>
      </c>
      <c r="L122" s="33">
        <f t="shared" si="7"/>
        <v>9</v>
      </c>
      <c r="P122">
        <f>LEN(F122)</f>
        <v>2</v>
      </c>
      <c r="Q122">
        <f>CODE(RIGHT(F122,1))</f>
        <v>49</v>
      </c>
    </row>
    <row r="123" spans="1:17">
      <c r="A123" s="3" t="str">
        <f>SUBSTITUTE('Student BBDD'!A123,"K","")</f>
        <v>150221</v>
      </c>
      <c r="B123" s="4" t="str">
        <f>TRIM(CLEAN('Student BBDD'!B123))</f>
        <v>Mr. Shahzadeh AKRAM</v>
      </c>
      <c r="C123" s="25" t="str">
        <f>TRIM(CLEAN('Student BBDD'!C123))</f>
        <v>Melbourne</v>
      </c>
      <c r="D123" s="1" t="str">
        <f>'Student BBDD'!D123</f>
        <v>T2-2015</v>
      </c>
      <c r="E123" s="30">
        <f t="shared" si="4"/>
        <v>42195</v>
      </c>
      <c r="F123" s="21">
        <f>VALUE(TRIM(SUBSTITUTE('Student BBDD'!E123,CHAR(160),"")))</f>
        <v>10</v>
      </c>
      <c r="G123" s="2" t="str">
        <f>'Student BBDD'!F123</f>
        <v>Bachelor of Business</v>
      </c>
      <c r="H123" s="32">
        <f>DATE(LEFT('Student BBDD'!G123,4),MID('Student BBDD'!G123,6,2),RIGHT('Student BBDD'!G123,2))</f>
        <v>33642</v>
      </c>
      <c r="I123" s="2" t="str">
        <f>IF(ISBLANK('Student BBDD'!H123),I122,'Student BBDD'!H123)</f>
        <v>International Migration &amp; Education Services</v>
      </c>
      <c r="J123" s="21" t="str">
        <f t="shared" si="5"/>
        <v>Jul</v>
      </c>
      <c r="K123" s="33">
        <f t="shared" si="6"/>
        <v>23</v>
      </c>
      <c r="L123" s="33">
        <f t="shared" si="7"/>
        <v>10</v>
      </c>
      <c r="P123">
        <f>LEN(F123)</f>
        <v>2</v>
      </c>
      <c r="Q123">
        <f>CODE(RIGHT(F123,1))</f>
        <v>48</v>
      </c>
    </row>
    <row r="124" spans="1:17">
      <c r="A124" s="3" t="str">
        <f>SUBSTITUTE('Student BBDD'!A124,"K","")</f>
        <v>150222</v>
      </c>
      <c r="B124" s="4" t="str">
        <f>TRIM(CLEAN('Student BBDD'!B124))</f>
        <v>Mr. Arsalan RAZA</v>
      </c>
      <c r="C124" s="25" t="str">
        <f>TRIM(CLEAN('Student BBDD'!C124))</f>
        <v>Brisbane</v>
      </c>
      <c r="D124" s="1" t="str">
        <f>'Student BBDD'!D124</f>
        <v>T3-2014</v>
      </c>
      <c r="E124" s="30">
        <f t="shared" si="4"/>
        <v>41711</v>
      </c>
      <c r="F124" s="21">
        <f>VALUE(TRIM(SUBSTITUTE('Student BBDD'!E124,CHAR(160),"")))</f>
        <v>6</v>
      </c>
      <c r="G124" s="2" t="str">
        <f>'Student BBDD'!F124</f>
        <v>Bachelor of Business</v>
      </c>
      <c r="H124" s="32">
        <f>DATE(LEFT('Student BBDD'!G124,4),MID('Student BBDD'!G124,6,2),RIGHT('Student BBDD'!G124,2))</f>
        <v>32848</v>
      </c>
      <c r="I124" s="2" t="str">
        <f>IF(ISBLANK('Student BBDD'!H124),I123,'Student BBDD'!H124)</f>
        <v>International Migration &amp; Education Services</v>
      </c>
      <c r="J124" s="21" t="str">
        <f t="shared" si="5"/>
        <v>Mar</v>
      </c>
      <c r="K124" s="33">
        <f t="shared" si="6"/>
        <v>25</v>
      </c>
      <c r="L124" s="33">
        <f t="shared" si="7"/>
        <v>14</v>
      </c>
      <c r="P124">
        <f>LEN(F124)</f>
        <v>1</v>
      </c>
      <c r="Q124">
        <f>CODE(RIGHT(F124,1))</f>
        <v>54</v>
      </c>
    </row>
    <row r="125" spans="1:17">
      <c r="A125" s="3" t="str">
        <f>SUBSTITUTE('Student BBDD'!A125,"K","")</f>
        <v>150223</v>
      </c>
      <c r="B125" s="4" t="str">
        <f>TRIM(CLEAN('Student BBDD'!B125))</f>
        <v>Mr. Farzaneh SINGH</v>
      </c>
      <c r="C125" s="25" t="str">
        <f>TRIM(CLEAN('Student BBDD'!C125))</f>
        <v>Brisbane</v>
      </c>
      <c r="D125" s="1" t="str">
        <f>'Student BBDD'!D125</f>
        <v>T1-2015</v>
      </c>
      <c r="E125" s="30">
        <f t="shared" si="4"/>
        <v>42314</v>
      </c>
      <c r="F125" s="21">
        <f>VALUE(TRIM(SUBSTITUTE('Student BBDD'!E125,CHAR(160),"")))</f>
        <v>3</v>
      </c>
      <c r="G125" s="2" t="str">
        <f>'Student BBDD'!F125</f>
        <v>Bachelor of Business</v>
      </c>
      <c r="H125" s="32">
        <f>DATE(LEFT('Student BBDD'!G125,4),MID('Student BBDD'!G125,6,2),RIGHT('Student BBDD'!G125,2))</f>
        <v>33573</v>
      </c>
      <c r="I125" s="2" t="str">
        <f>IF(ISBLANK('Student BBDD'!H125),I124,'Student BBDD'!H125)</f>
        <v>International Migration &amp; Education Services</v>
      </c>
      <c r="J125" s="21" t="str">
        <f t="shared" si="5"/>
        <v>Nov</v>
      </c>
      <c r="K125" s="33">
        <f t="shared" si="6"/>
        <v>24</v>
      </c>
      <c r="L125" s="33">
        <f t="shared" si="7"/>
        <v>17</v>
      </c>
      <c r="P125">
        <f>LEN(F125)</f>
        <v>1</v>
      </c>
      <c r="Q125">
        <f>CODE(RIGHT(F125,1))</f>
        <v>51</v>
      </c>
    </row>
    <row r="126" spans="1:17">
      <c r="A126" s="3" t="str">
        <f>SUBSTITUTE('Student BBDD'!A126,"K","")</f>
        <v>150224</v>
      </c>
      <c r="B126" s="4" t="str">
        <f>TRIM(CLEAN('Student BBDD'!B126))</f>
        <v>Mr. Cirrus ohaib</v>
      </c>
      <c r="C126" s="25" t="str">
        <f>TRIM(CLEAN('Student BBDD'!C126))</f>
        <v>Brisbane</v>
      </c>
      <c r="D126" s="1" t="str">
        <f>'Student BBDD'!D126</f>
        <v>T2-2014</v>
      </c>
      <c r="E126" s="30">
        <f t="shared" si="4"/>
        <v>41830</v>
      </c>
      <c r="F126" s="21">
        <f>VALUE(TRIM(SUBSTITUTE('Student BBDD'!E126,CHAR(160),"")))</f>
        <v>3</v>
      </c>
      <c r="G126" s="2" t="str">
        <f>'Student BBDD'!F126</f>
        <v>Bachelor of Business</v>
      </c>
      <c r="H126" s="32">
        <f>DATE(LEFT('Student BBDD'!G126,4),MID('Student BBDD'!G126,6,2),RIGHT('Student BBDD'!G126,2))</f>
        <v>34024</v>
      </c>
      <c r="I126" s="2" t="str">
        <f>IF(ISBLANK('Student BBDD'!H126),I125,'Student BBDD'!H126)</f>
        <v>International Migration &amp; Education Services</v>
      </c>
      <c r="J126" s="21" t="str">
        <f t="shared" si="5"/>
        <v>Jul</v>
      </c>
      <c r="K126" s="33">
        <f t="shared" si="6"/>
        <v>21</v>
      </c>
      <c r="L126" s="33">
        <f t="shared" si="7"/>
        <v>17</v>
      </c>
      <c r="P126">
        <f>LEN(F126)</f>
        <v>1</v>
      </c>
      <c r="Q126">
        <f>CODE(RIGHT(F126,1))</f>
        <v>51</v>
      </c>
    </row>
    <row r="127" spans="1:17">
      <c r="A127" s="3" t="str">
        <f>SUBSTITUTE('Student BBDD'!A127,"K","")</f>
        <v>150225</v>
      </c>
      <c r="B127" s="4" t="str">
        <f>TRIM(CLEAN('Student BBDD'!B127))</f>
        <v>Mr. Kouros ANDEL</v>
      </c>
      <c r="C127" s="25" t="str">
        <f>TRIM(CLEAN('Student BBDD'!C127))</f>
        <v>Brisbane</v>
      </c>
      <c r="D127" s="1" t="str">
        <f>'Student BBDD'!D127</f>
        <v>T3-2016</v>
      </c>
      <c r="E127" s="30">
        <f t="shared" si="4"/>
        <v>42442</v>
      </c>
      <c r="F127" s="21">
        <f>VALUE(TRIM(SUBSTITUTE('Student BBDD'!E127,CHAR(160),"")))</f>
        <v>15</v>
      </c>
      <c r="G127" s="2" t="str">
        <f>'Student BBDD'!F127</f>
        <v>Bachelor of Business</v>
      </c>
      <c r="H127" s="32">
        <f>DATE(LEFT('Student BBDD'!G127,4),MID('Student BBDD'!G127,6,2),RIGHT('Student BBDD'!G127,2))</f>
        <v>35644</v>
      </c>
      <c r="I127" s="2" t="str">
        <f>IF(ISBLANK('Student BBDD'!H127),I126,'Student BBDD'!H127)</f>
        <v>Study GLOBAL - Auckland</v>
      </c>
      <c r="J127" s="21" t="str">
        <f t="shared" si="5"/>
        <v>Mar</v>
      </c>
      <c r="K127" s="33">
        <f t="shared" si="6"/>
        <v>19</v>
      </c>
      <c r="L127" s="33">
        <f t="shared" si="7"/>
        <v>5</v>
      </c>
      <c r="P127">
        <f>LEN(F127)</f>
        <v>2</v>
      </c>
      <c r="Q127">
        <f>CODE(RIGHT(F127,1))</f>
        <v>53</v>
      </c>
    </row>
    <row r="128" spans="1:17">
      <c r="A128" s="3" t="str">
        <f>SUBSTITUTE('Student BBDD'!A128,"K","")</f>
        <v>150226</v>
      </c>
      <c r="B128" s="4" t="str">
        <f>TRIM(CLEAN('Student BBDD'!B128))</f>
        <v>Mr. Mehran ANDEL</v>
      </c>
      <c r="C128" s="25" t="str">
        <f>TRIM(CLEAN('Student BBDD'!C128))</f>
        <v>Melbourne</v>
      </c>
      <c r="D128" s="1" t="str">
        <f>'Student BBDD'!D128</f>
        <v>T1-2016</v>
      </c>
      <c r="E128" s="30">
        <f t="shared" si="4"/>
        <v>42680</v>
      </c>
      <c r="F128" s="21">
        <f>VALUE(TRIM(SUBSTITUTE('Student BBDD'!E128,CHAR(160),"")))</f>
        <v>13</v>
      </c>
      <c r="G128" s="2" t="str">
        <f>'Student BBDD'!F128</f>
        <v>Bachelor of Accounting</v>
      </c>
      <c r="H128" s="32">
        <f>DATE(LEFT('Student BBDD'!G128,4),MID('Student BBDD'!G128,6,2),RIGHT('Student BBDD'!G128,2))</f>
        <v>34254</v>
      </c>
      <c r="I128" s="2" t="str">
        <f>IF(ISBLANK('Student BBDD'!H128),I127,'Student BBDD'!H128)</f>
        <v>Hope Agency</v>
      </c>
      <c r="J128" s="21" t="str">
        <f t="shared" si="5"/>
        <v>Nov</v>
      </c>
      <c r="K128" s="33">
        <f t="shared" si="6"/>
        <v>23</v>
      </c>
      <c r="L128" s="33">
        <f t="shared" si="7"/>
        <v>7</v>
      </c>
      <c r="P128">
        <f>LEN(F128)</f>
        <v>2</v>
      </c>
      <c r="Q128">
        <f>CODE(RIGHT(F128,1))</f>
        <v>51</v>
      </c>
    </row>
    <row r="129" spans="1:17">
      <c r="A129" s="3" t="str">
        <f>SUBSTITUTE('Student BBDD'!A129,"K","")</f>
        <v>150227</v>
      </c>
      <c r="B129" s="4" t="str">
        <f>TRIM(CLEAN('Student BBDD'!B129))</f>
        <v>Mr. Rakhshan ANDEL</v>
      </c>
      <c r="C129" s="25" t="str">
        <f>TRIM(CLEAN('Student BBDD'!C129))</f>
        <v>Sydney</v>
      </c>
      <c r="D129" s="1" t="str">
        <f>'Student BBDD'!D129</f>
        <v>T1-2017</v>
      </c>
      <c r="E129" s="30">
        <f t="shared" si="4"/>
        <v>43045</v>
      </c>
      <c r="F129" s="21">
        <f>VALUE(TRIM(SUBSTITUTE('Student BBDD'!E129,CHAR(160),"")))</f>
        <v>10</v>
      </c>
      <c r="G129" s="2" t="str">
        <f>'Student BBDD'!F129</f>
        <v>Bachelor of Accounting</v>
      </c>
      <c r="H129" s="32">
        <f>DATE(LEFT('Student BBDD'!G129,4),MID('Student BBDD'!G129,6,2),RIGHT('Student BBDD'!G129,2))</f>
        <v>33594</v>
      </c>
      <c r="I129" s="2" t="str">
        <f>IF(ISBLANK('Student BBDD'!H129),I128,'Student BBDD'!H129)</f>
        <v>AECC Global - Cebu</v>
      </c>
      <c r="J129" s="21" t="str">
        <f t="shared" si="5"/>
        <v>Nov</v>
      </c>
      <c r="K129" s="33">
        <f t="shared" si="6"/>
        <v>26</v>
      </c>
      <c r="L129" s="33">
        <f t="shared" si="7"/>
        <v>10</v>
      </c>
      <c r="P129">
        <f>LEN(F129)</f>
        <v>2</v>
      </c>
      <c r="Q129">
        <f>CODE(RIGHT(F129,1))</f>
        <v>48</v>
      </c>
    </row>
    <row r="130" spans="1:17">
      <c r="A130" s="3" t="str">
        <f>SUBSTITUTE('Student BBDD'!A130,"K","")</f>
        <v>150228</v>
      </c>
      <c r="B130" s="4" t="str">
        <f>TRIM(CLEAN('Student BBDD'!B130))</f>
        <v>Mr. Afsaneh ANDEL</v>
      </c>
      <c r="C130" s="25" t="str">
        <f>TRIM(CLEAN('Student BBDD'!C130))</f>
        <v>Brisbane</v>
      </c>
      <c r="D130" s="1" t="str">
        <f>'Student BBDD'!D130</f>
        <v>T1-2017</v>
      </c>
      <c r="E130" s="30">
        <f t="shared" si="4"/>
        <v>43045</v>
      </c>
      <c r="F130" s="21">
        <f>VALUE(TRIM(SUBSTITUTE('Student BBDD'!E130,CHAR(160),"")))</f>
        <v>10</v>
      </c>
      <c r="G130" s="2" t="str">
        <f>'Student BBDD'!F130</f>
        <v>Bachelor of Accounting</v>
      </c>
      <c r="H130" s="32">
        <f>DATE(LEFT('Student BBDD'!G130,4),MID('Student BBDD'!G130,6,2),RIGHT('Student BBDD'!G130,2))</f>
        <v>34377</v>
      </c>
      <c r="I130" s="2" t="str">
        <f>IF(ISBLANK('Student BBDD'!H130),I129,'Student BBDD'!H130)</f>
        <v>AECC Global - Cebu</v>
      </c>
      <c r="J130" s="21" t="str">
        <f t="shared" si="5"/>
        <v>Nov</v>
      </c>
      <c r="K130" s="33">
        <f t="shared" si="6"/>
        <v>23</v>
      </c>
      <c r="L130" s="33">
        <f t="shared" si="7"/>
        <v>10</v>
      </c>
      <c r="P130">
        <f>LEN(F130)</f>
        <v>2</v>
      </c>
      <c r="Q130">
        <f>CODE(RIGHT(F130,1))</f>
        <v>48</v>
      </c>
    </row>
    <row r="131" spans="1:17">
      <c r="A131" s="3" t="str">
        <f>SUBSTITUTE('Student BBDD'!A131,"K","")</f>
        <v>150229</v>
      </c>
      <c r="B131" s="4" t="str">
        <f>TRIM(CLEAN('Student BBDD'!B131))</f>
        <v>Mr. Iraj JIANG</v>
      </c>
      <c r="C131" s="25" t="str">
        <f>TRIM(CLEAN('Student BBDD'!C131))</f>
        <v>Melbourne</v>
      </c>
      <c r="D131" s="1" t="str">
        <f>'Student BBDD'!D131</f>
        <v>T2-2014</v>
      </c>
      <c r="E131" s="30">
        <f t="shared" ref="E131:E154" si="8">DATE(RIGHT(D131,4),RIGHT(IF(MID(D131,2,1)="3","13/03",IF(MID(D131,2,1)="2","10/07","06/11")),2),LEFT(IF(MID(D131,2,1)="3","13/03",IF(MID(D131,2,1)="2","10/07","06/11")),2))</f>
        <v>41830</v>
      </c>
      <c r="F131" s="21">
        <f>VALUE(TRIM(SUBSTITUTE('Student BBDD'!E131,CHAR(160),"")))</f>
        <v>1</v>
      </c>
      <c r="G131" s="2" t="str">
        <f>'Student BBDD'!F131</f>
        <v>Bachelor of Accounting</v>
      </c>
      <c r="H131" s="32">
        <f>DATE(LEFT('Student BBDD'!G131,4),MID('Student BBDD'!G131,6,2),RIGHT('Student BBDD'!G131,2))</f>
        <v>33403</v>
      </c>
      <c r="I131" s="2" t="str">
        <f>IF(ISBLANK('Student BBDD'!H131),I130,'Student BBDD'!H131)</f>
        <v>AECC Global - Cebu</v>
      </c>
      <c r="J131" s="21" t="str">
        <f t="shared" ref="J131:J154" si="9">TEXT(E131,"mmm")</f>
        <v>Jul</v>
      </c>
      <c r="K131" s="33">
        <f t="shared" ref="K131:K154" si="10">YEAR(E131)-YEAR(H131)</f>
        <v>23</v>
      </c>
      <c r="L131" s="33">
        <f t="shared" ref="L131:L154" si="11">IF(F131&lt;20,20-F131,0)</f>
        <v>19</v>
      </c>
      <c r="P131">
        <f>LEN(F131)</f>
        <v>1</v>
      </c>
      <c r="Q131">
        <f>CODE(RIGHT(F131,1))</f>
        <v>49</v>
      </c>
    </row>
    <row r="132" spans="1:17">
      <c r="A132" s="3" t="str">
        <f>SUBSTITUTE('Student BBDD'!A132,"K","")</f>
        <v>150230</v>
      </c>
      <c r="B132" s="4" t="str">
        <f>TRIM(CLEAN('Student BBDD'!B132))</f>
        <v>Mr. Yashar JIANG</v>
      </c>
      <c r="C132" s="25" t="str">
        <f>TRIM(CLEAN('Student BBDD'!C132))</f>
        <v>Sydney</v>
      </c>
      <c r="D132" s="1" t="str">
        <f>'Student BBDD'!D132</f>
        <v>T1-2015</v>
      </c>
      <c r="E132" s="30">
        <f t="shared" si="8"/>
        <v>42314</v>
      </c>
      <c r="F132" s="21">
        <f>VALUE(TRIM(SUBSTITUTE('Student BBDD'!E132,CHAR(160),"")))</f>
        <v>11</v>
      </c>
      <c r="G132" s="2" t="str">
        <f>'Student BBDD'!F132</f>
        <v>Bachelor of Accounting</v>
      </c>
      <c r="H132" s="32">
        <f>DATE(LEFT('Student BBDD'!G132,4),MID('Student BBDD'!G132,6,2),RIGHT('Student BBDD'!G132,2))</f>
        <v>35304</v>
      </c>
      <c r="I132" s="2" t="str">
        <f>IF(ISBLANK('Student BBDD'!H132),I131,'Student BBDD'!H132)</f>
        <v>AECC Global - Cebu</v>
      </c>
      <c r="J132" s="21" t="str">
        <f t="shared" si="9"/>
        <v>Nov</v>
      </c>
      <c r="K132" s="33">
        <f t="shared" si="10"/>
        <v>19</v>
      </c>
      <c r="L132" s="33">
        <f t="shared" si="11"/>
        <v>9</v>
      </c>
      <c r="P132">
        <f>LEN(F132)</f>
        <v>2</v>
      </c>
      <c r="Q132">
        <f>CODE(RIGHT(F132,1))</f>
        <v>49</v>
      </c>
    </row>
    <row r="133" spans="1:17">
      <c r="A133" s="3" t="str">
        <f>SUBSTITUTE('Student BBDD'!A133,"K","")</f>
        <v>150231</v>
      </c>
      <c r="B133" s="4" t="str">
        <f>TRIM(CLEAN('Student BBDD'!B133))</f>
        <v>Mr. Pareeya JIANG</v>
      </c>
      <c r="C133" s="25" t="str">
        <f>TRIM(CLEAN('Student BBDD'!C133))</f>
        <v>Sydney</v>
      </c>
      <c r="D133" s="1" t="str">
        <f>'Student BBDD'!D133</f>
        <v>T3-2017</v>
      </c>
      <c r="E133" s="30">
        <f t="shared" si="8"/>
        <v>42807</v>
      </c>
      <c r="F133" s="21">
        <f>VALUE(TRIM(SUBSTITUTE('Student BBDD'!E133,CHAR(160),"")))</f>
        <v>7</v>
      </c>
      <c r="G133" s="2" t="str">
        <f>'Student BBDD'!F133</f>
        <v>Bachelor of Accounting</v>
      </c>
      <c r="H133" s="32">
        <f>DATE(LEFT('Student BBDD'!G133,4),MID('Student BBDD'!G133,6,2),RIGHT('Student BBDD'!G133,2))</f>
        <v>36084</v>
      </c>
      <c r="I133" s="2" t="str">
        <f>IF(ISBLANK('Student BBDD'!H133),I132,'Student BBDD'!H133)</f>
        <v>Student World Pty Ltd</v>
      </c>
      <c r="J133" s="21" t="str">
        <f t="shared" si="9"/>
        <v>Mar</v>
      </c>
      <c r="K133" s="33">
        <f t="shared" si="10"/>
        <v>19</v>
      </c>
      <c r="L133" s="33">
        <f t="shared" si="11"/>
        <v>13</v>
      </c>
      <c r="P133">
        <f>LEN(F133)</f>
        <v>1</v>
      </c>
      <c r="Q133">
        <f>CODE(RIGHT(F133,1))</f>
        <v>55</v>
      </c>
    </row>
    <row r="134" spans="1:17">
      <c r="A134" s="3" t="str">
        <f>SUBSTITUTE('Student BBDD'!A134,"K","")</f>
        <v>150232</v>
      </c>
      <c r="B134" s="4" t="str">
        <f>TRIM(CLEAN('Student BBDD'!B134))</f>
        <v>Mr. Nazanin ng TA</v>
      </c>
      <c r="C134" s="25" t="str">
        <f>TRIM(CLEAN('Student BBDD'!C134))</f>
        <v>Melbourne</v>
      </c>
      <c r="D134" s="1" t="str">
        <f>'Student BBDD'!D134</f>
        <v>T2-2017</v>
      </c>
      <c r="E134" s="30">
        <f t="shared" si="8"/>
        <v>42926</v>
      </c>
      <c r="F134" s="21">
        <f>VALUE(TRIM(SUBSTITUTE('Student BBDD'!E134,CHAR(160),"")))</f>
        <v>19</v>
      </c>
      <c r="G134" s="2" t="str">
        <f>'Student BBDD'!F134</f>
        <v>Bachelor of Accounting</v>
      </c>
      <c r="H134" s="32">
        <f>DATE(LEFT('Student BBDD'!G134,4),MID('Student BBDD'!G134,6,2),RIGHT('Student BBDD'!G134,2))</f>
        <v>33166</v>
      </c>
      <c r="I134" s="2" t="str">
        <f>IF(ISBLANK('Student BBDD'!H134),I133,'Student BBDD'!H134)</f>
        <v>Student World Pty Ltd</v>
      </c>
      <c r="J134" s="21" t="str">
        <f t="shared" si="9"/>
        <v>Jul</v>
      </c>
      <c r="K134" s="33">
        <f t="shared" si="10"/>
        <v>27</v>
      </c>
      <c r="L134" s="33">
        <f t="shared" si="11"/>
        <v>1</v>
      </c>
      <c r="P134">
        <f>LEN(F134)</f>
        <v>2</v>
      </c>
      <c r="Q134">
        <f>CODE(RIGHT(F134,1))</f>
        <v>57</v>
      </c>
    </row>
    <row r="135" spans="1:17">
      <c r="A135" s="3" t="str">
        <f>SUBSTITUTE('Student BBDD'!A135,"K","")</f>
        <v>150233</v>
      </c>
      <c r="B135" s="4" t="str">
        <f>TRIM(CLEAN('Student BBDD'!B135))</f>
        <v>Mr. Javeed AIKE*</v>
      </c>
      <c r="C135" s="25" t="str">
        <f>TRIM(CLEAN('Student BBDD'!C135))</f>
        <v>Brisbane</v>
      </c>
      <c r="D135" s="1" t="str">
        <f>'Student BBDD'!D135</f>
        <v>T3-2016</v>
      </c>
      <c r="E135" s="30">
        <f t="shared" si="8"/>
        <v>42442</v>
      </c>
      <c r="F135" s="21">
        <f>VALUE(TRIM(SUBSTITUTE('Student BBDD'!E135,CHAR(160),"")))</f>
        <v>3</v>
      </c>
      <c r="G135" s="2" t="str">
        <f>'Student BBDD'!F135</f>
        <v>Bachelor of Accounting</v>
      </c>
      <c r="H135" s="32">
        <f>DATE(LEFT('Student BBDD'!G135,4),MID('Student BBDD'!G135,6,2),RIGHT('Student BBDD'!G135,2))</f>
        <v>34110</v>
      </c>
      <c r="I135" s="2" t="str">
        <f>IF(ISBLANK('Student BBDD'!H135),I134,'Student BBDD'!H135)</f>
        <v>International Migration &amp; Education Services</v>
      </c>
      <c r="J135" s="21" t="str">
        <f t="shared" si="9"/>
        <v>Mar</v>
      </c>
      <c r="K135" s="33">
        <f t="shared" si="10"/>
        <v>23</v>
      </c>
      <c r="L135" s="33">
        <f t="shared" si="11"/>
        <v>17</v>
      </c>
      <c r="P135">
        <f>LEN(F135)</f>
        <v>1</v>
      </c>
      <c r="Q135">
        <f>CODE(RIGHT(F135,1))</f>
        <v>51</v>
      </c>
    </row>
    <row r="136" spans="1:17">
      <c r="A136" s="3" t="str">
        <f>SUBSTITUTE('Student BBDD'!A136,"K","")</f>
        <v>150234</v>
      </c>
      <c r="B136" s="4" t="str">
        <f>TRIM(CLEAN('Student BBDD'!B136))</f>
        <v>Mr. Farhad SINGH</v>
      </c>
      <c r="C136" s="25" t="str">
        <f>TRIM(CLEAN('Student BBDD'!C136))</f>
        <v>Sydney</v>
      </c>
      <c r="D136" s="1" t="str">
        <f>'Student BBDD'!D136</f>
        <v>T2-2016</v>
      </c>
      <c r="E136" s="30">
        <f t="shared" si="8"/>
        <v>42561</v>
      </c>
      <c r="F136" s="21">
        <f>VALUE(TRIM(SUBSTITUTE('Student BBDD'!E136,CHAR(160),"")))</f>
        <v>11</v>
      </c>
      <c r="G136" s="2" t="str">
        <f>'Student BBDD'!F136</f>
        <v>Bachelor of Accounting</v>
      </c>
      <c r="H136" s="32">
        <f>DATE(LEFT('Student BBDD'!G136,4),MID('Student BBDD'!G136,6,2),RIGHT('Student BBDD'!G136,2))</f>
        <v>34634</v>
      </c>
      <c r="I136" s="2" t="str">
        <f>IF(ISBLANK('Student BBDD'!H136),I135,'Student BBDD'!H136)</f>
        <v>International Migration &amp; Education Services</v>
      </c>
      <c r="J136" s="21" t="str">
        <f t="shared" si="9"/>
        <v>Jul</v>
      </c>
      <c r="K136" s="33">
        <f t="shared" si="10"/>
        <v>22</v>
      </c>
      <c r="L136" s="33">
        <f t="shared" si="11"/>
        <v>9</v>
      </c>
      <c r="P136">
        <f>LEN(F136)</f>
        <v>2</v>
      </c>
      <c r="Q136">
        <f>CODE(RIGHT(F136,1))</f>
        <v>49</v>
      </c>
    </row>
    <row r="137" spans="1:17">
      <c r="A137" s="3" t="str">
        <f>SUBSTITUTE('Student BBDD'!A137,"K","")</f>
        <v>150235</v>
      </c>
      <c r="B137" s="4" t="str">
        <f>TRIM(CLEAN('Student BBDD'!B137))</f>
        <v>Mr. Kia HENDI</v>
      </c>
      <c r="C137" s="25" t="str">
        <f>TRIM(CLEAN('Student BBDD'!C137))</f>
        <v>Sydney</v>
      </c>
      <c r="D137" s="1" t="str">
        <f>'Student BBDD'!D137</f>
        <v>T2-2015</v>
      </c>
      <c r="E137" s="30">
        <f t="shared" si="8"/>
        <v>42195</v>
      </c>
      <c r="F137" s="21">
        <f>VALUE(TRIM(SUBSTITUTE('Student BBDD'!E137,CHAR(160),"")))</f>
        <v>16</v>
      </c>
      <c r="G137" s="2" t="str">
        <f>'Student BBDD'!F137</f>
        <v>Bachelor of Accounting</v>
      </c>
      <c r="H137" s="32">
        <f>DATE(LEFT('Student BBDD'!G137,4),MID('Student BBDD'!G137,6,2),RIGHT('Student BBDD'!G137,2))</f>
        <v>32015</v>
      </c>
      <c r="I137" s="2" t="str">
        <f>IF(ISBLANK('Student BBDD'!H137),I136,'Student BBDD'!H137)</f>
        <v>International Migration &amp; Education Services</v>
      </c>
      <c r="J137" s="21" t="str">
        <f t="shared" si="9"/>
        <v>Jul</v>
      </c>
      <c r="K137" s="33">
        <f t="shared" si="10"/>
        <v>28</v>
      </c>
      <c r="L137" s="33">
        <f t="shared" si="11"/>
        <v>4</v>
      </c>
      <c r="P137">
        <f>LEN(F137)</f>
        <v>2</v>
      </c>
      <c r="Q137">
        <f>CODE(RIGHT(F137,1))</f>
        <v>54</v>
      </c>
    </row>
    <row r="138" spans="1:17">
      <c r="A138" s="3" t="str">
        <f>SUBSTITUTE('Student BBDD'!A138,"K","")</f>
        <v>150236</v>
      </c>
      <c r="B138" s="4" t="str">
        <f>TRIM(CLEAN('Student BBDD'!B138))</f>
        <v>Mr. Tahereh HARMA</v>
      </c>
      <c r="C138" s="25" t="str">
        <f>TRIM(CLEAN('Student BBDD'!C138))</f>
        <v>Sydney</v>
      </c>
      <c r="D138" s="1" t="str">
        <f>'Student BBDD'!D138</f>
        <v>T3-2014</v>
      </c>
      <c r="E138" s="30">
        <f t="shared" si="8"/>
        <v>41711</v>
      </c>
      <c r="F138" s="21">
        <f>VALUE(TRIM(SUBSTITUTE('Student BBDD'!E138,CHAR(160),"")))</f>
        <v>2</v>
      </c>
      <c r="G138" s="2" t="str">
        <f>'Student BBDD'!F138</f>
        <v>Bachelor of Accounting</v>
      </c>
      <c r="H138" s="32">
        <f>DATE(LEFT('Student BBDD'!G138,4),MID('Student BBDD'!G138,6,2),RIGHT('Student BBDD'!G138,2))</f>
        <v>36017</v>
      </c>
      <c r="I138" s="2" t="str">
        <f>IF(ISBLANK('Student BBDD'!H138),I137,'Student BBDD'!H138)</f>
        <v>IDPM Education</v>
      </c>
      <c r="J138" s="21" t="str">
        <f t="shared" si="9"/>
        <v>Mar</v>
      </c>
      <c r="K138" s="33">
        <f t="shared" si="10"/>
        <v>16</v>
      </c>
      <c r="L138" s="33">
        <f t="shared" si="11"/>
        <v>18</v>
      </c>
      <c r="P138">
        <f>LEN(F138)</f>
        <v>1</v>
      </c>
      <c r="Q138">
        <f>CODE(RIGHT(F138,1))</f>
        <v>50</v>
      </c>
    </row>
    <row r="139" spans="1:17">
      <c r="A139" s="3" t="str">
        <f>SUBSTITUTE('Student BBDD'!A139,"K","")</f>
        <v>150237</v>
      </c>
      <c r="B139" s="4" t="str">
        <f>TRIM(CLEAN('Student BBDD'!B139))</f>
        <v>Mr. Behrad HARMA</v>
      </c>
      <c r="C139" s="25" t="str">
        <f>TRIM(CLEAN('Student BBDD'!C139))</f>
        <v>Brisbane</v>
      </c>
      <c r="D139" s="1" t="str">
        <f>'Student BBDD'!D139</f>
        <v>T3-2014</v>
      </c>
      <c r="E139" s="30">
        <f t="shared" si="8"/>
        <v>41711</v>
      </c>
      <c r="F139" s="21">
        <f>VALUE(TRIM(SUBSTITUTE('Student BBDD'!E139,CHAR(160),"")))</f>
        <v>30</v>
      </c>
      <c r="G139" s="2" t="str">
        <f>'Student BBDD'!F139</f>
        <v>Bachelor of Business</v>
      </c>
      <c r="H139" s="32">
        <f>DATE(LEFT('Student BBDD'!G139,4),MID('Student BBDD'!G139,6,2),RIGHT('Student BBDD'!G139,2))</f>
        <v>33123</v>
      </c>
      <c r="I139" s="2" t="str">
        <f>IF(ISBLANK('Student BBDD'!H139),I138,'Student BBDD'!H139)</f>
        <v>Uni Education</v>
      </c>
      <c r="J139" s="21" t="str">
        <f t="shared" si="9"/>
        <v>Mar</v>
      </c>
      <c r="K139" s="33">
        <f t="shared" si="10"/>
        <v>24</v>
      </c>
      <c r="L139" s="33">
        <f t="shared" si="11"/>
        <v>0</v>
      </c>
      <c r="P139">
        <f>LEN(F139)</f>
        <v>2</v>
      </c>
      <c r="Q139">
        <f>CODE(RIGHT(F139,1))</f>
        <v>48</v>
      </c>
    </row>
    <row r="140" spans="1:17">
      <c r="A140" s="3" t="str">
        <f>SUBSTITUTE('Student BBDD'!A140,"K","")</f>
        <v>150238</v>
      </c>
      <c r="B140" s="4" t="str">
        <f>TRIM(CLEAN('Student BBDD'!B140))</f>
        <v>Mr. Nahal SINGH</v>
      </c>
      <c r="C140" s="25" t="str">
        <f>TRIM(CLEAN('Student BBDD'!C140))</f>
        <v>Melbourne</v>
      </c>
      <c r="D140" s="1" t="str">
        <f>'Student BBDD'!D140</f>
        <v>T3-2015</v>
      </c>
      <c r="E140" s="30">
        <f t="shared" si="8"/>
        <v>42076</v>
      </c>
      <c r="F140" s="21">
        <f>VALUE(TRIM(SUBSTITUTE('Student BBDD'!E140,CHAR(160),"")))</f>
        <v>6</v>
      </c>
      <c r="G140" s="2" t="str">
        <f>'Student BBDD'!F140</f>
        <v>Bachelor of Business</v>
      </c>
      <c r="H140" s="32">
        <f>DATE(LEFT('Student BBDD'!G140,4),MID('Student BBDD'!G140,6,2),RIGHT('Student BBDD'!G140,2))</f>
        <v>32980</v>
      </c>
      <c r="I140" s="2" t="str">
        <f>IF(ISBLANK('Student BBDD'!H140),I139,'Student BBDD'!H140)</f>
        <v>Uni Education</v>
      </c>
      <c r="J140" s="21" t="str">
        <f t="shared" si="9"/>
        <v>Mar</v>
      </c>
      <c r="K140" s="33">
        <f t="shared" si="10"/>
        <v>25</v>
      </c>
      <c r="L140" s="33">
        <f t="shared" si="11"/>
        <v>14</v>
      </c>
      <c r="P140">
        <f>LEN(F140)</f>
        <v>1</v>
      </c>
      <c r="Q140">
        <f>CODE(RIGHT(F140,1))</f>
        <v>54</v>
      </c>
    </row>
    <row r="141" spans="1:17">
      <c r="A141" s="3" t="str">
        <f>SUBSTITUTE('Student BBDD'!A141,"K","")</f>
        <v>150239</v>
      </c>
      <c r="B141" s="4" t="str">
        <f>TRIM(CLEAN('Student BBDD'!B141))</f>
        <v>Mr. Jahanshah SINGH</v>
      </c>
      <c r="C141" s="25" t="str">
        <f>TRIM(CLEAN('Student BBDD'!C141))</f>
        <v>Brisbane</v>
      </c>
      <c r="D141" s="1" t="str">
        <f>'Student BBDD'!D141</f>
        <v>T2-2014</v>
      </c>
      <c r="E141" s="30">
        <f t="shared" si="8"/>
        <v>41830</v>
      </c>
      <c r="F141" s="21">
        <f>VALUE(TRIM(SUBSTITUTE('Student BBDD'!E141,CHAR(160),"")))</f>
        <v>2</v>
      </c>
      <c r="G141" s="2" t="str">
        <f>'Student BBDD'!F141</f>
        <v>Bachelor of Business</v>
      </c>
      <c r="H141" s="32">
        <f>DATE(LEFT('Student BBDD'!G141,4),MID('Student BBDD'!G141,6,2),RIGHT('Student BBDD'!G141,2))</f>
        <v>31781</v>
      </c>
      <c r="I141" s="2" t="str">
        <f>IF(ISBLANK('Student BBDD'!H141),I140,'Student BBDD'!H141)</f>
        <v>International Migration &amp; Education Services</v>
      </c>
      <c r="J141" s="21" t="str">
        <f t="shared" si="9"/>
        <v>Jul</v>
      </c>
      <c r="K141" s="33">
        <f t="shared" si="10"/>
        <v>27</v>
      </c>
      <c r="L141" s="33">
        <f t="shared" si="11"/>
        <v>18</v>
      </c>
      <c r="P141">
        <f>LEN(F141)</f>
        <v>1</v>
      </c>
      <c r="Q141">
        <f>CODE(RIGHT(F141,1))</f>
        <v>50</v>
      </c>
    </row>
    <row r="142" spans="1:17">
      <c r="A142" s="3" t="str">
        <f>SUBSTITUTE('Student BBDD'!A142,"K","")</f>
        <v>150240</v>
      </c>
      <c r="B142" s="4" t="str">
        <f>TRIM(CLEAN('Student BBDD'!B142))</f>
        <v>Mr. Nargess SINGH</v>
      </c>
      <c r="C142" s="25" t="str">
        <f>TRIM(CLEAN('Student BBDD'!C142))</f>
        <v>Melbourne</v>
      </c>
      <c r="D142" s="1" t="str">
        <f>'Student BBDD'!D142</f>
        <v>T2-2016</v>
      </c>
      <c r="E142" s="30">
        <f t="shared" si="8"/>
        <v>42561</v>
      </c>
      <c r="F142" s="21">
        <f>VALUE(TRIM(SUBSTITUTE('Student BBDD'!E142,CHAR(160),"")))</f>
        <v>5</v>
      </c>
      <c r="G142" s="2" t="str">
        <f>'Student BBDD'!F142</f>
        <v>Bachelor of Accounting</v>
      </c>
      <c r="H142" s="32">
        <f>DATE(LEFT('Student BBDD'!G142,4),MID('Student BBDD'!G142,6,2),RIGHT('Student BBDD'!G142,2))</f>
        <v>31921</v>
      </c>
      <c r="I142" s="2" t="str">
        <f>IF(ISBLANK('Student BBDD'!H142),I141,'Student BBDD'!H142)</f>
        <v>Hope Agency</v>
      </c>
      <c r="J142" s="21" t="str">
        <f t="shared" si="9"/>
        <v>Jul</v>
      </c>
      <c r="K142" s="33">
        <f t="shared" si="10"/>
        <v>29</v>
      </c>
      <c r="L142" s="33">
        <f t="shared" si="11"/>
        <v>15</v>
      </c>
      <c r="P142">
        <f>LEN(F142)</f>
        <v>1</v>
      </c>
      <c r="Q142">
        <f>CODE(RIGHT(F142,1))</f>
        <v>53</v>
      </c>
    </row>
    <row r="143" spans="1:17">
      <c r="A143" s="3" t="str">
        <f>SUBSTITUTE('Student BBDD'!A143,"K","")</f>
        <v>150241</v>
      </c>
      <c r="B143" s="4" t="str">
        <f>TRIM(CLEAN('Student BBDD'!B143))</f>
        <v>Mr. Goshtasb SYED</v>
      </c>
      <c r="C143" s="25" t="str">
        <f>TRIM(CLEAN('Student BBDD'!C143))</f>
        <v>Brisbane</v>
      </c>
      <c r="D143" s="1" t="str">
        <f>'Student BBDD'!D143</f>
        <v>T3-2017</v>
      </c>
      <c r="E143" s="30">
        <f t="shared" si="8"/>
        <v>42807</v>
      </c>
      <c r="F143" s="21">
        <f>VALUE(TRIM(SUBSTITUTE('Student BBDD'!E143,CHAR(160),"")))</f>
        <v>8</v>
      </c>
      <c r="G143" s="2" t="str">
        <f>'Student BBDD'!F143</f>
        <v>Bachelor of Accounting</v>
      </c>
      <c r="H143" s="32">
        <f>DATE(LEFT('Student BBDD'!G143,4),MID('Student BBDD'!G143,6,2),RIGHT('Student BBDD'!G143,2))</f>
        <v>34102</v>
      </c>
      <c r="I143" s="2" t="str">
        <f>IF(ISBLANK('Student BBDD'!H143),I142,'Student BBDD'!H143)</f>
        <v>Hope Agency</v>
      </c>
      <c r="J143" s="21" t="str">
        <f t="shared" si="9"/>
        <v>Mar</v>
      </c>
      <c r="K143" s="33">
        <f t="shared" si="10"/>
        <v>24</v>
      </c>
      <c r="L143" s="33">
        <f t="shared" si="11"/>
        <v>12</v>
      </c>
      <c r="P143">
        <f>LEN(F143)</f>
        <v>1</v>
      </c>
      <c r="Q143">
        <f>CODE(RIGHT(F143,1))</f>
        <v>56</v>
      </c>
    </row>
    <row r="144" spans="1:17">
      <c r="A144" s="3" t="str">
        <f>SUBSTITUTE('Student BBDD'!A144,"K","")</f>
        <v>150242</v>
      </c>
      <c r="B144" s="4" t="str">
        <f>TRIM(CLEAN('Student BBDD'!B144))</f>
        <v>Mr. Negeen SYED</v>
      </c>
      <c r="C144" s="25" t="str">
        <f>TRIM(CLEAN('Student BBDD'!C144))</f>
        <v>Brisbane</v>
      </c>
      <c r="D144" s="1" t="str">
        <f>'Student BBDD'!D144</f>
        <v>T3-2015</v>
      </c>
      <c r="E144" s="30">
        <f t="shared" si="8"/>
        <v>42076</v>
      </c>
      <c r="F144" s="21">
        <f>VALUE(TRIM(SUBSTITUTE('Student BBDD'!E144,CHAR(160),"")))</f>
        <v>1</v>
      </c>
      <c r="G144" s="2" t="str">
        <f>'Student BBDD'!F144</f>
        <v>Bachelor of Business </v>
      </c>
      <c r="H144" s="32">
        <f>DATE(LEFT('Student BBDD'!G144,4),MID('Student BBDD'!G144,6,2),RIGHT('Student BBDD'!G144,2))</f>
        <v>34145</v>
      </c>
      <c r="I144" s="2" t="str">
        <f>IF(ISBLANK('Student BBDD'!H144),I143,'Student BBDD'!H144)</f>
        <v>Expert Education Services</v>
      </c>
      <c r="J144" s="21" t="str">
        <f t="shared" si="9"/>
        <v>Mar</v>
      </c>
      <c r="K144" s="33">
        <f t="shared" si="10"/>
        <v>22</v>
      </c>
      <c r="L144" s="33">
        <f t="shared" si="11"/>
        <v>19</v>
      </c>
      <c r="P144">
        <f>LEN(F144)</f>
        <v>1</v>
      </c>
      <c r="Q144">
        <f>CODE(RIGHT(F144,1))</f>
        <v>49</v>
      </c>
    </row>
    <row r="145" spans="1:17">
      <c r="A145" s="3" t="str">
        <f>SUBSTITUTE('Student BBDD'!A145,"K","")</f>
        <v>150243</v>
      </c>
      <c r="B145" s="4" t="str">
        <f>TRIM(CLEAN('Student BBDD'!B145))</f>
        <v>Mr. Pareerou SYED</v>
      </c>
      <c r="C145" s="25" t="str">
        <f>TRIM(CLEAN('Student BBDD'!C145))</f>
        <v>Sydney</v>
      </c>
      <c r="D145" s="1" t="str">
        <f>'Student BBDD'!D145</f>
        <v>T2-2014</v>
      </c>
      <c r="E145" s="30">
        <f t="shared" si="8"/>
        <v>41830</v>
      </c>
      <c r="F145" s="21">
        <f>VALUE(TRIM(SUBSTITUTE('Student BBDD'!E145,CHAR(160),"")))</f>
        <v>11</v>
      </c>
      <c r="G145" s="2" t="str">
        <f>'Student BBDD'!F145</f>
        <v>Bachelor of Business </v>
      </c>
      <c r="H145" s="32">
        <f>DATE(LEFT('Student BBDD'!G145,4),MID('Student BBDD'!G145,6,2),RIGHT('Student BBDD'!G145,2))</f>
        <v>32063</v>
      </c>
      <c r="I145" s="2" t="str">
        <f>IF(ISBLANK('Student BBDD'!H145),I144,'Student BBDD'!H145)</f>
        <v>Expert Education Services</v>
      </c>
      <c r="J145" s="21" t="str">
        <f t="shared" si="9"/>
        <v>Jul</v>
      </c>
      <c r="K145" s="33">
        <f t="shared" si="10"/>
        <v>27</v>
      </c>
      <c r="L145" s="33">
        <f t="shared" si="11"/>
        <v>9</v>
      </c>
      <c r="P145">
        <f>LEN(F145)</f>
        <v>2</v>
      </c>
      <c r="Q145">
        <f>CODE(RIGHT(F145,1))</f>
        <v>49</v>
      </c>
    </row>
    <row r="146" spans="1:17">
      <c r="A146" s="3" t="str">
        <f>SUBSTITUTE('Student BBDD'!A146,"K","")</f>
        <v>150244</v>
      </c>
      <c r="B146" s="4" t="str">
        <f>TRIM(CLEAN('Student BBDD'!B146))</f>
        <v>Mr. Mehrangiz AKRAM</v>
      </c>
      <c r="C146" s="25" t="str">
        <f>TRIM(CLEAN('Student BBDD'!C146))</f>
        <v>Brisbane</v>
      </c>
      <c r="D146" s="1" t="str">
        <f>'Student BBDD'!D146</f>
        <v>T2-2016</v>
      </c>
      <c r="E146" s="30">
        <f t="shared" si="8"/>
        <v>42561</v>
      </c>
      <c r="F146" s="21">
        <f>VALUE(TRIM(SUBSTITUTE('Student BBDD'!E146,CHAR(160),"")))</f>
        <v>7</v>
      </c>
      <c r="G146" s="2" t="str">
        <f>'Student BBDD'!F146</f>
        <v>Bachelor of Business </v>
      </c>
      <c r="H146" s="32">
        <f>DATE(LEFT('Student BBDD'!G146,4),MID('Student BBDD'!G146,6,2),RIGHT('Student BBDD'!G146,2))</f>
        <v>35863</v>
      </c>
      <c r="I146" s="2" t="str">
        <f>IF(ISBLANK('Student BBDD'!H146),I145,'Student BBDD'!H146)</f>
        <v>Expert Education Services</v>
      </c>
      <c r="J146" s="21" t="str">
        <f t="shared" si="9"/>
        <v>Jul</v>
      </c>
      <c r="K146" s="33">
        <f t="shared" si="10"/>
        <v>18</v>
      </c>
      <c r="L146" s="33">
        <f t="shared" si="11"/>
        <v>13</v>
      </c>
      <c r="P146">
        <f>LEN(F146)</f>
        <v>1</v>
      </c>
      <c r="Q146">
        <f>CODE(RIGHT(F146,1))</f>
        <v>55</v>
      </c>
    </row>
    <row r="147" spans="1:17">
      <c r="A147" s="3" t="str">
        <f>SUBSTITUTE('Student BBDD'!A147,"K","")</f>
        <v>150245</v>
      </c>
      <c r="B147" s="4" t="str">
        <f>TRIM(CLEAN('Student BBDD'!B147))</f>
        <v>Mr. Tahmineh r ALI</v>
      </c>
      <c r="C147" s="25" t="str">
        <f>TRIM(CLEAN('Student BBDD'!C147))</f>
        <v>Sydney</v>
      </c>
      <c r="D147" s="1" t="str">
        <f>'Student BBDD'!D147</f>
        <v>T2-2016</v>
      </c>
      <c r="E147" s="30">
        <f t="shared" si="8"/>
        <v>42561</v>
      </c>
      <c r="F147" s="21">
        <f>VALUE(TRIM(SUBSTITUTE('Student BBDD'!E147,CHAR(160),"")))</f>
        <v>4</v>
      </c>
      <c r="G147" s="2" t="str">
        <f>'Student BBDD'!F147</f>
        <v>Bachelor of Accounting </v>
      </c>
      <c r="H147" s="32">
        <f>DATE(LEFT('Student BBDD'!G147,4),MID('Student BBDD'!G147,6,2),RIGHT('Student BBDD'!G147,2))</f>
        <v>35381</v>
      </c>
      <c r="I147" s="2" t="str">
        <f>IF(ISBLANK('Student BBDD'!H147),I146,'Student BBDD'!H147)</f>
        <v>International Migration &amp; Education Services</v>
      </c>
      <c r="J147" s="21" t="str">
        <f t="shared" si="9"/>
        <v>Jul</v>
      </c>
      <c r="K147" s="33">
        <f t="shared" si="10"/>
        <v>20</v>
      </c>
      <c r="L147" s="33">
        <f t="shared" si="11"/>
        <v>16</v>
      </c>
      <c r="P147">
        <f>LEN(F147)</f>
        <v>1</v>
      </c>
      <c r="Q147">
        <f>CODE(RIGHT(F147,1))</f>
        <v>52</v>
      </c>
    </row>
    <row r="148" spans="1:17">
      <c r="A148" s="3" t="str">
        <f>SUBSTITUTE('Student BBDD'!A148,"K","")</f>
        <v>150246</v>
      </c>
      <c r="B148" s="4" t="str">
        <f>TRIM(CLEAN('Student BBDD'!B148))</f>
        <v>Mr. Tarsa r ALI</v>
      </c>
      <c r="C148" s="25" t="str">
        <f>TRIM(CLEAN('Student BBDD'!C148))</f>
        <v>Brisbane</v>
      </c>
      <c r="D148" s="1" t="str">
        <f>'Student BBDD'!D148</f>
        <v>T1-2015</v>
      </c>
      <c r="E148" s="30">
        <f t="shared" si="8"/>
        <v>42314</v>
      </c>
      <c r="F148" s="21">
        <f>VALUE(TRIM(SUBSTITUTE('Student BBDD'!E148,CHAR(160),"")))</f>
        <v>5</v>
      </c>
      <c r="G148" s="2" t="str">
        <f>'Student BBDD'!F148</f>
        <v>Bachelor of Business </v>
      </c>
      <c r="H148" s="32">
        <f>DATE(LEFT('Student BBDD'!G148,4),MID('Student BBDD'!G148,6,2),RIGHT('Student BBDD'!G148,2))</f>
        <v>33344</v>
      </c>
      <c r="I148" s="2" t="str">
        <f>IF(ISBLANK('Student BBDD'!H148),I147,'Student BBDD'!H148)</f>
        <v>Uni Education</v>
      </c>
      <c r="J148" s="21" t="str">
        <f t="shared" si="9"/>
        <v>Nov</v>
      </c>
      <c r="K148" s="33">
        <f t="shared" si="10"/>
        <v>24</v>
      </c>
      <c r="L148" s="33">
        <f t="shared" si="11"/>
        <v>15</v>
      </c>
      <c r="P148">
        <f>LEN(F148)</f>
        <v>1</v>
      </c>
      <c r="Q148">
        <f>CODE(RIGHT(F148,1))</f>
        <v>53</v>
      </c>
    </row>
    <row r="149" spans="1:17">
      <c r="A149" s="3" t="str">
        <f>SUBSTITUTE('Student BBDD'!A149,"K","")</f>
        <v>150247</v>
      </c>
      <c r="B149" s="4" t="str">
        <f>TRIM(CLEAN('Student BBDD'!B149))</f>
        <v>Mr. Zal r ALI</v>
      </c>
      <c r="C149" s="25" t="str">
        <f>TRIM(CLEAN('Student BBDD'!C149))</f>
        <v>Brisbane</v>
      </c>
      <c r="D149" s="1" t="str">
        <f>'Student BBDD'!D149</f>
        <v>T3-2016</v>
      </c>
      <c r="E149" s="30">
        <f t="shared" si="8"/>
        <v>42442</v>
      </c>
      <c r="F149" s="21">
        <f>VALUE(TRIM(SUBSTITUTE('Student BBDD'!E149,CHAR(160),"")))</f>
        <v>9</v>
      </c>
      <c r="G149" s="2" t="str">
        <f>'Student BBDD'!F149</f>
        <v>Bachelor of Business </v>
      </c>
      <c r="H149" s="32">
        <f>DATE(LEFT('Student BBDD'!G149,4),MID('Student BBDD'!G149,6,2),RIGHT('Student BBDD'!G149,2))</f>
        <v>33638</v>
      </c>
      <c r="I149" s="2" t="str">
        <f>IF(ISBLANK('Student BBDD'!H149),I148,'Student BBDD'!H149)</f>
        <v>Uni Education</v>
      </c>
      <c r="J149" s="21" t="str">
        <f t="shared" si="9"/>
        <v>Mar</v>
      </c>
      <c r="K149" s="33">
        <f t="shared" si="10"/>
        <v>24</v>
      </c>
      <c r="L149" s="33">
        <f t="shared" si="11"/>
        <v>11</v>
      </c>
      <c r="P149">
        <f>LEN(F149)</f>
        <v>1</v>
      </c>
      <c r="Q149">
        <f>CODE(RIGHT(F149,1))</f>
        <v>57</v>
      </c>
    </row>
    <row r="150" spans="1:17">
      <c r="A150" s="3" t="str">
        <f>SUBSTITUTE('Student BBDD'!A150,"K","")</f>
        <v>150248</v>
      </c>
      <c r="B150" s="4" t="str">
        <f>TRIM(CLEAN('Student BBDD'!B150))</f>
        <v>Mr. Mahyar SAWAN</v>
      </c>
      <c r="C150" s="25" t="str">
        <f>TRIM(CLEAN('Student BBDD'!C150))</f>
        <v>Sydney</v>
      </c>
      <c r="D150" s="1" t="str">
        <f>'Student BBDD'!D150</f>
        <v>T1-2017</v>
      </c>
      <c r="E150" s="30">
        <f t="shared" si="8"/>
        <v>43045</v>
      </c>
      <c r="F150" s="21">
        <f>VALUE(TRIM(SUBSTITUTE('Student BBDD'!E150,CHAR(160),"")))</f>
        <v>6</v>
      </c>
      <c r="G150" s="2" t="str">
        <f>'Student BBDD'!F150</f>
        <v>Bachelor of Business </v>
      </c>
      <c r="H150" s="32">
        <f>DATE(LEFT('Student BBDD'!G150,4),MID('Student BBDD'!G150,6,2),RIGHT('Student BBDD'!G150,2))</f>
        <v>33219</v>
      </c>
      <c r="I150" s="2" t="str">
        <f>IF(ISBLANK('Student BBDD'!H150),I149,'Student BBDD'!H150)</f>
        <v>Uni Education</v>
      </c>
      <c r="J150" s="21" t="str">
        <f t="shared" si="9"/>
        <v>Nov</v>
      </c>
      <c r="K150" s="33">
        <f t="shared" si="10"/>
        <v>27</v>
      </c>
      <c r="L150" s="33">
        <f t="shared" si="11"/>
        <v>14</v>
      </c>
      <c r="P150">
        <f>LEN(F150)</f>
        <v>1</v>
      </c>
      <c r="Q150">
        <f>CODE(RIGHT(F150,1))</f>
        <v>54</v>
      </c>
    </row>
    <row r="151" spans="1:17">
      <c r="A151" s="3" t="str">
        <f>SUBSTITUTE('Student BBDD'!A151,"K","")</f>
        <v>150249</v>
      </c>
      <c r="B151" s="4" t="str">
        <f>TRIM(CLEAN('Student BBDD'!B151))</f>
        <v>Mr. Danush SAWAN</v>
      </c>
      <c r="C151" s="25" t="str">
        <f>TRIM(CLEAN('Student BBDD'!C151))</f>
        <v>Brisbane</v>
      </c>
      <c r="D151" s="1" t="str">
        <f>'Student BBDD'!D151</f>
        <v>T2-2014</v>
      </c>
      <c r="E151" s="30">
        <f t="shared" si="8"/>
        <v>41830</v>
      </c>
      <c r="F151" s="21">
        <f>VALUE(TRIM(SUBSTITUTE('Student BBDD'!E151,CHAR(160),"")))</f>
        <v>23</v>
      </c>
      <c r="G151" s="2" t="str">
        <f>'Student BBDD'!F151</f>
        <v>Bachelor of Business </v>
      </c>
      <c r="H151" s="32">
        <f>DATE(LEFT('Student BBDD'!G151,4),MID('Student BBDD'!G151,6,2),RIGHT('Student BBDD'!G151,2))</f>
        <v>35543</v>
      </c>
      <c r="I151" s="2" t="str">
        <f>IF(ISBLANK('Student BBDD'!H151),I150,'Student BBDD'!H151)</f>
        <v>IDPM Education</v>
      </c>
      <c r="J151" s="21" t="str">
        <f t="shared" si="9"/>
        <v>Jul</v>
      </c>
      <c r="K151" s="33">
        <f t="shared" si="10"/>
        <v>17</v>
      </c>
      <c r="L151" s="33">
        <f t="shared" si="11"/>
        <v>0</v>
      </c>
      <c r="P151">
        <f>LEN(F151)</f>
        <v>2</v>
      </c>
      <c r="Q151">
        <f>CODE(RIGHT(F151,1))</f>
        <v>51</v>
      </c>
    </row>
    <row r="152" spans="1:17">
      <c r="A152" s="3" t="str">
        <f>SUBSTITUTE('Student BBDD'!A152,"K","")</f>
        <v>150250</v>
      </c>
      <c r="B152" s="4" t="str">
        <f>TRIM(CLEAN('Student BBDD'!B152))</f>
        <v>Mr. Arsham SAWAN</v>
      </c>
      <c r="C152" s="25" t="str">
        <f>TRIM(CLEAN('Student BBDD'!C152))</f>
        <v>Melbourne</v>
      </c>
      <c r="D152" s="1" t="str">
        <f>'Student BBDD'!D152</f>
        <v>T3-2015</v>
      </c>
      <c r="E152" s="30">
        <f t="shared" si="8"/>
        <v>42076</v>
      </c>
      <c r="F152" s="21">
        <f>VALUE(TRIM(SUBSTITUTE('Student BBDD'!E152,CHAR(160),"")))</f>
        <v>26</v>
      </c>
      <c r="G152" s="2" t="str">
        <f>'Student BBDD'!F152</f>
        <v>Bachelor of Business </v>
      </c>
      <c r="H152" s="32">
        <f>DATE(LEFT('Student BBDD'!G152,4),MID('Student BBDD'!G152,6,2),RIGHT('Student BBDD'!G152,2))</f>
        <v>35251</v>
      </c>
      <c r="I152" s="2" t="str">
        <f>IF(ISBLANK('Student BBDD'!H152),I151,'Student BBDD'!H152)</f>
        <v>IDPM Education</v>
      </c>
      <c r="J152" s="21" t="str">
        <f t="shared" si="9"/>
        <v>Mar</v>
      </c>
      <c r="K152" s="33">
        <f t="shared" si="10"/>
        <v>19</v>
      </c>
      <c r="L152" s="33">
        <f t="shared" si="11"/>
        <v>0</v>
      </c>
      <c r="P152">
        <f>LEN(F152)</f>
        <v>2</v>
      </c>
      <c r="Q152">
        <f>CODE(RIGHT(F152,1))</f>
        <v>54</v>
      </c>
    </row>
    <row r="153" spans="1:17">
      <c r="A153" s="3" t="str">
        <f>SUBSTITUTE('Student BBDD'!A153,"K","")</f>
        <v>150251</v>
      </c>
      <c r="B153" s="4" t="str">
        <f>TRIM(CLEAN('Student BBDD'!B153))</f>
        <v>Ms. Rakhshan SAPNA</v>
      </c>
      <c r="C153" s="25" t="str">
        <f>TRIM(CLEAN('Student BBDD'!C153))</f>
        <v>Brisbane</v>
      </c>
      <c r="D153" s="1" t="str">
        <f>'Student BBDD'!D153</f>
        <v>T1-2017</v>
      </c>
      <c r="E153" s="30">
        <f t="shared" si="8"/>
        <v>43045</v>
      </c>
      <c r="F153" s="21">
        <f>VALUE(TRIM(SUBSTITUTE('Student BBDD'!E153,CHAR(160),"")))</f>
        <v>1</v>
      </c>
      <c r="G153" s="2" t="str">
        <f>'Student BBDD'!F153</f>
        <v>Bachelor of Business </v>
      </c>
      <c r="H153" s="32">
        <f>DATE(LEFT('Student BBDD'!G153,4),MID('Student BBDD'!G153,6,2),RIGHT('Student BBDD'!G153,2))</f>
        <v>32552</v>
      </c>
      <c r="I153" s="2" t="str">
        <f>IF(ISBLANK('Student BBDD'!H153),I152,'Student BBDD'!H153)</f>
        <v>IDPM Education</v>
      </c>
      <c r="J153" s="21" t="str">
        <f t="shared" si="9"/>
        <v>Nov</v>
      </c>
      <c r="K153" s="33">
        <f t="shared" si="10"/>
        <v>28</v>
      </c>
      <c r="L153" s="33">
        <f t="shared" si="11"/>
        <v>19</v>
      </c>
      <c r="P153">
        <f>LEN(F153)</f>
        <v>1</v>
      </c>
      <c r="Q153">
        <f>CODE(RIGHT(F153,1))</f>
        <v>49</v>
      </c>
    </row>
    <row r="154" spans="1:17">
      <c r="A154" s="3" t="str">
        <f>SUBSTITUTE('Student BBDD'!A154,"K","")</f>
        <v>150252</v>
      </c>
      <c r="B154" s="4" t="str">
        <f>TRIM(CLEAN('Student BBDD'!B154))</f>
        <v>Ms. Hooman SAPNA</v>
      </c>
      <c r="C154" s="25" t="str">
        <f>TRIM(CLEAN('Student BBDD'!C154))</f>
        <v>Melbourne</v>
      </c>
      <c r="D154" s="1" t="str">
        <f>'Student BBDD'!D154</f>
        <v>T1-2016</v>
      </c>
      <c r="E154" s="30">
        <f t="shared" si="8"/>
        <v>42680</v>
      </c>
      <c r="F154" s="21">
        <f>VALUE(TRIM(SUBSTITUTE('Student BBDD'!E154,CHAR(160),"")))</f>
        <v>17</v>
      </c>
      <c r="G154" s="2" t="str">
        <f>'Student BBDD'!F154</f>
        <v>Bachelor of Business </v>
      </c>
      <c r="H154" s="32">
        <f>DATE(LEFT('Student BBDD'!G154,4),MID('Student BBDD'!G154,6,2),RIGHT('Student BBDD'!G154,2))</f>
        <v>34285</v>
      </c>
      <c r="I154" s="2" t="str">
        <f>IF(ISBLANK('Student BBDD'!H154),I153,'Student BBDD'!H154)</f>
        <v>IDPM Education</v>
      </c>
      <c r="J154" s="21" t="str">
        <f t="shared" si="9"/>
        <v>Nov</v>
      </c>
      <c r="K154" s="33">
        <f t="shared" si="10"/>
        <v>23</v>
      </c>
      <c r="L154" s="33">
        <f t="shared" si="11"/>
        <v>3</v>
      </c>
      <c r="P154">
        <f>LEN(F154)</f>
        <v>2</v>
      </c>
      <c r="Q154">
        <f>CODE(RIGHT(F154,1))</f>
        <v>55</v>
      </c>
    </row>
  </sheetData>
  <conditionalFormatting sqref="F2:F364">
    <cfRule type="expression" dxfId="0" priority="2">
      <formula>AND(#REF!="New",#REF!="GB")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2:N20"/>
  <sheetViews>
    <sheetView workbookViewId="0">
      <selection activeCell="E21" sqref="E21"/>
    </sheetView>
  </sheetViews>
  <sheetFormatPr defaultRowHeight="14.4"/>
  <cols>
    <col min="1" max="1" width="16.5546875" bestFit="1" customWidth="1"/>
    <col min="2" max="2" width="14" customWidth="1"/>
    <col min="4" max="4" width="13.88671875" bestFit="1" customWidth="1"/>
    <col min="5" max="5" width="14.77734375" customWidth="1"/>
    <col min="11" max="11" width="20.44140625" customWidth="1"/>
    <col min="13" max="13" width="12.5546875" bestFit="1" customWidth="1"/>
    <col min="14" max="14" width="13.88671875" bestFit="1" customWidth="1"/>
  </cols>
  <sheetData>
    <row r="2" spans="1:14" ht="15.6">
      <c r="A2" s="54" t="s">
        <v>483</v>
      </c>
      <c r="B2" s="54"/>
      <c r="C2" s="53"/>
      <c r="D2" s="54" t="s">
        <v>484</v>
      </c>
      <c r="E2" s="54"/>
      <c r="F2" s="54"/>
      <c r="G2" s="54"/>
      <c r="H2" s="54"/>
      <c r="I2" s="53"/>
      <c r="J2" s="54" t="s">
        <v>485</v>
      </c>
      <c r="K2" s="54"/>
      <c r="L2" s="53"/>
      <c r="M2" s="54" t="s">
        <v>482</v>
      </c>
      <c r="N2" s="54"/>
    </row>
    <row r="4" spans="1:14" ht="28.8">
      <c r="A4" s="26" t="s">
        <v>430</v>
      </c>
      <c r="B4" t="s">
        <v>450</v>
      </c>
      <c r="D4" s="26" t="s">
        <v>450</v>
      </c>
      <c r="E4" s="26" t="s">
        <v>463</v>
      </c>
      <c r="J4" s="26" t="s">
        <v>430</v>
      </c>
      <c r="K4" s="52" t="s">
        <v>486</v>
      </c>
      <c r="M4" s="26" t="s">
        <v>430</v>
      </c>
      <c r="N4" t="s">
        <v>450</v>
      </c>
    </row>
    <row r="5" spans="1:14">
      <c r="A5" s="27" t="s">
        <v>271</v>
      </c>
      <c r="B5">
        <v>51</v>
      </c>
      <c r="D5" s="26" t="s">
        <v>430</v>
      </c>
      <c r="E5" t="s">
        <v>271</v>
      </c>
      <c r="F5" t="s">
        <v>270</v>
      </c>
      <c r="G5" t="s">
        <v>269</v>
      </c>
      <c r="H5" t="s">
        <v>431</v>
      </c>
      <c r="J5" s="27" t="s">
        <v>271</v>
      </c>
      <c r="K5">
        <v>672</v>
      </c>
      <c r="M5" s="36">
        <v>16</v>
      </c>
      <c r="N5">
        <v>3</v>
      </c>
    </row>
    <row r="6" spans="1:14">
      <c r="A6" s="27" t="s">
        <v>270</v>
      </c>
      <c r="B6">
        <v>49</v>
      </c>
      <c r="D6" s="27" t="s">
        <v>460</v>
      </c>
      <c r="E6">
        <v>17</v>
      </c>
      <c r="F6">
        <v>10</v>
      </c>
      <c r="G6">
        <v>17</v>
      </c>
      <c r="H6">
        <v>44</v>
      </c>
      <c r="J6" s="27" t="s">
        <v>270</v>
      </c>
      <c r="K6">
        <v>612</v>
      </c>
      <c r="M6" s="36">
        <v>17</v>
      </c>
      <c r="N6">
        <v>6</v>
      </c>
    </row>
    <row r="7" spans="1:14">
      <c r="A7" s="27" t="s">
        <v>269</v>
      </c>
      <c r="B7">
        <v>53</v>
      </c>
      <c r="D7" s="27" t="s">
        <v>461</v>
      </c>
      <c r="E7">
        <v>16</v>
      </c>
      <c r="F7">
        <v>20</v>
      </c>
      <c r="G7">
        <v>21</v>
      </c>
      <c r="H7">
        <v>57</v>
      </c>
      <c r="J7" s="27" t="s">
        <v>269</v>
      </c>
      <c r="K7">
        <v>648</v>
      </c>
      <c r="M7" s="36">
        <v>18</v>
      </c>
      <c r="N7">
        <v>6</v>
      </c>
    </row>
    <row r="8" spans="1:14">
      <c r="A8" s="27" t="s">
        <v>431</v>
      </c>
      <c r="B8">
        <v>153</v>
      </c>
      <c r="D8" s="27" t="s">
        <v>462</v>
      </c>
      <c r="E8">
        <v>18</v>
      </c>
      <c r="F8">
        <v>19</v>
      </c>
      <c r="G8">
        <v>15</v>
      </c>
      <c r="H8">
        <v>52</v>
      </c>
      <c r="J8" s="27" t="s">
        <v>431</v>
      </c>
      <c r="K8">
        <v>1932</v>
      </c>
      <c r="M8" s="36">
        <v>19</v>
      </c>
      <c r="N8">
        <v>11</v>
      </c>
    </row>
    <row r="9" spans="1:14">
      <c r="D9" s="27" t="s">
        <v>431</v>
      </c>
      <c r="E9">
        <v>51</v>
      </c>
      <c r="F9">
        <v>49</v>
      </c>
      <c r="G9">
        <v>53</v>
      </c>
      <c r="H9">
        <v>153</v>
      </c>
      <c r="M9" s="36">
        <v>20</v>
      </c>
      <c r="N9">
        <v>13</v>
      </c>
    </row>
    <row r="10" spans="1:14">
      <c r="M10" s="36">
        <v>21</v>
      </c>
      <c r="N10">
        <v>12</v>
      </c>
    </row>
    <row r="11" spans="1:14">
      <c r="M11" s="36">
        <v>22</v>
      </c>
      <c r="N11">
        <v>15</v>
      </c>
    </row>
    <row r="12" spans="1:14">
      <c r="M12" s="36">
        <v>23</v>
      </c>
      <c r="N12">
        <v>19</v>
      </c>
    </row>
    <row r="13" spans="1:14">
      <c r="M13" s="36">
        <v>24</v>
      </c>
      <c r="N13">
        <v>17</v>
      </c>
    </row>
    <row r="14" spans="1:14">
      <c r="M14" s="36">
        <v>25</v>
      </c>
      <c r="N14">
        <v>14</v>
      </c>
    </row>
    <row r="15" spans="1:14">
      <c r="M15" s="36">
        <v>26</v>
      </c>
      <c r="N15">
        <v>5</v>
      </c>
    </row>
    <row r="16" spans="1:14">
      <c r="M16" s="36">
        <v>27</v>
      </c>
      <c r="N16">
        <v>13</v>
      </c>
    </row>
    <row r="17" spans="13:14">
      <c r="M17" s="36">
        <v>28</v>
      </c>
      <c r="N17">
        <v>8</v>
      </c>
    </row>
    <row r="18" spans="13:14">
      <c r="M18" s="36">
        <v>29</v>
      </c>
      <c r="N18">
        <v>7</v>
      </c>
    </row>
    <row r="19" spans="13:14">
      <c r="M19" s="36">
        <v>30</v>
      </c>
      <c r="N19">
        <v>4</v>
      </c>
    </row>
    <row r="20" spans="13:14">
      <c r="M20" s="36" t="s">
        <v>431</v>
      </c>
      <c r="N20">
        <v>153</v>
      </c>
    </row>
  </sheetData>
  <mergeCells count="4">
    <mergeCell ref="A2:B2"/>
    <mergeCell ref="D2:H2"/>
    <mergeCell ref="J2:K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 </vt:lpstr>
      <vt:lpstr>Student BBDD</vt:lpstr>
      <vt:lpstr>Student BBDD v2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Mojifoto Studios</dc:creator>
  <cp:lastModifiedBy>Jaime Rodriguez de Ledesma Jimenez</cp:lastModifiedBy>
  <dcterms:created xsi:type="dcterms:W3CDTF">2017-10-30T07:54:22Z</dcterms:created>
  <dcterms:modified xsi:type="dcterms:W3CDTF">2025-10-09T10:16:07Z</dcterms:modified>
</cp:coreProperties>
</file>