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34616\Desktop\CEU\tercer año\primer_semestre\ing_software\Konguitos_Casino\Documentación\"/>
    </mc:Choice>
  </mc:AlternateContent>
  <xr:revisionPtr revIDLastSave="0" documentId="13_ncr:1_{42483184-4032-4A44-89F7-1E2D1C0958FA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2" i="1" l="1"/>
  <c r="K165" i="1"/>
  <c r="K164" i="1"/>
  <c r="J165" i="1"/>
  <c r="K12" i="1" s="1"/>
  <c r="J149" i="1"/>
  <c r="J164" i="1"/>
  <c r="K162" i="1"/>
  <c r="K9" i="1"/>
  <c r="K3" i="1" l="1"/>
  <c r="K148" i="1"/>
  <c r="J148" i="1"/>
  <c r="K6" i="1" s="1"/>
  <c r="K145" i="1"/>
  <c r="J145" i="1"/>
  <c r="K132" i="1"/>
  <c r="K146" i="1"/>
  <c r="J146" i="1"/>
  <c r="K18" i="1"/>
  <c r="K134" i="1"/>
  <c r="J134" i="1"/>
  <c r="J135" i="1"/>
  <c r="K15" i="1"/>
  <c r="J132" i="1"/>
  <c r="J130" i="1"/>
  <c r="J133" i="1"/>
  <c r="K133" i="1"/>
  <c r="J51" i="1"/>
  <c r="K131" i="1"/>
  <c r="J131" i="1"/>
  <c r="K130" i="1"/>
  <c r="J78" i="1"/>
  <c r="J73" i="1"/>
  <c r="K75" i="1"/>
  <c r="J75" i="1"/>
  <c r="J76" i="1"/>
  <c r="J74" i="1"/>
  <c r="K78" i="1"/>
  <c r="K77" i="1"/>
  <c r="K76" i="1"/>
  <c r="K73" i="1"/>
  <c r="J77" i="1"/>
  <c r="K74" i="1"/>
  <c r="C66" i="1"/>
  <c r="K64" i="1"/>
  <c r="J64" i="1"/>
  <c r="K63" i="1"/>
  <c r="J63" i="1"/>
  <c r="K62" i="1"/>
  <c r="J62" i="1"/>
  <c r="K61" i="1"/>
  <c r="J61" i="1"/>
  <c r="K60" i="1"/>
  <c r="J60" i="1"/>
  <c r="K59" i="1"/>
  <c r="J59" i="1"/>
  <c r="K55" i="1"/>
  <c r="J55" i="1"/>
  <c r="K54" i="1"/>
  <c r="J54" i="1"/>
  <c r="K53" i="1"/>
  <c r="J53" i="1"/>
  <c r="K52" i="1"/>
  <c r="J52" i="1"/>
  <c r="K51" i="1"/>
  <c r="K50" i="1"/>
  <c r="J50" i="1"/>
  <c r="C19" i="1"/>
  <c r="F3" i="1"/>
  <c r="E3" i="1"/>
  <c r="K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tc={9371C6CE-05AE-48D9-9CC4-7BBBBF016020}</author>
    <author>tc={779B0B16-BA1A-4FB6-BFB9-BA670422C61C}</author>
  </authors>
  <commentList>
    <comment ref="C98" authorId="0" shapeId="0" xr:uid="{9371C6CE-05AE-48D9-9CC4-7BBBBF01602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  <comment ref="C99" authorId="1" shapeId="0" xr:uid="{779B0B16-BA1A-4FB6-BFB9-BA670422C61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sharedStrings.xml><?xml version="1.0" encoding="utf-8"?>
<sst xmlns="http://schemas.openxmlformats.org/spreadsheetml/2006/main" count="601" uniqueCount="220">
  <si>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</si>
  <si>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</si>
  <si>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</si>
  <si>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</si>
  <si>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</si>
  <si>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</si>
  <si>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</si>
  <si>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</si>
  <si>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</si>
  <si>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</si>
  <si>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</si>
  <si>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</si>
  <si>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</si>
  <si>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</si>
  <si>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</si>
  <si>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</si>
  <si>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</si>
  <si>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</si>
  <si>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</si>
  <si>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</si>
  <si>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</si>
  <si>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</si>
  <si>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</si>
  <si>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</si>
  <si>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</si>
  <si>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</si>
  <si>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</si>
  <si>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</si>
  <si>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</si>
  <si>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</si>
  <si>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</si>
  <si>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</si>
  <si>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</si>
  <si>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</si>
  <si>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</si>
  <si>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</si>
  <si>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</si>
  <si>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</si>
  <si>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</si>
  <si>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</si>
  <si>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</si>
  <si>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</si>
  <si>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</si>
  <si>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</si>
  <si>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</si>
  <si>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</si>
  <si>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</si>
  <si>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</si>
  <si>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</si>
  <si>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</si>
  <si>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</si>
  <si>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</si>
  <si>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</si>
  <si>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</si>
  <si>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</si>
  <si>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</si>
  <si>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</si>
  <si>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</si>
  <si>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</si>
  <si>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</si>
  <si>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</si>
  <si>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</si>
  <si>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</si>
  <si>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</si>
  <si>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</si>
  <si>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</si>
  <si>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</si>
  <si>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</si>
  <si>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</si>
  <si>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</si>
  <si>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</si>
  <si>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</si>
  <si>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</si>
  <si>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</si>
  <si>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</si>
  <si>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</si>
  <si>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</si>
  <si>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</si>
  <si>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</si>
  <si>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</si>
  <si>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</si>
  <si>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</si>
  <si>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</si>
  <si>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</si>
  <si>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</si>
  <si>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</si>
  <si>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</si>
  <si>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</si>
  <si>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</si>
  <si>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</si>
  <si>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</si>
  <si>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</si>
  <si>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</si>
  <si>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</si>
  <si>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</si>
  <si>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</si>
  <si>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</si>
  <si>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</si>
  <si>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</si>
  <si>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</si>
  <si>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</si>
  <si>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</si>
  <si>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</si>
  <si>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</si>
  <si>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</si>
  <si>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</si>
  <si>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</si>
  <si>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</si>
  <si>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</si>
  <si>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</si>
  <si>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</si>
  <si>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</si>
  <si>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</si>
  <si>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</si>
  <si>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</si>
  <si>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</si>
  <si>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</si>
  <si>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</si>
  <si>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</si>
  <si>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</si>
  <si>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</si>
  <si>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</si>
  <si>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</si>
  <si>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</si>
  <si>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</si>
  <si>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</si>
  <si>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</si>
  <si>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</si>
  <si>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</si>
  <si>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</si>
  <si>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</si>
  <si>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</si>
  <si>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</si>
  <si>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</si>
  <si>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</si>
  <si>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</si>
  <si>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</si>
  <si>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</si>
  <si>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</si>
  <si>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</si>
  <si>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</si>
  <si>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</si>
  <si>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</si>
  <si>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</si>
  <si>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</si>
  <si>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Mejora Compra Monedas Visual</t>
  </si>
  <si>
    <t>Arrancar la aplicación por cmd en una máquina vacía</t>
  </si>
  <si>
    <t>;Mejora Interfaz venta/compra monedas</t>
  </si>
  <si>
    <t>Demo 1</t>
  </si>
  <si>
    <t>Desplegar aplicación</t>
  </si>
  <si>
    <t>NombreTrabajador</t>
  </si>
  <si>
    <t>Refactorizar codigo carta mas alta</t>
  </si>
  <si>
    <t>Refactor blackjack y dados craps</t>
  </si>
  <si>
    <t>herencia html toolbar</t>
  </si>
  <si>
    <t>Ajustes (pt. 2)</t>
  </si>
  <si>
    <t>Hacer un juego multijugador (continuación)</t>
  </si>
  <si>
    <t>Rediseñar interfaz de cartas</t>
  </si>
  <si>
    <t>Animación ruleta europea</t>
  </si>
  <si>
    <t>Apuestas Ruleta</t>
  </si>
  <si>
    <t>Terminar alertas interfaces</t>
  </si>
  <si>
    <t>Interfaz cambio de contraseña</t>
  </si>
  <si>
    <t>Ruleta Rusa</t>
  </si>
  <si>
    <t>contacto cliente-casino</t>
  </si>
  <si>
    <t xml:space="preserve">Desafios y recompensa (BASE) </t>
  </si>
  <si>
    <t>interfaz eventos especiales</t>
  </si>
  <si>
    <t xml:space="preserve">idiomas </t>
  </si>
  <si>
    <t>Hacer cartel + frontal blackjack</t>
  </si>
  <si>
    <t>TDD konguitorun</t>
  </si>
  <si>
    <t>Investigar /Ver tutoriales de hosting</t>
  </si>
  <si>
    <t>Investigar sobre AJAX</t>
  </si>
  <si>
    <t>Investigar/Ver tutoriales sobre socket programming</t>
  </si>
  <si>
    <t>boton de volumen (mutear)</t>
  </si>
  <si>
    <t>Arrancar la aplicación con render</t>
  </si>
  <si>
    <t>varios metodos de bbdd</t>
  </si>
  <si>
    <t>Docker</t>
  </si>
  <si>
    <t>Mensajes de victoria/Derrota/empate</t>
  </si>
  <si>
    <t>DEMO4</t>
  </si>
  <si>
    <t>Dados Craps Mejora Visual</t>
  </si>
  <si>
    <t>Apoyo</t>
  </si>
  <si>
    <t>Arreglar Toolbar</t>
  </si>
  <si>
    <t>Ruleta</t>
  </si>
  <si>
    <t>Cartel + frontal ruleta rusa</t>
  </si>
  <si>
    <t>Interfaz ventana principal</t>
  </si>
  <si>
    <t>bajo demanda</t>
  </si>
  <si>
    <t>apoyo toolbar</t>
  </si>
  <si>
    <t>Demo 4</t>
  </si>
  <si>
    <t>Cartel juegos cartas, juegos dados, juegos extra, eventos</t>
  </si>
  <si>
    <t>DEMO5</t>
  </si>
  <si>
    <t>Demo 5</t>
  </si>
  <si>
    <t>Pasar Ruleta Rusa a nuevo modo</t>
  </si>
  <si>
    <t>Acabar Soporte al cliente</t>
  </si>
  <si>
    <t>Ayuda a hacer Soporte al cliente (tema emails)</t>
  </si>
  <si>
    <t xml:space="preserve">Desafios y recompensa </t>
  </si>
  <si>
    <t>retoques finales de toolbar</t>
  </si>
  <si>
    <t>cartas de eleccion</t>
  </si>
  <si>
    <t>Termina bingo de 90 bolas</t>
  </si>
  <si>
    <t>Interfaz ventana dados</t>
  </si>
  <si>
    <t>Carteles juegos dados + frontal</t>
  </si>
  <si>
    <t>interfaz de ajustes (continuacion)</t>
  </si>
  <si>
    <t>Lógica 1 jugador Póker Texas</t>
  </si>
  <si>
    <t>Ayuda perfil toolbar</t>
  </si>
  <si>
    <t>DEMO6</t>
  </si>
  <si>
    <t>Finaliza Ruleta</t>
  </si>
  <si>
    <t>Rehacer Funciones Admin</t>
  </si>
  <si>
    <t>Finalizar Ingreso y Registro</t>
  </si>
  <si>
    <t>Cambiar contraseña en inicio</t>
  </si>
  <si>
    <t>Desafios y Recompensas</t>
  </si>
  <si>
    <t>Acabar Bingo</t>
  </si>
  <si>
    <t>Conguito de soporte cliente</t>
  </si>
  <si>
    <t>Carta de elección</t>
  </si>
  <si>
    <t>Finalizar Rankings</t>
  </si>
  <si>
    <t>Correo cambio de contraseña en perfil</t>
  </si>
  <si>
    <t>poner foto de usuario (camara)</t>
  </si>
  <si>
    <t>Finalizar Plinko</t>
  </si>
  <si>
    <t>Finalizar Dados Craps</t>
  </si>
  <si>
    <t>Avatares no va</t>
  </si>
  <si>
    <t>Ventana de juegos de dados (Diseñar imagenes)</t>
  </si>
  <si>
    <t>Diseñar imágenes carta de eleccion</t>
  </si>
  <si>
    <t>Implementar la plantilla al Tragaperras</t>
  </si>
  <si>
    <t>correccion de errores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</si>
</sst>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7"/>
      </patternFill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1" xfId="0" applyFont="1" applyBorder="1"/>
    <xf numFmtId="0" fontId="1" fillId="12" borderId="1" xfId="0" applyFont="1" applyFill="1" applyBorder="1"/>
    <xf numFmtId="164" fontId="7" fillId="13" borderId="4" xfId="0" applyNumberFormat="1" applyFont="1" applyFill="1" applyBorder="1" applyAlignment="1">
      <alignment horizontal="center"/>
    </xf>
    <xf numFmtId="14" fontId="4" fillId="14" borderId="4" xfId="0" applyNumberFormat="1" applyFont="1" applyFill="1" applyBorder="1" applyAlignment="1">
      <alignment horizontal="center"/>
    </xf>
    <xf numFmtId="14" fontId="7" fillId="15" borderId="4" xfId="0" applyNumberFormat="1" applyFont="1" applyFill="1" applyBorder="1" applyAlignment="1">
      <alignment horizontal="center"/>
    </xf>
    <xf numFmtId="164" fontId="7" fillId="16" borderId="4" xfId="0" applyNumberFormat="1" applyFont="1" applyFill="1" applyBorder="1" applyAlignment="1">
      <alignment horizontal="center"/>
    </xf>
    <xf numFmtId="164" fontId="4" fillId="17" borderId="4" xfId="0" applyNumberFormat="1" applyFont="1" applyFill="1" applyBorder="1" applyAlignment="1">
      <alignment horizontal="center"/>
    </xf>
    <xf numFmtId="164" fontId="7" fillId="18" borderId="4" xfId="0" applyNumberFormat="1" applyFont="1" applyFill="1" applyBorder="1" applyAlignment="1">
      <alignment horizontal="center"/>
    </xf>
    <xf numFmtId="0" fontId="0" fillId="19" borderId="0" xfId="0" applyFill="1"/>
    <xf numFmtId="0" fontId="0" fillId="0" borderId="1" xfId="0" applyBorder="1"/>
    <xf numFmtId="0" fontId="10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20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0" fillId="6" borderId="5" xfId="0" applyFill="1" applyBorder="1"/>
    <xf numFmtId="0" fontId="0" fillId="4" borderId="1" xfId="0" applyFill="1" applyBorder="1"/>
    <xf numFmtId="0" fontId="0" fillId="0" borderId="7" xfId="0" applyBorder="1"/>
    <xf numFmtId="0" fontId="0" fillId="0" borderId="8" xfId="0" applyBorder="1"/>
    <xf numFmtId="0" fontId="1" fillId="21" borderId="1" xfId="0" applyFont="1" applyFill="1" applyBorder="1"/>
    <xf numFmtId="0" fontId="0" fillId="20" borderId="1" xfId="0" applyFill="1" applyBorder="1"/>
    <xf numFmtId="0" fontId="0" fillId="22" borderId="0" xfId="0" applyFill="1"/>
    <xf numFmtId="0" fontId="1" fillId="7" borderId="4" xfId="0" applyFont="1" applyFill="1" applyBorder="1"/>
    <xf numFmtId="0" fontId="0" fillId="4" borderId="4" xfId="0" applyFill="1" applyBorder="1"/>
    <xf numFmtId="0" fontId="1" fillId="8" borderId="4" xfId="0" applyFont="1" applyFill="1" applyBorder="1"/>
    <xf numFmtId="0" fontId="1" fillId="2" borderId="4" xfId="0" applyFont="1" applyFill="1" applyBorder="1"/>
    <xf numFmtId="0" fontId="1" fillId="3" borderId="4" xfId="0" applyFont="1" applyFill="1" applyBorder="1"/>
    <xf numFmtId="0" fontId="0" fillId="6" borderId="4" xfId="0" applyFill="1" applyBorder="1"/>
    <xf numFmtId="0" fontId="1" fillId="2" borderId="12" xfId="0" applyFont="1" applyFill="1" applyBorder="1"/>
    <xf numFmtId="0" fontId="0" fillId="19" borderId="4" xfId="0" applyFill="1" applyBorder="1"/>
    <xf numFmtId="0" fontId="8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8" fillId="6" borderId="3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8" fillId="7" borderId="3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20580</xdr:colOff>
      <xdr:row>20</xdr:row>
      <xdr:rowOff>19568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16323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20579</xdr:colOff>
      <xdr:row>5</xdr:row>
      <xdr:rowOff>16230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20579</xdr:colOff>
      <xdr:row>8</xdr:row>
      <xdr:rowOff>15465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17</xdr:row>
      <xdr:rowOff>3004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19611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9" name="image1.jpg" title="Imagen">
          <a:extLst>
            <a:ext uri="{FF2B5EF4-FFF2-40B4-BE49-F238E27FC236}">
              <a16:creationId xmlns:a16="http://schemas.microsoft.com/office/drawing/2014/main" id="{982E88AE-C192-48FF-BC98-D11E7C37DED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647720" y="4466989"/>
          <a:ext cx="6006981" cy="3469688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348722</xdr:colOff>
      <xdr:row>17</xdr:row>
      <xdr:rowOff>1096</xdr:rowOff>
    </xdr:from>
    <xdr:ext cx="522304" cy="577453"/>
    <xdr:pic>
      <xdr:nvPicPr>
        <xdr:cNvPr id="10" name="Imagen 9">
          <a:extLst>
            <a:ext uri="{FF2B5EF4-FFF2-40B4-BE49-F238E27FC236}">
              <a16:creationId xmlns:a16="http://schemas.microsoft.com/office/drawing/2014/main" id="{9A209F1D-30A2-4E6A-BA04-511637F5A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3527" y="3399344"/>
          <a:ext cx="523393" cy="588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11</xdr:row>
      <xdr:rowOff>4704</xdr:rowOff>
    </xdr:from>
    <xdr:ext cx="544901" cy="607068"/>
    <xdr:pic>
      <xdr:nvPicPr>
        <xdr:cNvPr id="11" name="Imagen 10" descr="View alvaro-sanzc's full-sized avatar">
          <a:extLst>
            <a:ext uri="{FF2B5EF4-FFF2-40B4-BE49-F238E27FC236}">
              <a16:creationId xmlns:a16="http://schemas.microsoft.com/office/drawing/2014/main" id="{640D6558-003B-4E53-9439-6FED6B07F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2206884"/>
          <a:ext cx="544901" cy="613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301038</xdr:colOff>
      <xdr:row>1</xdr:row>
      <xdr:rowOff>192851</xdr:rowOff>
    </xdr:from>
    <xdr:ext cx="571892" cy="610960"/>
    <xdr:pic>
      <xdr:nvPicPr>
        <xdr:cNvPr id="12" name="Imagen 11" descr="View HugoAHerrera's full-sized avatar">
          <a:extLst>
            <a:ext uri="{FF2B5EF4-FFF2-40B4-BE49-F238E27FC236}">
              <a16:creationId xmlns:a16="http://schemas.microsoft.com/office/drawing/2014/main" id="{D4FC41EB-A611-458F-90BB-5B00AB163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3938" y="392876"/>
          <a:ext cx="572981" cy="619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319852</xdr:colOff>
      <xdr:row>5</xdr:row>
      <xdr:rowOff>4703</xdr:rowOff>
    </xdr:from>
    <xdr:ext cx="549268" cy="606211"/>
    <xdr:pic>
      <xdr:nvPicPr>
        <xdr:cNvPr id="13" name="Imagen 12" descr="View DanielEscribanoIssacovitch's full-sized avatar">
          <a:extLst>
            <a:ext uri="{FF2B5EF4-FFF2-40B4-BE49-F238E27FC236}">
              <a16:creationId xmlns:a16="http://schemas.microsoft.com/office/drawing/2014/main" id="{DBDBE120-7168-40C3-9437-DE362C847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562" y="1006733"/>
          <a:ext cx="550357" cy="6127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315148</xdr:colOff>
      <xdr:row>13</xdr:row>
      <xdr:rowOff>192852</xdr:rowOff>
    </xdr:from>
    <xdr:ext cx="543222" cy="592019"/>
    <xdr:pic>
      <xdr:nvPicPr>
        <xdr:cNvPr id="14" name="Imagen 13" descr="View German0077's full-sized avatar">
          <a:extLst>
            <a:ext uri="{FF2B5EF4-FFF2-40B4-BE49-F238E27FC236}">
              <a16:creationId xmlns:a16="http://schemas.microsoft.com/office/drawing/2014/main" id="{8BEBD1DE-1B4C-436B-9EAD-2A00B0715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9953" y="2793177"/>
          <a:ext cx="543222" cy="600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8</xdr:row>
      <xdr:rowOff>4703</xdr:rowOff>
    </xdr:from>
    <xdr:ext cx="544901" cy="602736"/>
    <xdr:pic>
      <xdr:nvPicPr>
        <xdr:cNvPr id="15" name="Imagen 14" descr="View tomasmachin's full-sized avatar">
          <a:extLst>
            <a:ext uri="{FF2B5EF4-FFF2-40B4-BE49-F238E27FC236}">
              <a16:creationId xmlns:a16="http://schemas.microsoft.com/office/drawing/2014/main" id="{8FAC99F4-F6DE-4230-ABCA-A782845EC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1606808"/>
          <a:ext cx="544901" cy="609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8" dT="2023-10-19T08:57:35.81" personId="{9E3B25B0-60DB-4849-A9FC-31D877943E05}" id="{9371C6CE-05AE-48D9-9CC4-7BBBBF016020}">
    <text xml:space="preserve"> (Un comando para instalar y otro para arrancar)</text>
  </threadedComment>
  <threadedComment ref="C99" dT="2023-10-19T08:57:35.81" personId="{9E3B25B0-60DB-4849-A9FC-31D877943E05}" id="{779B0B16-BA1A-4FB6-BFB9-BA670422C61C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180"/>
  <sheetViews>
    <sheetView tabSelected="1" topLeftCell="A155" zoomScale="70" zoomScaleNormal="70" workbookViewId="0">
      <selection activeCell="J163" sqref="J163"/>
    </sheetView>
  </sheetViews>
  <sheetFormatPr baseColWidth="10" defaultColWidth="12.5546875" defaultRowHeight="15.75" customHeight="1" x14ac:dyDescent="0.25"/>
  <cols>
    <col min="1" max="1" width="5.6640625" bestFit="1" customWidth="1"/>
    <col min="3" max="3" width="48.5546875" customWidth="1"/>
    <col min="5" max="5" width="13.6640625" customWidth="1"/>
    <col min="7" max="7" width="53.44140625" bestFit="1" customWidth="1"/>
    <col min="10" max="10" width="21.33203125" customWidth="1"/>
    <col min="11" max="11" width="35.44140625" customWidth="1"/>
    <col min="12" max="12" width="26.6640625" customWidth="1"/>
    <col min="16" max="16" width="17.441406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35">
      <c r="A3" s="1" t="s">
        <v>7</v>
      </c>
      <c r="B3" s="1"/>
      <c r="C3" s="1"/>
      <c r="D3" s="1"/>
      <c r="E3" s="1">
        <f t="shared" ref="E3:F3" si="0">SUM(E6:E996)</f>
        <v>411.2</v>
      </c>
      <c r="F3" s="3">
        <f t="shared" si="0"/>
        <v>502.28000000000009</v>
      </c>
      <c r="G3" s="1"/>
      <c r="J3" s="22"/>
      <c r="K3" s="75">
        <f>F6+F12+F22+F21+F52+F53+F54+F62+F63+F64+F65+F71+J73+J130+J145</f>
        <v>121.5</v>
      </c>
    </row>
    <row r="4" spans="1:16" ht="15.75" customHeight="1" x14ac:dyDescent="0.35">
      <c r="B4" s="60" t="s">
        <v>8</v>
      </c>
      <c r="C4" s="61"/>
      <c r="D4" s="61"/>
      <c r="E4" s="61"/>
      <c r="F4" s="61"/>
      <c r="G4" s="61"/>
      <c r="J4" s="23" t="s">
        <v>9</v>
      </c>
      <c r="K4" s="75"/>
    </row>
    <row r="5" spans="1:16" ht="15.75" customHeight="1" x14ac:dyDescent="0.35">
      <c r="B5" s="62"/>
      <c r="C5" s="63"/>
      <c r="D5" s="63"/>
      <c r="E5" s="63"/>
      <c r="F5" s="63"/>
      <c r="G5" s="63"/>
      <c r="J5" s="24"/>
      <c r="K5" s="75"/>
      <c r="L5" s="2"/>
      <c r="M5" s="2"/>
      <c r="P5" s="2"/>
    </row>
    <row r="6" spans="1:16" ht="15.75" customHeight="1" x14ac:dyDescent="0.25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76" t="s">
        <v>12</v>
      </c>
      <c r="K6" s="59">
        <f>F7+F13+F20+F43+F45+F47+F46+J76+J133+J148+J164</f>
        <v>91.320000000000007</v>
      </c>
      <c r="L6" s="2"/>
      <c r="M6" s="2"/>
      <c r="P6" s="2"/>
    </row>
    <row r="7" spans="1:16" ht="15.75" customHeight="1" x14ac:dyDescent="0.25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77"/>
      <c r="K7" s="59"/>
      <c r="L7" s="2"/>
      <c r="M7" s="2"/>
      <c r="P7" s="2"/>
    </row>
    <row r="8" spans="1:16" ht="15.75" customHeight="1" x14ac:dyDescent="0.25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78"/>
      <c r="K8" s="59"/>
      <c r="L8" s="2"/>
      <c r="M8" s="2"/>
      <c r="O8" s="2"/>
    </row>
    <row r="9" spans="1:16" ht="15.75" customHeight="1" x14ac:dyDescent="0.25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79" t="s">
        <v>13</v>
      </c>
      <c r="K9" s="59">
        <f>F8+F14+F19+F24+F26+F28+F30+F44+F55+F56+F61+F66+J74+J131+J146+J162</f>
        <v>114.11000000000001</v>
      </c>
      <c r="L9" s="2"/>
      <c r="M9" s="2"/>
    </row>
    <row r="10" spans="1:16" ht="15.75" customHeight="1" x14ac:dyDescent="0.25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80"/>
      <c r="K10" s="59"/>
    </row>
    <row r="11" spans="1:16" ht="15.75" customHeight="1" x14ac:dyDescent="0.25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81"/>
      <c r="K11" s="59"/>
      <c r="L11" s="2"/>
      <c r="M11" s="2"/>
    </row>
    <row r="12" spans="1:16" ht="15.75" customHeight="1" x14ac:dyDescent="0.25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66" t="s">
        <v>14</v>
      </c>
      <c r="K12" s="59">
        <f>F9+F15+F32+F33+F34+F35+F36+F37+F38+F48+F67+F68+J77+J134+J149+J165</f>
        <v>89.85</v>
      </c>
    </row>
    <row r="13" spans="1:16" ht="15.75" customHeight="1" x14ac:dyDescent="0.25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67"/>
      <c r="K13" s="59"/>
    </row>
    <row r="14" spans="1:16" ht="15.75" customHeight="1" x14ac:dyDescent="0.25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68"/>
      <c r="K14" s="59"/>
    </row>
    <row r="15" spans="1:16" ht="15.75" customHeight="1" x14ac:dyDescent="0.25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70" t="s">
        <v>15</v>
      </c>
      <c r="K15" s="59">
        <f>F10+F16+F39+F40+F49+F50+F51+J75+J132</f>
        <v>42</v>
      </c>
    </row>
    <row r="16" spans="1:16" ht="15.75" customHeight="1" x14ac:dyDescent="0.25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71"/>
      <c r="K16" s="59"/>
    </row>
    <row r="17" spans="2:12" ht="15.75" customHeight="1" x14ac:dyDescent="0.25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72"/>
      <c r="K17" s="59"/>
    </row>
    <row r="18" spans="2:12" ht="15.75" customHeight="1" x14ac:dyDescent="0.25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73" t="s">
        <v>16</v>
      </c>
      <c r="K18" s="59">
        <f>F11+F23+F25+F27+F29+F31+F57+F58+F59+F60+F69+F70+J78+J135</f>
        <v>36.75</v>
      </c>
    </row>
    <row r="19" spans="2:12" ht="15.75" customHeight="1" x14ac:dyDescent="0.25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74"/>
      <c r="K19" s="59"/>
    </row>
    <row r="20" spans="2:12" ht="13.2" x14ac:dyDescent="0.25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41"/>
      <c r="J20" s="74"/>
      <c r="K20" s="59"/>
    </row>
    <row r="21" spans="2:12" ht="13.2" x14ac:dyDescent="0.25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3.2" x14ac:dyDescent="0.25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69" t="s">
        <v>22</v>
      </c>
      <c r="K22" s="69"/>
      <c r="L22" s="69"/>
    </row>
    <row r="23" spans="2:12" ht="13.2" x14ac:dyDescent="0.25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3.2" x14ac:dyDescent="0.25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3.2" x14ac:dyDescent="0.25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3.2" x14ac:dyDescent="0.25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7"/>
    </row>
    <row r="27" spans="2:12" ht="13.2" x14ac:dyDescent="0.25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7"/>
    </row>
    <row r="28" spans="2:12" ht="13.2" x14ac:dyDescent="0.25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3.2" x14ac:dyDescent="0.25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3.2" x14ac:dyDescent="0.25">
      <c r="B30" s="6" t="s">
        <v>13</v>
      </c>
      <c r="C30" s="1" t="s">
        <v>26</v>
      </c>
      <c r="D30" s="1">
        <v>18</v>
      </c>
      <c r="E30" s="1">
        <v>3</v>
      </c>
      <c r="F30" s="1">
        <v>24.07</v>
      </c>
      <c r="G30" s="7"/>
    </row>
    <row r="31" spans="2:12" ht="13.2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7"/>
      <c r="H31" s="2"/>
    </row>
    <row r="32" spans="2:12" ht="13.2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3.2" x14ac:dyDescent="0.25">
      <c r="B33" s="8" t="s">
        <v>14</v>
      </c>
      <c r="C33" s="1" t="s">
        <v>28</v>
      </c>
      <c r="D33" s="1">
        <v>30</v>
      </c>
      <c r="E33" s="1"/>
      <c r="F33" s="1">
        <v>0.25</v>
      </c>
      <c r="G33" s="7"/>
    </row>
    <row r="34" spans="2:7" ht="13.2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7"/>
    </row>
    <row r="35" spans="2:7" ht="13.2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7"/>
    </row>
    <row r="36" spans="2:7" ht="13.2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7"/>
    </row>
    <row r="37" spans="2:7" ht="13.2" x14ac:dyDescent="0.25">
      <c r="B37" s="8" t="s">
        <v>14</v>
      </c>
      <c r="C37" s="1" t="s">
        <v>32</v>
      </c>
      <c r="D37" s="1">
        <v>33</v>
      </c>
      <c r="E37" s="25">
        <v>1.5</v>
      </c>
      <c r="F37" s="1">
        <v>2</v>
      </c>
      <c r="G37" s="7"/>
    </row>
    <row r="38" spans="2:7" ht="13.2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7"/>
    </row>
    <row r="39" spans="2:7" ht="13.2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7"/>
    </row>
    <row r="40" spans="2:7" ht="13.2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7"/>
    </row>
    <row r="41" spans="2:7" ht="13.2" x14ac:dyDescent="0.25">
      <c r="B41" s="60" t="s">
        <v>36</v>
      </c>
      <c r="C41" s="61"/>
      <c r="D41" s="61"/>
      <c r="E41" s="61"/>
      <c r="F41" s="61"/>
      <c r="G41" s="61"/>
    </row>
    <row r="42" spans="2:7" ht="13.2" x14ac:dyDescent="0.25">
      <c r="B42" s="62"/>
      <c r="C42" s="63"/>
      <c r="D42" s="63"/>
      <c r="E42" s="63"/>
      <c r="F42" s="63"/>
      <c r="G42" s="63"/>
    </row>
    <row r="43" spans="2:7" ht="13.2" x14ac:dyDescent="0.25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7"/>
    </row>
    <row r="44" spans="2:7" ht="13.2" x14ac:dyDescent="0.25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7"/>
    </row>
    <row r="45" spans="2:7" ht="13.2" x14ac:dyDescent="0.25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3.2" x14ac:dyDescent="0.25">
      <c r="B46" s="5" t="s">
        <v>12</v>
      </c>
      <c r="C46" s="1" t="s">
        <v>147</v>
      </c>
      <c r="D46" s="1">
        <v>47</v>
      </c>
      <c r="E46" s="1">
        <v>2</v>
      </c>
      <c r="F46" s="1">
        <v>0.5</v>
      </c>
      <c r="G46" s="7"/>
    </row>
    <row r="47" spans="2:7" ht="13.2" x14ac:dyDescent="0.25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3.2" x14ac:dyDescent="0.25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3.2" x14ac:dyDescent="0.25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7"/>
      <c r="I49" s="33" t="s">
        <v>148</v>
      </c>
      <c r="J49" s="33" t="s">
        <v>45</v>
      </c>
      <c r="K49" s="33" t="s">
        <v>46</v>
      </c>
    </row>
    <row r="50" spans="2:11" ht="13.2" x14ac:dyDescent="0.25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7"/>
      <c r="I50" s="4" t="s">
        <v>9</v>
      </c>
      <c r="J50">
        <f>F6+F12+F21+F22-5.5</f>
        <v>37.5</v>
      </c>
      <c r="K50">
        <f>E6+E12+E21+E22</f>
        <v>8</v>
      </c>
    </row>
    <row r="51" spans="2:11" ht="13.2" x14ac:dyDescent="0.25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14.450000000000001</v>
      </c>
      <c r="K51">
        <f>E8+E19+E24+E26+E28+E30</f>
        <v>13</v>
      </c>
    </row>
    <row r="52" spans="2:11" ht="13.2" x14ac:dyDescent="0.25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3.2" x14ac:dyDescent="0.25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3.2" x14ac:dyDescent="0.25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3.2" x14ac:dyDescent="0.25">
      <c r="B55" s="6" t="s">
        <v>13</v>
      </c>
      <c r="C55" s="1" t="s">
        <v>51</v>
      </c>
      <c r="D55" s="1"/>
      <c r="E55" s="1">
        <v>3</v>
      </c>
      <c r="F55" s="1">
        <v>6.5</v>
      </c>
      <c r="G55" s="7"/>
      <c r="I55" s="8" t="s">
        <v>14</v>
      </c>
      <c r="J55">
        <f>F9+F15+F32+F33+F34+F35+F36+F37+F38</f>
        <v>29.85</v>
      </c>
      <c r="K55">
        <f>SUM(E32:E38)</f>
        <v>13.5</v>
      </c>
    </row>
    <row r="56" spans="2:11" ht="13.2" x14ac:dyDescent="0.25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3.2" x14ac:dyDescent="0.25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7"/>
    </row>
    <row r="58" spans="2:11" ht="13.2" x14ac:dyDescent="0.25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7"/>
      <c r="I58" s="33" t="s">
        <v>44</v>
      </c>
      <c r="J58" s="33" t="s">
        <v>45</v>
      </c>
      <c r="K58" s="33" t="s">
        <v>46</v>
      </c>
    </row>
    <row r="59" spans="2:11" ht="13.2" x14ac:dyDescent="0.25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3.2" x14ac:dyDescent="0.25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7"/>
      <c r="I60" s="6" t="s">
        <v>13</v>
      </c>
      <c r="J60">
        <f>F44+F55+F56+F61+F66+15</f>
        <v>29.6</v>
      </c>
      <c r="K60">
        <f>E44+E55+E56+E61+E66</f>
        <v>10</v>
      </c>
    </row>
    <row r="61" spans="2:11" ht="13.2" x14ac:dyDescent="0.25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25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25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25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25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25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25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25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6"/>
    </row>
    <row r="69" spans="2:11" ht="15.75" customHeight="1" x14ac:dyDescent="0.25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25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25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25">
      <c r="B72" s="60" t="s">
        <v>67</v>
      </c>
      <c r="C72" s="61"/>
      <c r="D72" s="61"/>
      <c r="E72" s="61"/>
      <c r="F72" s="61"/>
      <c r="G72" s="61"/>
      <c r="I72" s="33" t="s">
        <v>68</v>
      </c>
      <c r="J72" s="33" t="s">
        <v>45</v>
      </c>
      <c r="K72" s="33" t="s">
        <v>46</v>
      </c>
    </row>
    <row r="73" spans="2:11" ht="15.75" customHeight="1" x14ac:dyDescent="0.25">
      <c r="B73" s="62"/>
      <c r="C73" s="63"/>
      <c r="D73" s="63"/>
      <c r="E73" s="63"/>
      <c r="F73" s="63"/>
      <c r="G73" s="63"/>
      <c r="I73" s="4" t="s">
        <v>9</v>
      </c>
      <c r="J73">
        <f>F74+F83+F92+F93+F94+F95+F108+F109+F110+F111+F122+F123+F105+F106+F107+F124</f>
        <v>38.299999999999997</v>
      </c>
      <c r="K73">
        <f>E74+E83+E92+E93+E94+E95+E105+E106+E107+E108+E109+E110+E111+E122+E122+E122+E123</f>
        <v>45</v>
      </c>
    </row>
    <row r="74" spans="2:11" ht="15.75" customHeight="1" x14ac:dyDescent="0.25">
      <c r="B74" s="4" t="s">
        <v>9</v>
      </c>
      <c r="C74" s="1" t="s">
        <v>69</v>
      </c>
      <c r="D74" s="1" t="s">
        <v>11</v>
      </c>
      <c r="E74" s="1">
        <v>2</v>
      </c>
      <c r="F74" s="1">
        <v>3</v>
      </c>
      <c r="G74" s="7"/>
      <c r="I74" s="6" t="s">
        <v>13</v>
      </c>
      <c r="J74">
        <f>F80+F91+F102+F104+F103+F118+F119+F120</f>
        <v>36.870000000000005</v>
      </c>
      <c r="K74">
        <f>E80+E91+E102+E103+E104+E118+E119+E120</f>
        <v>26</v>
      </c>
    </row>
    <row r="75" spans="2:11" ht="15.75" customHeight="1" x14ac:dyDescent="0.25">
      <c r="B75" s="5" t="s">
        <v>12</v>
      </c>
      <c r="C75" s="34" t="s">
        <v>70</v>
      </c>
      <c r="D75" s="34" t="s">
        <v>11</v>
      </c>
      <c r="E75" s="34">
        <v>0.5</v>
      </c>
      <c r="F75" s="34">
        <v>2</v>
      </c>
      <c r="G75" s="7"/>
      <c r="I75" s="9" t="s">
        <v>15</v>
      </c>
      <c r="J75">
        <f>F76+F77+F78+F88+F96+F101</f>
        <v>9.5</v>
      </c>
      <c r="K75">
        <f>E76+E77+E78+E88+E96+E101</f>
        <v>5.2</v>
      </c>
    </row>
    <row r="76" spans="2:11" ht="15.75" customHeight="1" x14ac:dyDescent="0.25">
      <c r="B76" s="9" t="s">
        <v>15</v>
      </c>
      <c r="C76" s="34" t="s">
        <v>71</v>
      </c>
      <c r="D76" s="34" t="s">
        <v>11</v>
      </c>
      <c r="E76" s="34">
        <v>1</v>
      </c>
      <c r="F76" s="34"/>
      <c r="G76" s="34"/>
      <c r="I76" s="5" t="s">
        <v>12</v>
      </c>
      <c r="J76">
        <f>F75+F89+F90+F99+F100+F115+F116+F117</f>
        <v>15.6</v>
      </c>
      <c r="K76">
        <f>E75+E89+E90+E99+E100+E115+E116+E117</f>
        <v>20</v>
      </c>
    </row>
    <row r="77" spans="2:11" ht="15.75" customHeight="1" x14ac:dyDescent="0.25">
      <c r="B77" s="9" t="s">
        <v>15</v>
      </c>
      <c r="C77" s="34" t="s">
        <v>72</v>
      </c>
      <c r="D77" s="34" t="s">
        <v>11</v>
      </c>
      <c r="E77" s="34">
        <v>2</v>
      </c>
      <c r="F77" s="34">
        <v>5.5</v>
      </c>
      <c r="G77" s="49"/>
      <c r="I77" s="8" t="s">
        <v>14</v>
      </c>
      <c r="J77">
        <f>F84+F85+F86+F87</f>
        <v>8</v>
      </c>
      <c r="K77">
        <f>E84+E85+E86+E87+E112+E113+E114</f>
        <v>3</v>
      </c>
    </row>
    <row r="78" spans="2:11" ht="15.75" customHeight="1" x14ac:dyDescent="0.25">
      <c r="B78" s="9" t="s">
        <v>15</v>
      </c>
      <c r="C78" s="34" t="s">
        <v>73</v>
      </c>
      <c r="D78" s="34" t="s">
        <v>11</v>
      </c>
      <c r="E78" s="34">
        <v>0.5</v>
      </c>
      <c r="F78" s="34">
        <v>0.5</v>
      </c>
      <c r="G78" s="49"/>
      <c r="I78" s="10" t="s">
        <v>16</v>
      </c>
      <c r="J78">
        <f>F79+F81+F82+F97+F121+F125+F126</f>
        <v>12.5</v>
      </c>
      <c r="K78">
        <f>E79+E82+E81+E97+E121</f>
        <v>12.5</v>
      </c>
    </row>
    <row r="79" spans="2:11" ht="15.75" customHeight="1" x14ac:dyDescent="0.25">
      <c r="B79" s="10" t="s">
        <v>16</v>
      </c>
      <c r="C79" s="34" t="s">
        <v>74</v>
      </c>
      <c r="D79" s="34"/>
      <c r="E79" s="34">
        <v>6</v>
      </c>
      <c r="F79" s="34">
        <v>4</v>
      </c>
      <c r="G79" s="11"/>
    </row>
    <row r="80" spans="2:11" ht="15.75" customHeight="1" x14ac:dyDescent="0.25">
      <c r="B80" s="6" t="s">
        <v>13</v>
      </c>
      <c r="C80" s="34" t="s">
        <v>75</v>
      </c>
      <c r="D80" s="34"/>
      <c r="E80" s="34">
        <v>3</v>
      </c>
      <c r="F80" s="34">
        <v>9</v>
      </c>
      <c r="G80" s="49"/>
    </row>
    <row r="81" spans="2:7" ht="15.75" customHeight="1" x14ac:dyDescent="0.25">
      <c r="B81" s="10" t="s">
        <v>16</v>
      </c>
      <c r="C81" s="34" t="s">
        <v>76</v>
      </c>
      <c r="D81" s="34"/>
      <c r="E81" s="34">
        <v>3</v>
      </c>
      <c r="F81" s="34"/>
      <c r="G81" s="34"/>
    </row>
    <row r="82" spans="2:7" ht="15.75" customHeight="1" x14ac:dyDescent="0.25">
      <c r="B82" s="10" t="s">
        <v>16</v>
      </c>
      <c r="C82" s="34" t="s">
        <v>77</v>
      </c>
      <c r="D82" s="34" t="s">
        <v>11</v>
      </c>
      <c r="E82" s="34">
        <v>3</v>
      </c>
      <c r="F82" s="34">
        <v>2</v>
      </c>
      <c r="G82" s="11"/>
    </row>
    <row r="83" spans="2:7" ht="15.75" customHeight="1" x14ac:dyDescent="0.25">
      <c r="B83" s="4" t="s">
        <v>9</v>
      </c>
      <c r="C83" s="34" t="s">
        <v>78</v>
      </c>
      <c r="D83" s="34" t="s">
        <v>11</v>
      </c>
      <c r="E83" s="34">
        <v>1</v>
      </c>
      <c r="F83" s="34">
        <v>0.3</v>
      </c>
      <c r="G83" s="7"/>
    </row>
    <row r="84" spans="2:7" ht="15.75" customHeight="1" x14ac:dyDescent="0.25">
      <c r="B84" s="8" t="s">
        <v>14</v>
      </c>
      <c r="C84" s="34" t="s">
        <v>79</v>
      </c>
      <c r="D84" s="34" t="s">
        <v>11</v>
      </c>
      <c r="E84" s="34"/>
      <c r="F84" s="34"/>
      <c r="G84" s="34"/>
    </row>
    <row r="85" spans="2:7" ht="15.75" customHeight="1" x14ac:dyDescent="0.3">
      <c r="B85" s="8" t="s">
        <v>14</v>
      </c>
      <c r="C85" s="35" t="s">
        <v>80</v>
      </c>
      <c r="D85" s="34" t="s">
        <v>11</v>
      </c>
      <c r="E85" s="34"/>
      <c r="F85" s="34"/>
      <c r="G85" s="34"/>
    </row>
    <row r="86" spans="2:7" ht="15.75" customHeight="1" x14ac:dyDescent="0.25">
      <c r="B86" s="8" t="s">
        <v>14</v>
      </c>
      <c r="C86" s="34" t="s">
        <v>81</v>
      </c>
      <c r="D86" s="34" t="s">
        <v>11</v>
      </c>
      <c r="E86" s="34"/>
      <c r="F86" s="34"/>
      <c r="G86" s="34"/>
    </row>
    <row r="87" spans="2:7" ht="15.75" customHeight="1" x14ac:dyDescent="0.25">
      <c r="B87" s="36" t="s">
        <v>14</v>
      </c>
      <c r="C87" s="37" t="s">
        <v>82</v>
      </c>
      <c r="D87" s="37">
        <v>44</v>
      </c>
      <c r="E87" s="37">
        <v>3</v>
      </c>
      <c r="F87" s="37">
        <v>8</v>
      </c>
      <c r="G87" s="37"/>
    </row>
    <row r="88" spans="2:7" ht="15.75" customHeight="1" x14ac:dyDescent="0.25">
      <c r="B88" s="9" t="s">
        <v>15</v>
      </c>
      <c r="C88" s="34" t="s">
        <v>83</v>
      </c>
      <c r="D88" s="34" t="s">
        <v>11</v>
      </c>
      <c r="E88" s="34">
        <v>1</v>
      </c>
      <c r="F88" s="34">
        <v>2.5</v>
      </c>
      <c r="G88" s="49"/>
    </row>
    <row r="89" spans="2:7" ht="15.75" customHeight="1" x14ac:dyDescent="0.25">
      <c r="B89" s="5" t="s">
        <v>12</v>
      </c>
      <c r="C89" s="34" t="s">
        <v>84</v>
      </c>
      <c r="D89" s="34" t="s">
        <v>11</v>
      </c>
      <c r="E89" s="34">
        <v>1</v>
      </c>
      <c r="F89" s="34">
        <v>0.5</v>
      </c>
      <c r="G89" s="7"/>
    </row>
    <row r="90" spans="2:7" ht="15.75" customHeight="1" x14ac:dyDescent="0.25">
      <c r="B90" s="5" t="s">
        <v>12</v>
      </c>
      <c r="C90" s="34" t="s">
        <v>85</v>
      </c>
      <c r="D90" s="34" t="s">
        <v>11</v>
      </c>
      <c r="E90" s="34">
        <v>2</v>
      </c>
      <c r="F90" s="34">
        <v>0.5</v>
      </c>
      <c r="G90" s="7"/>
    </row>
    <row r="91" spans="2:7" ht="15.75" customHeight="1" x14ac:dyDescent="0.25">
      <c r="B91" s="6" t="s">
        <v>13</v>
      </c>
      <c r="C91" s="34" t="s">
        <v>151</v>
      </c>
      <c r="D91" s="34" t="s">
        <v>11</v>
      </c>
      <c r="E91" s="34">
        <v>6</v>
      </c>
      <c r="F91" s="34">
        <v>5.7</v>
      </c>
      <c r="G91" s="11"/>
    </row>
    <row r="92" spans="2:7" ht="15.75" customHeight="1" x14ac:dyDescent="0.25">
      <c r="B92" s="4" t="s">
        <v>9</v>
      </c>
      <c r="C92" s="34" t="s">
        <v>87</v>
      </c>
      <c r="D92" s="34" t="s">
        <v>11</v>
      </c>
      <c r="E92" s="34">
        <v>4</v>
      </c>
      <c r="F92">
        <v>2</v>
      </c>
      <c r="G92" s="11"/>
    </row>
    <row r="93" spans="2:7" ht="15.75" customHeight="1" x14ac:dyDescent="0.25">
      <c r="B93" s="4" t="s">
        <v>9</v>
      </c>
      <c r="C93" s="34" t="s">
        <v>88</v>
      </c>
      <c r="D93" s="34" t="s">
        <v>11</v>
      </c>
      <c r="E93" s="34">
        <v>1</v>
      </c>
      <c r="F93" s="34">
        <v>2</v>
      </c>
      <c r="G93" s="7"/>
    </row>
    <row r="94" spans="2:7" ht="15.45" customHeight="1" x14ac:dyDescent="0.25">
      <c r="B94" s="4" t="s">
        <v>9</v>
      </c>
      <c r="C94" s="34" t="s">
        <v>89</v>
      </c>
      <c r="D94" s="34" t="s">
        <v>11</v>
      </c>
      <c r="E94" s="34">
        <v>1</v>
      </c>
      <c r="F94" s="34">
        <v>0.75</v>
      </c>
      <c r="G94" s="7"/>
    </row>
    <row r="95" spans="2:7" ht="15.75" customHeight="1" x14ac:dyDescent="0.25">
      <c r="B95" s="4" t="s">
        <v>9</v>
      </c>
      <c r="C95" s="34" t="s">
        <v>86</v>
      </c>
      <c r="D95" s="34" t="s">
        <v>11</v>
      </c>
      <c r="E95" s="34">
        <v>2</v>
      </c>
      <c r="F95" s="34">
        <v>4</v>
      </c>
      <c r="G95" s="7"/>
    </row>
    <row r="96" spans="2:7" ht="15.75" customHeight="1" x14ac:dyDescent="0.25">
      <c r="B96" s="40" t="s">
        <v>15</v>
      </c>
      <c r="C96" s="37" t="s">
        <v>90</v>
      </c>
      <c r="D96" s="37">
        <v>40</v>
      </c>
      <c r="E96" s="37">
        <v>0.5</v>
      </c>
      <c r="F96" s="37">
        <v>0.5</v>
      </c>
      <c r="G96" s="7"/>
    </row>
    <row r="97" spans="2:7" ht="15.75" customHeight="1" x14ac:dyDescent="0.25">
      <c r="B97" s="10" t="s">
        <v>16</v>
      </c>
      <c r="C97" s="37" t="s">
        <v>90</v>
      </c>
      <c r="D97" s="37">
        <v>40</v>
      </c>
      <c r="E97" s="37">
        <v>0.5</v>
      </c>
      <c r="F97" s="37">
        <v>1</v>
      </c>
      <c r="G97" s="7"/>
    </row>
    <row r="98" spans="2:7" ht="15.75" customHeight="1" x14ac:dyDescent="0.25">
      <c r="B98" s="37" t="s">
        <v>150</v>
      </c>
      <c r="C98" s="37" t="s">
        <v>146</v>
      </c>
      <c r="D98" s="37">
        <v>48</v>
      </c>
      <c r="E98" s="37"/>
      <c r="F98" s="37"/>
      <c r="G98" s="11"/>
    </row>
    <row r="99" spans="2:7" ht="15.75" customHeight="1" x14ac:dyDescent="0.25">
      <c r="B99" s="5" t="s">
        <v>12</v>
      </c>
      <c r="C99" s="37" t="s">
        <v>146</v>
      </c>
      <c r="D99" s="37">
        <v>48</v>
      </c>
      <c r="E99" s="37">
        <v>3</v>
      </c>
      <c r="F99" s="37">
        <v>5</v>
      </c>
      <c r="G99" s="11"/>
    </row>
    <row r="100" spans="2:7" ht="15.75" customHeight="1" x14ac:dyDescent="0.25">
      <c r="B100" s="5" t="s">
        <v>12</v>
      </c>
      <c r="C100" s="34" t="s">
        <v>145</v>
      </c>
      <c r="D100" s="34"/>
      <c r="E100" s="34">
        <v>0.5</v>
      </c>
      <c r="F100" s="34">
        <v>0.1</v>
      </c>
      <c r="G100" s="7"/>
    </row>
    <row r="101" spans="2:7" ht="15.75" customHeight="1" x14ac:dyDescent="0.25">
      <c r="B101" s="40" t="s">
        <v>15</v>
      </c>
      <c r="C101" s="37" t="s">
        <v>152</v>
      </c>
      <c r="D101" s="37" t="s">
        <v>11</v>
      </c>
      <c r="E101" s="37">
        <v>0.2</v>
      </c>
      <c r="F101" s="37">
        <v>0.5</v>
      </c>
      <c r="G101" s="7"/>
    </row>
    <row r="102" spans="2:7" ht="15.75" customHeight="1" x14ac:dyDescent="0.25">
      <c r="B102" s="6" t="s">
        <v>13</v>
      </c>
      <c r="C102" s="34" t="s">
        <v>153</v>
      </c>
      <c r="D102" s="34"/>
      <c r="E102" s="34">
        <v>1</v>
      </c>
      <c r="F102" s="34">
        <v>1.5</v>
      </c>
      <c r="G102" s="7"/>
    </row>
    <row r="103" spans="2:7" ht="15.75" customHeight="1" x14ac:dyDescent="0.25">
      <c r="B103" s="6" t="s">
        <v>13</v>
      </c>
      <c r="C103" s="1" t="s">
        <v>154</v>
      </c>
      <c r="D103" s="1">
        <v>39</v>
      </c>
      <c r="E103" s="1">
        <v>2</v>
      </c>
      <c r="F103" s="1">
        <v>4.5</v>
      </c>
      <c r="G103" s="11"/>
    </row>
    <row r="104" spans="2:7" ht="15.75" customHeight="1" x14ac:dyDescent="0.25">
      <c r="B104" s="6" t="s">
        <v>13</v>
      </c>
      <c r="C104" s="1" t="s">
        <v>175</v>
      </c>
      <c r="D104" s="1" t="s">
        <v>11</v>
      </c>
      <c r="E104" s="1">
        <v>1</v>
      </c>
      <c r="F104" s="1">
        <v>2.5</v>
      </c>
      <c r="G104" s="7"/>
    </row>
    <row r="105" spans="2:7" ht="15.75" customHeight="1" x14ac:dyDescent="0.25">
      <c r="B105" s="42" t="s">
        <v>9</v>
      </c>
      <c r="C105" s="34" t="s">
        <v>155</v>
      </c>
      <c r="D105" s="34" t="s">
        <v>11</v>
      </c>
      <c r="E105" s="34">
        <v>4</v>
      </c>
      <c r="F105" s="34">
        <v>10</v>
      </c>
      <c r="G105" s="7"/>
    </row>
    <row r="106" spans="2:7" ht="15.75" customHeight="1" x14ac:dyDescent="0.25">
      <c r="B106" s="42" t="s">
        <v>9</v>
      </c>
      <c r="C106" s="34" t="s">
        <v>168</v>
      </c>
      <c r="D106" s="34" t="s">
        <v>11</v>
      </c>
      <c r="E106" s="34">
        <v>0</v>
      </c>
      <c r="F106" s="34">
        <v>2.5</v>
      </c>
      <c r="G106" s="7"/>
    </row>
    <row r="107" spans="2:7" ht="15.75" customHeight="1" x14ac:dyDescent="0.25">
      <c r="B107" s="42" t="s">
        <v>9</v>
      </c>
      <c r="C107" s="34" t="s">
        <v>169</v>
      </c>
      <c r="D107" s="34" t="s">
        <v>11</v>
      </c>
      <c r="E107" s="34">
        <v>0</v>
      </c>
      <c r="F107" s="34">
        <v>1</v>
      </c>
      <c r="G107" s="7"/>
    </row>
    <row r="108" spans="2:7" ht="15.75" customHeight="1" x14ac:dyDescent="0.25">
      <c r="B108" s="42" t="s">
        <v>9</v>
      </c>
      <c r="C108" s="34" t="s">
        <v>170</v>
      </c>
      <c r="D108" s="34" t="s">
        <v>11</v>
      </c>
      <c r="E108" s="34">
        <v>0</v>
      </c>
      <c r="F108" s="34">
        <v>3</v>
      </c>
      <c r="G108" s="7"/>
    </row>
    <row r="109" spans="2:7" ht="15.75" customHeight="1" x14ac:dyDescent="0.25">
      <c r="B109" s="42" t="s">
        <v>9</v>
      </c>
      <c r="C109" s="34" t="s">
        <v>124</v>
      </c>
      <c r="D109" s="34">
        <v>24</v>
      </c>
      <c r="E109" s="34">
        <v>15</v>
      </c>
      <c r="F109" s="34">
        <v>6</v>
      </c>
      <c r="G109" s="11"/>
    </row>
    <row r="110" spans="2:7" ht="15.75" customHeight="1" x14ac:dyDescent="0.25">
      <c r="B110" s="42" t="s">
        <v>9</v>
      </c>
      <c r="C110" s="34" t="s">
        <v>156</v>
      </c>
      <c r="D110" s="34" t="s">
        <v>11</v>
      </c>
      <c r="E110" s="34">
        <v>3</v>
      </c>
      <c r="F110" s="34">
        <v>0.5</v>
      </c>
      <c r="G110" s="7"/>
    </row>
    <row r="111" spans="2:7" ht="15.75" customHeight="1" x14ac:dyDescent="0.25">
      <c r="B111" s="42" t="s">
        <v>9</v>
      </c>
      <c r="C111" s="34" t="s">
        <v>157</v>
      </c>
      <c r="D111" s="34" t="s">
        <v>11</v>
      </c>
      <c r="E111" s="34">
        <v>2</v>
      </c>
      <c r="F111" s="34">
        <v>1</v>
      </c>
      <c r="G111" s="7"/>
    </row>
    <row r="112" spans="2:7" ht="15.75" customHeight="1" x14ac:dyDescent="0.25">
      <c r="B112" s="43" t="s">
        <v>14</v>
      </c>
      <c r="C112" s="34" t="s">
        <v>158</v>
      </c>
      <c r="D112" s="34">
        <v>23</v>
      </c>
      <c r="E112" s="34"/>
      <c r="F112" s="34"/>
      <c r="G112" s="34"/>
    </row>
    <row r="113" spans="2:7" ht="15.75" customHeight="1" x14ac:dyDescent="0.25">
      <c r="B113" s="44" t="s">
        <v>14</v>
      </c>
      <c r="C113" s="34" t="s">
        <v>159</v>
      </c>
      <c r="D113" s="34" t="s">
        <v>11</v>
      </c>
      <c r="E113" s="34"/>
      <c r="F113" s="34"/>
      <c r="G113" s="34"/>
    </row>
    <row r="114" spans="2:7" ht="15.75" customHeight="1" x14ac:dyDescent="0.25">
      <c r="B114" s="44" t="s">
        <v>14</v>
      </c>
      <c r="C114" s="34" t="s">
        <v>160</v>
      </c>
      <c r="D114" s="34" t="s">
        <v>11</v>
      </c>
      <c r="E114" s="34"/>
      <c r="F114" s="34"/>
      <c r="G114" s="34"/>
    </row>
    <row r="115" spans="2:7" ht="15.75" customHeight="1" x14ac:dyDescent="0.25">
      <c r="B115" s="5" t="s">
        <v>12</v>
      </c>
      <c r="C115" s="37" t="s">
        <v>161</v>
      </c>
      <c r="D115" s="37">
        <v>29</v>
      </c>
      <c r="E115" s="37">
        <v>10</v>
      </c>
      <c r="F115" s="37">
        <v>6</v>
      </c>
      <c r="G115" s="11"/>
    </row>
    <row r="116" spans="2:7" ht="15.75" customHeight="1" x14ac:dyDescent="0.25">
      <c r="B116" s="5" t="s">
        <v>12</v>
      </c>
      <c r="C116" s="34" t="s">
        <v>162</v>
      </c>
      <c r="D116" s="34">
        <v>45</v>
      </c>
      <c r="E116" s="34">
        <v>2</v>
      </c>
      <c r="F116" s="34">
        <v>1</v>
      </c>
      <c r="G116" s="11"/>
    </row>
    <row r="117" spans="2:7" ht="15.75" customHeight="1" x14ac:dyDescent="0.25">
      <c r="B117" s="5" t="s">
        <v>12</v>
      </c>
      <c r="C117" s="34" t="s">
        <v>163</v>
      </c>
      <c r="D117" s="34">
        <v>10</v>
      </c>
      <c r="E117" s="34">
        <v>1</v>
      </c>
      <c r="F117" s="34">
        <v>0.5</v>
      </c>
      <c r="G117" s="11"/>
    </row>
    <row r="118" spans="2:7" ht="15.75" customHeight="1" x14ac:dyDescent="0.25">
      <c r="B118" s="45" t="s">
        <v>13</v>
      </c>
      <c r="C118" s="34" t="s">
        <v>164</v>
      </c>
      <c r="D118" s="34">
        <v>37</v>
      </c>
      <c r="E118" s="34">
        <v>5</v>
      </c>
      <c r="F118" s="34">
        <v>12</v>
      </c>
      <c r="G118" s="7"/>
    </row>
    <row r="119" spans="2:7" ht="15.75" customHeight="1" x14ac:dyDescent="0.25">
      <c r="B119" s="45" t="s">
        <v>13</v>
      </c>
      <c r="C119" s="34" t="s">
        <v>165</v>
      </c>
      <c r="D119" s="34">
        <v>12</v>
      </c>
      <c r="E119" s="34">
        <v>7</v>
      </c>
      <c r="F119" s="34">
        <v>0.17</v>
      </c>
      <c r="G119" s="11"/>
    </row>
    <row r="120" spans="2:7" ht="15.75" customHeight="1" x14ac:dyDescent="0.25">
      <c r="B120" s="45" t="s">
        <v>13</v>
      </c>
      <c r="C120" s="46" t="s">
        <v>171</v>
      </c>
      <c r="D120" s="46"/>
      <c r="E120" s="46">
        <v>1</v>
      </c>
      <c r="F120" s="46">
        <v>1.5</v>
      </c>
      <c r="G120" s="11"/>
    </row>
    <row r="121" spans="2:7" ht="15.75" customHeight="1" x14ac:dyDescent="0.25">
      <c r="B121" s="10" t="s">
        <v>16</v>
      </c>
      <c r="C121" s="47" t="s">
        <v>125</v>
      </c>
    </row>
    <row r="122" spans="2:7" ht="15.75" customHeight="1" x14ac:dyDescent="0.25">
      <c r="B122" s="4" t="s">
        <v>9</v>
      </c>
      <c r="C122" s="34" t="s">
        <v>166</v>
      </c>
      <c r="D122" s="34" t="s">
        <v>11</v>
      </c>
      <c r="E122" s="34">
        <v>2</v>
      </c>
      <c r="F122" s="34">
        <v>1.5</v>
      </c>
      <c r="G122" s="7"/>
    </row>
    <row r="123" spans="2:7" ht="15.75" customHeight="1" x14ac:dyDescent="0.25">
      <c r="B123" s="4" t="s">
        <v>9</v>
      </c>
      <c r="C123" s="34" t="s">
        <v>167</v>
      </c>
      <c r="D123" s="34" t="s">
        <v>11</v>
      </c>
      <c r="E123" s="34">
        <v>4</v>
      </c>
      <c r="F123" s="34">
        <v>0</v>
      </c>
      <c r="G123" s="48"/>
    </row>
    <row r="124" spans="2:7" ht="15.75" customHeight="1" x14ac:dyDescent="0.25">
      <c r="B124" s="4" t="s">
        <v>9</v>
      </c>
      <c r="C124" s="37" t="s">
        <v>172</v>
      </c>
      <c r="D124" s="37">
        <v>48</v>
      </c>
      <c r="E124" s="37">
        <v>0</v>
      </c>
      <c r="F124" s="37">
        <v>0.75</v>
      </c>
      <c r="G124" s="7"/>
    </row>
    <row r="125" spans="2:7" ht="15.75" customHeight="1" x14ac:dyDescent="0.25">
      <c r="B125" s="10" t="s">
        <v>16</v>
      </c>
      <c r="C125" s="47" t="s">
        <v>173</v>
      </c>
      <c r="F125">
        <v>2</v>
      </c>
      <c r="G125" s="7"/>
    </row>
    <row r="126" spans="2:7" ht="15.75" customHeight="1" x14ac:dyDescent="0.25">
      <c r="B126" s="10" t="s">
        <v>16</v>
      </c>
      <c r="C126" s="47" t="s">
        <v>174</v>
      </c>
      <c r="E126">
        <v>4</v>
      </c>
      <c r="F126">
        <v>3.5</v>
      </c>
      <c r="G126" s="50"/>
    </row>
    <row r="127" spans="2:7" ht="15.75" customHeight="1" x14ac:dyDescent="0.25">
      <c r="B127" s="60" t="s">
        <v>176</v>
      </c>
      <c r="C127" s="61"/>
      <c r="D127" s="61"/>
      <c r="E127" s="61"/>
      <c r="F127" s="61"/>
      <c r="G127" s="61"/>
    </row>
    <row r="128" spans="2:7" ht="15.75" customHeight="1" x14ac:dyDescent="0.25">
      <c r="B128" s="64"/>
      <c r="C128" s="65"/>
      <c r="D128" s="65"/>
      <c r="E128" s="65"/>
      <c r="F128" s="65"/>
      <c r="G128" s="65"/>
    </row>
    <row r="129" spans="2:11" ht="15.75" customHeight="1" x14ac:dyDescent="0.25">
      <c r="B129" s="51" t="s">
        <v>15</v>
      </c>
      <c r="C129" s="13" t="s">
        <v>177</v>
      </c>
      <c r="D129" s="13"/>
      <c r="E129" s="13">
        <v>1</v>
      </c>
      <c r="F129" s="13">
        <v>2</v>
      </c>
      <c r="G129" s="11"/>
      <c r="I129" s="58" t="s">
        <v>185</v>
      </c>
      <c r="J129" s="58" t="s">
        <v>45</v>
      </c>
      <c r="K129" s="58" t="s">
        <v>46</v>
      </c>
    </row>
    <row r="130" spans="2:11" ht="15.75" customHeight="1" x14ac:dyDescent="0.25">
      <c r="B130" s="51" t="s">
        <v>15</v>
      </c>
      <c r="C130" s="13" t="s">
        <v>71</v>
      </c>
      <c r="D130" s="13"/>
      <c r="E130" s="13">
        <v>1</v>
      </c>
      <c r="F130" s="13">
        <v>3.5</v>
      </c>
      <c r="G130" s="7"/>
      <c r="I130" s="57" t="s">
        <v>9</v>
      </c>
      <c r="J130">
        <f>F137+F138+F139+F140</f>
        <v>15.5</v>
      </c>
      <c r="K130">
        <f>E137+E139+E138+E140</f>
        <v>26</v>
      </c>
    </row>
    <row r="131" spans="2:11" ht="15.75" customHeight="1" x14ac:dyDescent="0.25">
      <c r="B131" s="52" t="s">
        <v>13</v>
      </c>
      <c r="C131" s="13" t="s">
        <v>178</v>
      </c>
      <c r="D131" s="13"/>
      <c r="E131" s="13" t="s">
        <v>183</v>
      </c>
      <c r="F131" s="13">
        <v>5.17</v>
      </c>
      <c r="G131" s="11"/>
      <c r="I131" s="6" t="s">
        <v>13</v>
      </c>
      <c r="J131">
        <f>F132+F131</f>
        <v>7.67</v>
      </c>
      <c r="K131">
        <f>E132</f>
        <v>2</v>
      </c>
    </row>
    <row r="132" spans="2:11" ht="15.75" customHeight="1" x14ac:dyDescent="0.25">
      <c r="B132" s="52" t="s">
        <v>13</v>
      </c>
      <c r="C132" s="13" t="s">
        <v>179</v>
      </c>
      <c r="D132" s="13"/>
      <c r="E132" s="13">
        <v>2</v>
      </c>
      <c r="F132" s="13">
        <v>2.5</v>
      </c>
      <c r="G132" s="7"/>
      <c r="I132" s="9" t="s">
        <v>15</v>
      </c>
      <c r="J132">
        <f>F130+F129</f>
        <v>5.5</v>
      </c>
      <c r="K132">
        <f>E129+E130</f>
        <v>2</v>
      </c>
    </row>
    <row r="133" spans="2:11" ht="15.75" customHeight="1" x14ac:dyDescent="0.25">
      <c r="B133" s="53" t="s">
        <v>16</v>
      </c>
      <c r="C133" s="13" t="s">
        <v>125</v>
      </c>
      <c r="D133" s="13"/>
      <c r="E133" s="13"/>
      <c r="F133" s="13">
        <v>6.5</v>
      </c>
      <c r="G133" s="11"/>
      <c r="I133" s="5" t="s">
        <v>12</v>
      </c>
      <c r="J133">
        <f>F134</f>
        <v>17.399999999999999</v>
      </c>
      <c r="K133">
        <f>E134</f>
        <v>6</v>
      </c>
    </row>
    <row r="134" spans="2:11" ht="15.75" customHeight="1" x14ac:dyDescent="0.25">
      <c r="B134" s="55" t="s">
        <v>12</v>
      </c>
      <c r="C134" s="13" t="s">
        <v>161</v>
      </c>
      <c r="D134" s="15">
        <v>29</v>
      </c>
      <c r="E134" s="13">
        <v>6</v>
      </c>
      <c r="F134" s="13">
        <v>17.399999999999999</v>
      </c>
      <c r="G134" s="11"/>
      <c r="I134" s="8" t="s">
        <v>14</v>
      </c>
      <c r="J134">
        <f>F136 + F135</f>
        <v>18</v>
      </c>
      <c r="K134">
        <f>E135+E136</f>
        <v>8</v>
      </c>
    </row>
    <row r="135" spans="2:11" ht="15.75" customHeight="1" x14ac:dyDescent="0.25">
      <c r="B135" s="56" t="s">
        <v>14</v>
      </c>
      <c r="C135" s="13" t="s">
        <v>180</v>
      </c>
      <c r="D135" s="13"/>
      <c r="E135" s="13">
        <v>8</v>
      </c>
      <c r="F135" s="13">
        <v>16</v>
      </c>
      <c r="G135" s="11"/>
      <c r="I135" s="10" t="s">
        <v>16</v>
      </c>
      <c r="J135">
        <f>F133+F141</f>
        <v>7</v>
      </c>
    </row>
    <row r="136" spans="2:11" ht="15.75" customHeight="1" x14ac:dyDescent="0.25">
      <c r="B136" s="56" t="s">
        <v>14</v>
      </c>
      <c r="C136" s="13" t="s">
        <v>82</v>
      </c>
      <c r="D136" s="13"/>
      <c r="E136" s="13"/>
      <c r="F136" s="13">
        <v>2</v>
      </c>
      <c r="G136" s="11"/>
    </row>
    <row r="137" spans="2:11" ht="15.75" customHeight="1" x14ac:dyDescent="0.25">
      <c r="B137" s="54" t="s">
        <v>9</v>
      </c>
      <c r="C137" s="13" t="s">
        <v>124</v>
      </c>
      <c r="D137" s="13">
        <v>24</v>
      </c>
      <c r="E137" s="13">
        <v>20</v>
      </c>
      <c r="F137" s="13">
        <v>4</v>
      </c>
      <c r="G137" s="11"/>
    </row>
    <row r="138" spans="2:11" ht="15.75" customHeight="1" x14ac:dyDescent="0.25">
      <c r="B138" s="54" t="s">
        <v>9</v>
      </c>
      <c r="C138" s="13" t="s">
        <v>181</v>
      </c>
      <c r="D138" s="13" t="s">
        <v>11</v>
      </c>
      <c r="E138" s="13">
        <v>2</v>
      </c>
      <c r="F138" s="13">
        <v>1.5</v>
      </c>
      <c r="G138" s="7"/>
    </row>
    <row r="139" spans="2:11" ht="15.75" customHeight="1" x14ac:dyDescent="0.25">
      <c r="B139" s="54" t="s">
        <v>9</v>
      </c>
      <c r="C139" s="13" t="s">
        <v>182</v>
      </c>
      <c r="D139" s="13">
        <v>33</v>
      </c>
      <c r="E139" s="13">
        <v>4</v>
      </c>
      <c r="F139" s="13">
        <v>7</v>
      </c>
      <c r="G139" s="7"/>
    </row>
    <row r="140" spans="2:11" ht="15.75" customHeight="1" x14ac:dyDescent="0.25">
      <c r="B140" s="54" t="s">
        <v>9</v>
      </c>
      <c r="C140" s="13" t="s">
        <v>186</v>
      </c>
      <c r="D140" s="13" t="s">
        <v>11</v>
      </c>
      <c r="E140" s="13">
        <v>0</v>
      </c>
      <c r="F140" s="13">
        <v>3</v>
      </c>
      <c r="G140" s="7"/>
    </row>
    <row r="141" spans="2:11" ht="15.75" customHeight="1" x14ac:dyDescent="0.25">
      <c r="B141" s="53" t="s">
        <v>16</v>
      </c>
      <c r="C141" s="13" t="s">
        <v>184</v>
      </c>
      <c r="D141" s="13"/>
      <c r="E141" s="13">
        <v>0</v>
      </c>
      <c r="F141" s="13">
        <v>0.5</v>
      </c>
      <c r="G141" s="7"/>
    </row>
    <row r="142" spans="2:11" ht="15.75" customHeight="1" x14ac:dyDescent="0.25">
      <c r="B142" s="60" t="s">
        <v>187</v>
      </c>
      <c r="C142" s="61"/>
      <c r="D142" s="61"/>
      <c r="E142" s="61"/>
      <c r="F142" s="61"/>
      <c r="G142" s="61"/>
    </row>
    <row r="143" spans="2:11" ht="15.75" customHeight="1" x14ac:dyDescent="0.25">
      <c r="B143" s="64"/>
      <c r="C143" s="65"/>
      <c r="D143" s="65"/>
      <c r="E143" s="65"/>
      <c r="F143" s="65"/>
      <c r="G143" s="65"/>
    </row>
    <row r="144" spans="2:11" ht="15.75" customHeight="1" x14ac:dyDescent="0.25">
      <c r="B144" s="55" t="s">
        <v>12</v>
      </c>
      <c r="C144" s="13" t="s">
        <v>189</v>
      </c>
      <c r="D144" s="15">
        <v>29</v>
      </c>
      <c r="E144" s="13">
        <v>1</v>
      </c>
      <c r="F144" s="13">
        <v>3</v>
      </c>
      <c r="G144" s="7"/>
      <c r="I144" s="58" t="s">
        <v>188</v>
      </c>
      <c r="J144" s="58" t="s">
        <v>45</v>
      </c>
      <c r="K144" s="58" t="s">
        <v>46</v>
      </c>
    </row>
    <row r="145" spans="2:11" ht="15.75" customHeight="1" x14ac:dyDescent="0.25">
      <c r="B145" s="55" t="s">
        <v>12</v>
      </c>
      <c r="C145" s="13" t="s">
        <v>190</v>
      </c>
      <c r="D145" s="15">
        <v>45</v>
      </c>
      <c r="E145" s="13">
        <v>2</v>
      </c>
      <c r="F145" s="13">
        <v>7</v>
      </c>
      <c r="G145" s="7"/>
      <c r="I145" s="57" t="s">
        <v>9</v>
      </c>
      <c r="J145">
        <f>F152+F153+F154</f>
        <v>18.5</v>
      </c>
      <c r="K145">
        <f>E152+E153+E154</f>
        <v>25</v>
      </c>
    </row>
    <row r="146" spans="2:11" ht="15.75" customHeight="1" x14ac:dyDescent="0.25">
      <c r="B146" s="53" t="s">
        <v>16</v>
      </c>
      <c r="C146" s="13" t="s">
        <v>191</v>
      </c>
      <c r="D146" s="13"/>
      <c r="E146" s="13"/>
      <c r="F146" s="13"/>
      <c r="G146" s="13"/>
      <c r="I146" s="6" t="s">
        <v>13</v>
      </c>
      <c r="J146">
        <f>F148+F149+F150+F151</f>
        <v>7.84</v>
      </c>
      <c r="K146">
        <f>E148+E149+E150+E151</f>
        <v>9</v>
      </c>
    </row>
    <row r="147" spans="2:11" ht="15.75" customHeight="1" x14ac:dyDescent="0.25">
      <c r="B147" s="55" t="s">
        <v>12</v>
      </c>
      <c r="C147" s="13" t="s">
        <v>192</v>
      </c>
      <c r="D147" s="13"/>
      <c r="E147" s="13">
        <v>20</v>
      </c>
      <c r="F147" s="13">
        <v>6.34</v>
      </c>
      <c r="G147" s="11"/>
      <c r="I147" s="9" t="s">
        <v>15</v>
      </c>
    </row>
    <row r="148" spans="2:11" ht="15.75" customHeight="1" x14ac:dyDescent="0.25">
      <c r="B148" s="52" t="s">
        <v>13</v>
      </c>
      <c r="C148" s="13" t="s">
        <v>111</v>
      </c>
      <c r="D148" s="15">
        <v>9</v>
      </c>
      <c r="E148" s="13">
        <v>5</v>
      </c>
      <c r="F148" s="13">
        <v>5.67</v>
      </c>
      <c r="G148" s="11"/>
      <c r="I148" s="5" t="s">
        <v>12</v>
      </c>
      <c r="J148">
        <f>F144+F145+F147</f>
        <v>16.34</v>
      </c>
      <c r="K148">
        <f>E144+E145+E147</f>
        <v>23</v>
      </c>
    </row>
    <row r="149" spans="2:11" ht="15.75" customHeight="1" x14ac:dyDescent="0.25">
      <c r="B149" s="52" t="s">
        <v>13</v>
      </c>
      <c r="C149" s="13" t="s">
        <v>193</v>
      </c>
      <c r="D149" s="34" t="s">
        <v>11</v>
      </c>
      <c r="E149" s="13">
        <v>3</v>
      </c>
      <c r="F149" s="13">
        <v>1.67</v>
      </c>
      <c r="G149" s="11"/>
      <c r="I149" s="8" t="s">
        <v>14</v>
      </c>
      <c r="J149">
        <f>F157+F158</f>
        <v>16</v>
      </c>
    </row>
    <row r="150" spans="2:11" ht="15.75" customHeight="1" x14ac:dyDescent="0.25">
      <c r="B150" s="52" t="s">
        <v>13</v>
      </c>
      <c r="C150" s="13" t="s">
        <v>194</v>
      </c>
      <c r="D150" s="15">
        <v>19</v>
      </c>
      <c r="E150" s="13"/>
      <c r="F150" s="13"/>
      <c r="G150" s="13"/>
      <c r="I150" s="10" t="s">
        <v>16</v>
      </c>
    </row>
    <row r="151" spans="2:11" ht="15.75" customHeight="1" x14ac:dyDescent="0.25">
      <c r="B151" s="52" t="s">
        <v>13</v>
      </c>
      <c r="C151" s="13" t="s">
        <v>198</v>
      </c>
      <c r="D151" s="15">
        <v>39</v>
      </c>
      <c r="E151" s="13">
        <v>1</v>
      </c>
      <c r="F151" s="13">
        <v>0.5</v>
      </c>
      <c r="G151" s="11"/>
    </row>
    <row r="152" spans="2:11" ht="15.75" customHeight="1" x14ac:dyDescent="0.25">
      <c r="B152" s="54" t="s">
        <v>9</v>
      </c>
      <c r="C152" s="13" t="s">
        <v>195</v>
      </c>
      <c r="D152" s="13">
        <v>24</v>
      </c>
      <c r="E152" s="13">
        <v>20</v>
      </c>
      <c r="F152" s="13">
        <v>18</v>
      </c>
      <c r="G152" s="11"/>
    </row>
    <row r="153" spans="2:11" ht="15.75" customHeight="1" x14ac:dyDescent="0.25">
      <c r="B153" s="54" t="s">
        <v>9</v>
      </c>
      <c r="C153" s="13" t="s">
        <v>196</v>
      </c>
      <c r="D153" s="13">
        <v>35</v>
      </c>
      <c r="E153" s="13">
        <v>2</v>
      </c>
      <c r="F153" s="13">
        <v>0.5</v>
      </c>
      <c r="G153" s="7"/>
    </row>
    <row r="154" spans="2:11" ht="15.75" customHeight="1" x14ac:dyDescent="0.25">
      <c r="B154" s="54" t="s">
        <v>9</v>
      </c>
      <c r="C154" s="13" t="s">
        <v>197</v>
      </c>
      <c r="D154" s="13" t="s">
        <v>11</v>
      </c>
      <c r="E154" s="13">
        <v>3</v>
      </c>
      <c r="F154" s="13"/>
      <c r="G154" s="26"/>
    </row>
    <row r="155" spans="2:11" ht="15.75" customHeight="1" x14ac:dyDescent="0.25">
      <c r="B155" s="51" t="s">
        <v>15</v>
      </c>
      <c r="C155" s="13" t="s">
        <v>177</v>
      </c>
      <c r="D155" s="13"/>
      <c r="E155" s="13">
        <v>1</v>
      </c>
      <c r="F155" s="13">
        <v>1.5</v>
      </c>
      <c r="G155" s="11"/>
    </row>
    <row r="156" spans="2:11" ht="15.75" customHeight="1" x14ac:dyDescent="0.25">
      <c r="B156" s="51" t="s">
        <v>15</v>
      </c>
      <c r="C156" s="13" t="s">
        <v>199</v>
      </c>
      <c r="D156" s="13">
        <v>15</v>
      </c>
      <c r="E156" s="13"/>
      <c r="F156" s="13"/>
      <c r="G156" s="11"/>
    </row>
    <row r="157" spans="2:11" ht="15.75" customHeight="1" x14ac:dyDescent="0.25">
      <c r="B157" s="56" t="s">
        <v>14</v>
      </c>
      <c r="C157" s="13" t="s">
        <v>180</v>
      </c>
      <c r="D157" s="13"/>
      <c r="E157" s="13">
        <v>10</v>
      </c>
      <c r="F157" s="13">
        <v>15</v>
      </c>
      <c r="G157" s="11"/>
    </row>
    <row r="158" spans="2:11" ht="15.75" customHeight="1" x14ac:dyDescent="0.25">
      <c r="B158" s="56" t="s">
        <v>14</v>
      </c>
      <c r="C158" s="13" t="s">
        <v>200</v>
      </c>
      <c r="D158" s="13"/>
      <c r="E158" s="13">
        <v>1</v>
      </c>
      <c r="F158" s="13">
        <v>1</v>
      </c>
      <c r="G158" s="7"/>
    </row>
    <row r="159" spans="2:11" ht="15.75" customHeight="1" x14ac:dyDescent="0.25">
      <c r="B159" s="60" t="s">
        <v>201</v>
      </c>
      <c r="C159" s="61"/>
      <c r="D159" s="61"/>
      <c r="E159" s="61"/>
      <c r="F159" s="61"/>
      <c r="G159" s="61"/>
    </row>
    <row r="160" spans="2:11" ht="15.75" customHeight="1" x14ac:dyDescent="0.25">
      <c r="B160" s="64"/>
      <c r="C160" s="65"/>
      <c r="D160" s="65"/>
      <c r="E160" s="65"/>
      <c r="F160" s="65"/>
      <c r="G160" s="65"/>
      <c r="I160" s="58" t="s">
        <v>188</v>
      </c>
      <c r="J160" s="58" t="s">
        <v>45</v>
      </c>
      <c r="K160" s="58" t="s">
        <v>46</v>
      </c>
    </row>
    <row r="161" spans="2:11" ht="15.75" customHeight="1" x14ac:dyDescent="0.25">
      <c r="B161" s="56" t="s">
        <v>14</v>
      </c>
      <c r="C161" s="13" t="s">
        <v>202</v>
      </c>
      <c r="D161" s="13"/>
      <c r="E161" s="13">
        <v>8</v>
      </c>
      <c r="F161" s="13">
        <v>11</v>
      </c>
      <c r="G161" s="1"/>
      <c r="I161" s="57" t="s">
        <v>9</v>
      </c>
    </row>
    <row r="162" spans="2:11" ht="15.75" customHeight="1" x14ac:dyDescent="0.25">
      <c r="B162" s="56" t="s">
        <v>14</v>
      </c>
      <c r="C162" s="13" t="s">
        <v>203</v>
      </c>
      <c r="D162" s="13"/>
      <c r="E162" s="13"/>
      <c r="F162" s="13"/>
      <c r="G162" s="1"/>
      <c r="I162" s="6" t="s">
        <v>13</v>
      </c>
      <c r="J162">
        <f>F174+F171+F172+F173+F180</f>
        <v>16.009999999999998</v>
      </c>
      <c r="K162">
        <f>E174+E171+E172+E173</f>
        <v>18</v>
      </c>
    </row>
    <row r="163" spans="2:11" ht="15.75" customHeight="1" x14ac:dyDescent="0.25">
      <c r="B163" s="56" t="s">
        <v>14</v>
      </c>
      <c r="C163" s="13" t="s">
        <v>204</v>
      </c>
      <c r="D163" s="13"/>
      <c r="E163" s="13"/>
      <c r="F163" s="13"/>
      <c r="G163" s="1"/>
      <c r="I163" s="9" t="s">
        <v>15</v>
      </c>
    </row>
    <row r="164" spans="2:11" ht="15.75" customHeight="1" x14ac:dyDescent="0.25">
      <c r="B164" s="56" t="s">
        <v>14</v>
      </c>
      <c r="C164" s="13" t="s">
        <v>205</v>
      </c>
      <c r="D164" s="13"/>
      <c r="E164" s="13"/>
      <c r="F164" s="13"/>
      <c r="G164" s="1"/>
      <c r="I164" s="5" t="s">
        <v>12</v>
      </c>
      <c r="J164">
        <f>F165+F166+F179</f>
        <v>10.48</v>
      </c>
      <c r="K164">
        <f>E165+E166+E179</f>
        <v>16</v>
      </c>
    </row>
    <row r="165" spans="2:11" ht="15.75" customHeight="1" x14ac:dyDescent="0.25">
      <c r="B165" s="55" t="s">
        <v>12</v>
      </c>
      <c r="C165" s="13" t="s">
        <v>206</v>
      </c>
      <c r="D165" s="13"/>
      <c r="E165" s="13"/>
      <c r="F165" s="13"/>
      <c r="G165" s="1"/>
      <c r="I165" s="8" t="s">
        <v>14</v>
      </c>
      <c r="J165">
        <f>F161</f>
        <v>11</v>
      </c>
      <c r="K165">
        <f>E161</f>
        <v>8</v>
      </c>
    </row>
    <row r="166" spans="2:11" ht="15.75" customHeight="1" x14ac:dyDescent="0.25">
      <c r="B166" s="55" t="s">
        <v>12</v>
      </c>
      <c r="C166" s="13" t="s">
        <v>127</v>
      </c>
      <c r="D166" s="13"/>
      <c r="E166" s="13">
        <v>15</v>
      </c>
      <c r="F166" s="13">
        <v>6.48</v>
      </c>
      <c r="G166" s="1"/>
      <c r="I166" s="10" t="s">
        <v>16</v>
      </c>
    </row>
    <row r="167" spans="2:11" ht="15.75" customHeight="1" x14ac:dyDescent="0.25">
      <c r="B167" s="54" t="s">
        <v>9</v>
      </c>
      <c r="C167" s="13" t="s">
        <v>207</v>
      </c>
      <c r="D167" s="13"/>
      <c r="E167" s="13"/>
      <c r="F167" s="13"/>
      <c r="G167" s="1"/>
    </row>
    <row r="168" spans="2:11" ht="15.75" customHeight="1" x14ac:dyDescent="0.25">
      <c r="B168" s="54" t="s">
        <v>9</v>
      </c>
      <c r="C168" s="13" t="s">
        <v>216</v>
      </c>
      <c r="D168" s="13"/>
      <c r="E168" s="13"/>
      <c r="F168" s="13"/>
      <c r="G168" s="1"/>
    </row>
    <row r="169" spans="2:11" ht="15.75" customHeight="1" x14ac:dyDescent="0.25">
      <c r="B169" s="54" t="s">
        <v>9</v>
      </c>
      <c r="C169" s="13" t="s">
        <v>217</v>
      </c>
      <c r="D169" s="13" t="s">
        <v>11</v>
      </c>
      <c r="E169" s="13">
        <v>1.5</v>
      </c>
      <c r="F169" s="13">
        <v>2</v>
      </c>
      <c r="G169" s="7"/>
    </row>
    <row r="170" spans="2:11" ht="15.75" customHeight="1" x14ac:dyDescent="0.25">
      <c r="B170" s="54" t="s">
        <v>9</v>
      </c>
      <c r="C170" s="13" t="s">
        <v>208</v>
      </c>
      <c r="D170" s="13">
        <v>35</v>
      </c>
      <c r="E170" s="13">
        <v>0.5</v>
      </c>
      <c r="F170" s="13">
        <v>0.75</v>
      </c>
      <c r="G170" s="7"/>
    </row>
    <row r="171" spans="2:11" ht="15.75" customHeight="1" x14ac:dyDescent="0.25">
      <c r="B171" s="52" t="s">
        <v>13</v>
      </c>
      <c r="C171" s="13" t="s">
        <v>209</v>
      </c>
      <c r="D171" s="15">
        <v>19</v>
      </c>
      <c r="E171" s="13">
        <v>10</v>
      </c>
      <c r="F171" s="13">
        <v>9.17</v>
      </c>
      <c r="G171" s="11"/>
    </row>
    <row r="172" spans="2:11" ht="15.75" customHeight="1" x14ac:dyDescent="0.25">
      <c r="B172" s="52" t="s">
        <v>13</v>
      </c>
      <c r="C172" s="13" t="s">
        <v>210</v>
      </c>
      <c r="D172" s="15">
        <v>9</v>
      </c>
      <c r="E172" s="13">
        <v>2</v>
      </c>
      <c r="F172" s="13">
        <v>2</v>
      </c>
      <c r="G172" s="7"/>
    </row>
    <row r="173" spans="2:11" ht="15.75" customHeight="1" x14ac:dyDescent="0.25">
      <c r="B173" s="52" t="s">
        <v>13</v>
      </c>
      <c r="C173" s="13" t="s">
        <v>211</v>
      </c>
      <c r="D173" s="15">
        <v>39</v>
      </c>
      <c r="E173" s="13">
        <v>5</v>
      </c>
      <c r="F173" s="13">
        <v>3.67</v>
      </c>
      <c r="G173" s="11"/>
    </row>
    <row r="174" spans="2:11" ht="15.75" customHeight="1" x14ac:dyDescent="0.25">
      <c r="B174" s="52" t="s">
        <v>13</v>
      </c>
      <c r="C174" s="13" t="s">
        <v>212</v>
      </c>
      <c r="D174" s="13"/>
      <c r="E174" s="13">
        <v>1</v>
      </c>
      <c r="F174" s="13">
        <v>0.17</v>
      </c>
      <c r="G174" s="50"/>
    </row>
    <row r="175" spans="2:11" ht="15.75" customHeight="1" x14ac:dyDescent="0.25">
      <c r="B175" s="53" t="s">
        <v>16</v>
      </c>
      <c r="C175" s="13" t="s">
        <v>213</v>
      </c>
      <c r="D175" s="13"/>
      <c r="E175" s="13"/>
      <c r="F175" s="13"/>
      <c r="G175" s="1"/>
    </row>
    <row r="176" spans="2:11" ht="15.75" customHeight="1" x14ac:dyDescent="0.25">
      <c r="B176" s="53" t="s">
        <v>16</v>
      </c>
      <c r="C176" s="13"/>
      <c r="D176" s="13"/>
      <c r="E176" s="13"/>
      <c r="F176" s="13"/>
      <c r="G176" s="1"/>
    </row>
    <row r="177" spans="2:7" ht="15.75" customHeight="1" x14ac:dyDescent="0.25">
      <c r="B177" s="51" t="s">
        <v>15</v>
      </c>
      <c r="C177" s="13" t="s">
        <v>214</v>
      </c>
      <c r="D177" s="13"/>
      <c r="E177" s="13"/>
      <c r="F177" s="13"/>
      <c r="G177" s="1"/>
    </row>
    <row r="178" spans="2:7" ht="15.75" customHeight="1" x14ac:dyDescent="0.25">
      <c r="B178" s="51" t="s">
        <v>15</v>
      </c>
      <c r="C178" s="13" t="s">
        <v>215</v>
      </c>
      <c r="D178" s="13"/>
      <c r="E178" s="13"/>
      <c r="F178" s="13"/>
      <c r="G178" s="1"/>
    </row>
    <row r="179" spans="2:7" ht="15.75" customHeight="1" x14ac:dyDescent="0.25">
      <c r="B179" s="55" t="s">
        <v>12</v>
      </c>
      <c r="C179" s="13" t="s">
        <v>218</v>
      </c>
      <c r="D179" s="13"/>
      <c r="E179" s="13">
        <v>1</v>
      </c>
      <c r="F179" s="13">
        <v>4</v>
      </c>
      <c r="G179" s="7"/>
    </row>
    <row r="180" spans="2:7" ht="15.75" customHeight="1" x14ac:dyDescent="0.25">
      <c r="B180" s="52" t="s">
        <v>13</v>
      </c>
      <c r="C180" s="13" t="s">
        <v>219</v>
      </c>
      <c r="D180" s="13"/>
      <c r="E180" s="13"/>
      <c r="F180" s="13">
        <v>1</v>
      </c>
      <c r="G180" s="11"/>
    </row>
  </sheetData>
  <mergeCells count="18">
    <mergeCell ref="K6:K8"/>
    <mergeCell ref="J9:J11"/>
    <mergeCell ref="K9:K11"/>
    <mergeCell ref="B72:G73"/>
    <mergeCell ref="B41:G42"/>
    <mergeCell ref="B159:G160"/>
    <mergeCell ref="B4:G5"/>
    <mergeCell ref="J12:J14"/>
    <mergeCell ref="J22:L22"/>
    <mergeCell ref="B142:G143"/>
    <mergeCell ref="B127:G128"/>
    <mergeCell ref="K12:K14"/>
    <mergeCell ref="J15:J17"/>
    <mergeCell ref="K15:K17"/>
    <mergeCell ref="K18:K20"/>
    <mergeCell ref="J18:J20"/>
    <mergeCell ref="K3:K5"/>
    <mergeCell ref="J6:J8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9"/>
  <sheetViews>
    <sheetView topLeftCell="A33" workbookViewId="0">
      <selection activeCell="B37" sqref="B37"/>
    </sheetView>
  </sheetViews>
  <sheetFormatPr baseColWidth="10" defaultColWidth="12.5546875" defaultRowHeight="15.75" customHeight="1" x14ac:dyDescent="0.25"/>
  <cols>
    <col min="1" max="1" width="14.5546875" customWidth="1"/>
    <col min="2" max="2" width="35.44140625" customWidth="1"/>
    <col min="3" max="3" width="27.33203125" customWidth="1"/>
    <col min="4" max="4" width="10.33203125" customWidth="1"/>
    <col min="7" max="7" width="17.44140625" customWidth="1"/>
    <col min="10" max="10" width="20" customWidth="1"/>
  </cols>
  <sheetData>
    <row r="1" spans="1:11" ht="15.75" customHeight="1" x14ac:dyDescent="0.25">
      <c r="A1" s="15" t="s">
        <v>91</v>
      </c>
      <c r="B1" s="15" t="s">
        <v>92</v>
      </c>
      <c r="C1" s="16" t="s">
        <v>93</v>
      </c>
      <c r="D1" s="16" t="s">
        <v>94</v>
      </c>
      <c r="E1" s="16" t="s">
        <v>95</v>
      </c>
      <c r="F1" s="16" t="s">
        <v>96</v>
      </c>
      <c r="G1" s="16" t="s">
        <v>97</v>
      </c>
      <c r="J1" s="12" t="s">
        <v>98</v>
      </c>
      <c r="K1" s="2">
        <f>SUM(B2:B1000)</f>
        <v>24</v>
      </c>
    </row>
    <row r="2" spans="1:11" ht="15.75" customHeight="1" x14ac:dyDescent="0.25">
      <c r="A2" s="15">
        <v>1</v>
      </c>
      <c r="B2" s="17">
        <v>1</v>
      </c>
      <c r="C2" s="16" t="s">
        <v>99</v>
      </c>
      <c r="D2" s="16">
        <v>1.5</v>
      </c>
      <c r="E2" s="16" t="s">
        <v>100</v>
      </c>
      <c r="F2" s="16" t="s">
        <v>101</v>
      </c>
      <c r="G2" s="28">
        <v>45202</v>
      </c>
      <c r="J2" s="12" t="s">
        <v>102</v>
      </c>
      <c r="K2" s="2">
        <v>46</v>
      </c>
    </row>
    <row r="3" spans="1:11" ht="13.8" x14ac:dyDescent="0.25">
      <c r="A3" s="15">
        <v>2</v>
      </c>
      <c r="B3" s="17">
        <v>1</v>
      </c>
      <c r="C3" s="16" t="s">
        <v>103</v>
      </c>
      <c r="D3" s="16">
        <v>1.5</v>
      </c>
      <c r="E3" s="16" t="s">
        <v>100</v>
      </c>
      <c r="F3" s="19" t="s">
        <v>101</v>
      </c>
      <c r="G3" s="29">
        <v>45202</v>
      </c>
    </row>
    <row r="4" spans="1:11" ht="13.8" x14ac:dyDescent="0.25">
      <c r="A4" s="15">
        <v>3</v>
      </c>
      <c r="B4" s="17">
        <v>1</v>
      </c>
      <c r="C4" s="16" t="s">
        <v>104</v>
      </c>
      <c r="D4" s="16">
        <v>5</v>
      </c>
      <c r="E4" s="16" t="s">
        <v>100</v>
      </c>
      <c r="F4" s="19" t="s">
        <v>101</v>
      </c>
      <c r="G4" s="29">
        <v>45202</v>
      </c>
    </row>
    <row r="5" spans="1:11" ht="15.75" customHeight="1" x14ac:dyDescent="0.25">
      <c r="A5" s="15">
        <v>4</v>
      </c>
      <c r="B5" s="18"/>
      <c r="C5" s="16" t="s">
        <v>105</v>
      </c>
      <c r="D5" s="13"/>
      <c r="E5" s="13" t="s">
        <v>106</v>
      </c>
      <c r="F5" s="13"/>
      <c r="G5" s="15"/>
    </row>
    <row r="6" spans="1:11" ht="15.75" customHeight="1" x14ac:dyDescent="0.25">
      <c r="A6" s="15">
        <v>5</v>
      </c>
      <c r="B6" s="20"/>
      <c r="C6" s="16" t="s">
        <v>107</v>
      </c>
      <c r="D6" s="16">
        <v>40</v>
      </c>
      <c r="E6" s="16" t="s">
        <v>100</v>
      </c>
      <c r="F6" s="16" t="s">
        <v>108</v>
      </c>
      <c r="G6" s="27"/>
    </row>
    <row r="7" spans="1:11" ht="15.75" customHeight="1" x14ac:dyDescent="0.25">
      <c r="A7" s="15">
        <v>6</v>
      </c>
      <c r="B7" s="17">
        <v>1</v>
      </c>
      <c r="C7" s="16" t="s">
        <v>21</v>
      </c>
      <c r="D7" s="16">
        <v>5</v>
      </c>
      <c r="E7" s="16" t="s">
        <v>100</v>
      </c>
      <c r="F7" s="16" t="s">
        <v>109</v>
      </c>
      <c r="G7" s="32">
        <v>45216</v>
      </c>
    </row>
    <row r="8" spans="1:11" ht="15.75" customHeight="1" x14ac:dyDescent="0.25">
      <c r="A8" s="15">
        <v>7</v>
      </c>
      <c r="B8" s="18"/>
      <c r="C8" s="16" t="s">
        <v>110</v>
      </c>
      <c r="D8" s="13"/>
      <c r="E8" s="13" t="s">
        <v>106</v>
      </c>
      <c r="F8" s="13"/>
      <c r="G8" s="15"/>
    </row>
    <row r="9" spans="1:11" ht="15.75" customHeight="1" x14ac:dyDescent="0.25">
      <c r="A9" s="15">
        <v>8</v>
      </c>
      <c r="B9" s="17">
        <v>1</v>
      </c>
      <c r="C9" s="16" t="s">
        <v>42</v>
      </c>
      <c r="D9" s="16">
        <v>1.5</v>
      </c>
      <c r="E9" s="16" t="s">
        <v>106</v>
      </c>
      <c r="F9" s="16" t="s">
        <v>101</v>
      </c>
      <c r="G9" s="32">
        <v>45216</v>
      </c>
    </row>
    <row r="10" spans="1:11" ht="15.75" customHeight="1" x14ac:dyDescent="0.25">
      <c r="A10" s="15">
        <v>9</v>
      </c>
      <c r="B10" s="18"/>
      <c r="C10" s="16" t="s">
        <v>111</v>
      </c>
      <c r="D10" s="13"/>
      <c r="E10" s="13" t="s">
        <v>112</v>
      </c>
      <c r="F10" s="13"/>
      <c r="G10" s="15"/>
    </row>
    <row r="11" spans="1:11" ht="15.75" customHeight="1" x14ac:dyDescent="0.25">
      <c r="A11" s="15">
        <v>10</v>
      </c>
      <c r="B11" s="18"/>
      <c r="C11" s="16" t="s">
        <v>113</v>
      </c>
      <c r="D11" s="13"/>
      <c r="E11" s="13" t="s">
        <v>112</v>
      </c>
      <c r="F11" s="13"/>
      <c r="G11" s="15"/>
    </row>
    <row r="12" spans="1:11" ht="15.75" customHeight="1" x14ac:dyDescent="0.25">
      <c r="A12" s="15">
        <v>11</v>
      </c>
      <c r="B12" s="17">
        <v>1</v>
      </c>
      <c r="C12" s="16" t="s">
        <v>114</v>
      </c>
      <c r="D12" s="13"/>
      <c r="E12" s="13" t="s">
        <v>106</v>
      </c>
      <c r="F12" s="13"/>
      <c r="G12" s="15"/>
    </row>
    <row r="13" spans="1:11" ht="15.75" customHeight="1" x14ac:dyDescent="0.25">
      <c r="A13" s="15">
        <v>12</v>
      </c>
      <c r="B13" s="18"/>
      <c r="C13" s="16" t="s">
        <v>115</v>
      </c>
      <c r="D13" s="13"/>
      <c r="E13" s="13" t="s">
        <v>112</v>
      </c>
      <c r="F13" s="13"/>
      <c r="G13" s="15"/>
    </row>
    <row r="14" spans="1:11" ht="15.75" customHeight="1" x14ac:dyDescent="0.25">
      <c r="A14" s="15">
        <v>13</v>
      </c>
      <c r="B14" s="17">
        <v>1</v>
      </c>
      <c r="C14" s="16" t="s">
        <v>74</v>
      </c>
      <c r="D14" s="13"/>
      <c r="E14" s="13" t="s">
        <v>112</v>
      </c>
      <c r="F14" s="13"/>
      <c r="G14" s="15"/>
    </row>
    <row r="15" spans="1:11" ht="15.75" customHeight="1" x14ac:dyDescent="0.25">
      <c r="A15" s="15">
        <v>14</v>
      </c>
      <c r="B15" s="18"/>
      <c r="C15" s="16" t="s">
        <v>116</v>
      </c>
      <c r="D15" s="13"/>
      <c r="E15" s="13" t="s">
        <v>112</v>
      </c>
      <c r="F15" s="13"/>
      <c r="G15" s="15"/>
    </row>
    <row r="16" spans="1:11" ht="15.75" customHeight="1" x14ac:dyDescent="0.25">
      <c r="A16" s="15">
        <v>15</v>
      </c>
      <c r="B16" s="18"/>
      <c r="C16" s="16" t="s">
        <v>117</v>
      </c>
      <c r="D16" s="13"/>
      <c r="E16" s="13" t="s">
        <v>106</v>
      </c>
      <c r="F16" s="13"/>
      <c r="G16" s="15"/>
    </row>
    <row r="17" spans="1:7" ht="15.75" customHeight="1" x14ac:dyDescent="0.25">
      <c r="A17" s="15">
        <v>16</v>
      </c>
      <c r="B17" s="18"/>
      <c r="C17" s="16" t="s">
        <v>118</v>
      </c>
      <c r="D17" s="13"/>
      <c r="E17" s="13" t="s">
        <v>106</v>
      </c>
      <c r="F17" s="13"/>
      <c r="G17" s="15"/>
    </row>
    <row r="18" spans="1:7" ht="13.8" x14ac:dyDescent="0.25">
      <c r="A18" s="15">
        <v>17</v>
      </c>
      <c r="B18" s="17">
        <v>1</v>
      </c>
      <c r="C18" s="16" t="s">
        <v>119</v>
      </c>
      <c r="D18" s="16">
        <v>3</v>
      </c>
      <c r="E18" s="16" t="s">
        <v>100</v>
      </c>
      <c r="F18" s="19" t="s">
        <v>101</v>
      </c>
      <c r="G18" s="32">
        <v>45216</v>
      </c>
    </row>
    <row r="19" spans="1:7" ht="13.8" x14ac:dyDescent="0.25">
      <c r="A19" s="15">
        <v>18</v>
      </c>
      <c r="B19" s="17">
        <v>1</v>
      </c>
      <c r="C19" s="16" t="s">
        <v>26</v>
      </c>
      <c r="D19" s="16">
        <v>3</v>
      </c>
      <c r="E19" s="16" t="s">
        <v>100</v>
      </c>
      <c r="F19" s="19" t="s">
        <v>101</v>
      </c>
      <c r="G19" s="32">
        <v>45216</v>
      </c>
    </row>
    <row r="20" spans="1:7" ht="13.2" x14ac:dyDescent="0.25">
      <c r="A20" s="15">
        <v>19</v>
      </c>
      <c r="C20" s="16" t="s">
        <v>120</v>
      </c>
      <c r="D20" s="13"/>
      <c r="E20" s="13" t="s">
        <v>106</v>
      </c>
      <c r="F20" s="13"/>
      <c r="G20" s="15"/>
    </row>
    <row r="21" spans="1:7" ht="13.8" x14ac:dyDescent="0.25">
      <c r="A21" s="15">
        <v>20</v>
      </c>
      <c r="B21" s="18"/>
      <c r="C21" s="16" t="s">
        <v>34</v>
      </c>
      <c r="D21" s="16">
        <v>2</v>
      </c>
      <c r="E21" s="16" t="s">
        <v>100</v>
      </c>
      <c r="F21" s="19" t="s">
        <v>101</v>
      </c>
      <c r="G21" s="32">
        <v>45216</v>
      </c>
    </row>
    <row r="22" spans="1:7" ht="13.2" x14ac:dyDescent="0.25">
      <c r="A22" s="15">
        <v>21</v>
      </c>
      <c r="B22" s="18"/>
      <c r="C22" s="16" t="s">
        <v>121</v>
      </c>
      <c r="D22" s="13"/>
      <c r="E22" s="13" t="s">
        <v>106</v>
      </c>
      <c r="F22" s="13"/>
      <c r="G22" s="15"/>
    </row>
    <row r="23" spans="1:7" ht="13.2" x14ac:dyDescent="0.25">
      <c r="A23" s="15">
        <v>22</v>
      </c>
      <c r="B23" s="18"/>
      <c r="C23" s="16" t="s">
        <v>122</v>
      </c>
      <c r="D23" s="13"/>
      <c r="E23" s="13" t="s">
        <v>112</v>
      </c>
      <c r="F23" s="13"/>
      <c r="G23" s="15"/>
    </row>
    <row r="24" spans="1:7" ht="13.2" x14ac:dyDescent="0.25">
      <c r="A24" s="15">
        <v>23</v>
      </c>
      <c r="B24" s="18"/>
      <c r="C24" s="16" t="s">
        <v>123</v>
      </c>
      <c r="D24" s="16">
        <v>8</v>
      </c>
      <c r="E24" s="16" t="s">
        <v>100</v>
      </c>
      <c r="F24" s="16" t="s">
        <v>101</v>
      </c>
      <c r="G24" s="32">
        <v>45216</v>
      </c>
    </row>
    <row r="25" spans="1:7" ht="13.2" x14ac:dyDescent="0.25">
      <c r="A25" s="15">
        <v>24</v>
      </c>
      <c r="B25" s="18"/>
      <c r="C25" s="16" t="s">
        <v>124</v>
      </c>
      <c r="D25" s="13"/>
      <c r="E25" s="13" t="s">
        <v>112</v>
      </c>
      <c r="F25" s="13"/>
      <c r="G25" s="15"/>
    </row>
    <row r="26" spans="1:7" ht="13.8" x14ac:dyDescent="0.25">
      <c r="A26" s="15">
        <v>25</v>
      </c>
      <c r="B26" s="17">
        <v>1</v>
      </c>
      <c r="C26" s="16" t="s">
        <v>19</v>
      </c>
      <c r="D26" s="16">
        <v>5</v>
      </c>
      <c r="E26" s="16" t="s">
        <v>100</v>
      </c>
      <c r="F26" s="19" t="s">
        <v>101</v>
      </c>
      <c r="G26" s="32">
        <v>45216</v>
      </c>
    </row>
    <row r="27" spans="1:7" ht="13.2" x14ac:dyDescent="0.25">
      <c r="A27" s="15">
        <v>26</v>
      </c>
      <c r="B27" s="18"/>
      <c r="C27" s="16" t="s">
        <v>125</v>
      </c>
      <c r="D27" s="13"/>
      <c r="E27" s="13" t="s">
        <v>112</v>
      </c>
      <c r="F27" s="13"/>
      <c r="G27" s="15"/>
    </row>
    <row r="28" spans="1:7" ht="13.2" x14ac:dyDescent="0.25">
      <c r="A28" s="15">
        <v>27</v>
      </c>
      <c r="B28" s="17">
        <v>1</v>
      </c>
      <c r="C28" s="16" t="s">
        <v>126</v>
      </c>
      <c r="D28" s="16">
        <v>3</v>
      </c>
      <c r="E28" s="16" t="s">
        <v>100</v>
      </c>
      <c r="F28" s="16" t="s">
        <v>109</v>
      </c>
      <c r="G28" s="29">
        <v>45202</v>
      </c>
    </row>
    <row r="29" spans="1:7" ht="13.2" x14ac:dyDescent="0.25">
      <c r="A29" s="15">
        <v>28</v>
      </c>
      <c r="B29" s="18"/>
      <c r="C29" s="16" t="s">
        <v>127</v>
      </c>
      <c r="D29" s="13"/>
      <c r="E29" s="13" t="s">
        <v>112</v>
      </c>
      <c r="F29" s="13"/>
      <c r="G29" s="15"/>
    </row>
    <row r="30" spans="1:7" ht="13.2" x14ac:dyDescent="0.25">
      <c r="A30" s="15">
        <v>29</v>
      </c>
      <c r="B30" s="17">
        <v>1</v>
      </c>
      <c r="C30" s="16" t="s">
        <v>128</v>
      </c>
      <c r="D30" s="13"/>
      <c r="E30" s="13" t="s">
        <v>112</v>
      </c>
      <c r="F30" s="13"/>
      <c r="G30" s="15"/>
    </row>
    <row r="31" spans="1:7" ht="13.8" x14ac:dyDescent="0.25">
      <c r="A31" s="15">
        <v>30</v>
      </c>
      <c r="B31" s="17">
        <v>1</v>
      </c>
      <c r="C31" s="16" t="s">
        <v>129</v>
      </c>
      <c r="D31" s="16">
        <v>1</v>
      </c>
      <c r="E31" s="16" t="s">
        <v>100</v>
      </c>
      <c r="F31" s="19" t="s">
        <v>101</v>
      </c>
      <c r="G31" s="29">
        <v>45202</v>
      </c>
    </row>
    <row r="32" spans="1:7" ht="13.8" x14ac:dyDescent="0.25">
      <c r="A32" s="15">
        <v>31</v>
      </c>
      <c r="B32" s="18"/>
      <c r="C32" s="16" t="s">
        <v>130</v>
      </c>
      <c r="D32" s="16">
        <v>7</v>
      </c>
      <c r="E32" s="16" t="s">
        <v>100</v>
      </c>
      <c r="F32" s="19" t="s">
        <v>101</v>
      </c>
      <c r="G32" s="32">
        <v>45216</v>
      </c>
    </row>
    <row r="33" spans="1:7" ht="13.8" x14ac:dyDescent="0.25">
      <c r="A33" s="15">
        <v>32</v>
      </c>
      <c r="B33" s="21"/>
      <c r="C33" s="16" t="s">
        <v>131</v>
      </c>
      <c r="D33" s="16">
        <v>0.5</v>
      </c>
      <c r="E33" s="16" t="s">
        <v>100</v>
      </c>
      <c r="F33" s="19" t="s">
        <v>101</v>
      </c>
      <c r="G33" s="32">
        <v>45216</v>
      </c>
    </row>
    <row r="34" spans="1:7" ht="13.8" x14ac:dyDescent="0.25">
      <c r="A34" s="15">
        <v>33</v>
      </c>
      <c r="B34" s="17">
        <v>1</v>
      </c>
      <c r="C34" s="16" t="s">
        <v>32</v>
      </c>
      <c r="D34" s="16">
        <v>1.5</v>
      </c>
      <c r="E34" s="16" t="s">
        <v>100</v>
      </c>
      <c r="F34" s="19" t="s">
        <v>101</v>
      </c>
      <c r="G34" s="32">
        <v>45216</v>
      </c>
    </row>
    <row r="35" spans="1:7" ht="13.2" x14ac:dyDescent="0.25">
      <c r="A35" s="15">
        <v>34</v>
      </c>
      <c r="B35" s="17">
        <v>1</v>
      </c>
      <c r="C35" s="16" t="s">
        <v>132</v>
      </c>
      <c r="D35" s="13"/>
      <c r="E35" s="13" t="s">
        <v>106</v>
      </c>
      <c r="F35" s="13"/>
      <c r="G35" s="15"/>
    </row>
    <row r="36" spans="1:7" ht="13.2" x14ac:dyDescent="0.25">
      <c r="A36" s="15">
        <v>35</v>
      </c>
      <c r="B36" s="18"/>
      <c r="C36" s="16" t="s">
        <v>133</v>
      </c>
      <c r="D36" s="13"/>
      <c r="E36" s="13" t="s">
        <v>106</v>
      </c>
      <c r="F36" s="13"/>
      <c r="G36" s="15"/>
    </row>
    <row r="37" spans="1:7" ht="13.2" x14ac:dyDescent="0.25">
      <c r="A37" s="15">
        <v>36</v>
      </c>
      <c r="B37" s="17">
        <v>1</v>
      </c>
      <c r="C37" s="16" t="s">
        <v>48</v>
      </c>
      <c r="D37" s="16">
        <v>1</v>
      </c>
      <c r="E37" s="16" t="s">
        <v>106</v>
      </c>
      <c r="F37" s="16" t="s">
        <v>101</v>
      </c>
      <c r="G37" s="30">
        <v>45216</v>
      </c>
    </row>
    <row r="38" spans="1:7" ht="13.2" x14ac:dyDescent="0.25">
      <c r="A38" s="15">
        <v>37</v>
      </c>
      <c r="B38" s="17">
        <v>1</v>
      </c>
      <c r="C38" s="16" t="s">
        <v>134</v>
      </c>
      <c r="D38" s="13"/>
      <c r="E38" s="13" t="s">
        <v>112</v>
      </c>
      <c r="F38" s="13"/>
      <c r="G38" s="15"/>
    </row>
    <row r="39" spans="1:7" ht="13.2" x14ac:dyDescent="0.25">
      <c r="A39" s="15">
        <v>38</v>
      </c>
      <c r="B39" s="18"/>
      <c r="C39" s="16" t="s">
        <v>135</v>
      </c>
      <c r="D39" s="13"/>
      <c r="E39" s="13" t="s">
        <v>112</v>
      </c>
      <c r="F39" s="13"/>
      <c r="G39" s="15"/>
    </row>
    <row r="40" spans="1:7" ht="13.2" x14ac:dyDescent="0.25">
      <c r="A40" s="15">
        <v>39</v>
      </c>
      <c r="B40" s="18"/>
      <c r="C40" s="16" t="s">
        <v>136</v>
      </c>
      <c r="D40" s="16">
        <v>3</v>
      </c>
      <c r="E40" s="16" t="s">
        <v>112</v>
      </c>
      <c r="F40" s="16" t="s">
        <v>109</v>
      </c>
      <c r="G40" s="32">
        <v>45216</v>
      </c>
    </row>
    <row r="41" spans="1:7" ht="13.2" x14ac:dyDescent="0.25">
      <c r="A41" s="15">
        <v>40</v>
      </c>
      <c r="B41" s="17">
        <v>1</v>
      </c>
      <c r="C41" s="16" t="s">
        <v>137</v>
      </c>
      <c r="D41" s="16">
        <v>2</v>
      </c>
      <c r="E41" s="16" t="s">
        <v>106</v>
      </c>
      <c r="F41" s="16" t="s">
        <v>101</v>
      </c>
      <c r="G41" s="32">
        <v>45216</v>
      </c>
    </row>
    <row r="42" spans="1:7" ht="13.2" x14ac:dyDescent="0.25">
      <c r="A42" s="15">
        <v>41</v>
      </c>
      <c r="B42" s="17">
        <v>1</v>
      </c>
      <c r="C42" s="16" t="s">
        <v>138</v>
      </c>
      <c r="D42" s="16">
        <v>2</v>
      </c>
      <c r="E42" s="16" t="s">
        <v>106</v>
      </c>
      <c r="F42" s="16" t="s">
        <v>109</v>
      </c>
      <c r="G42" s="32">
        <v>45216</v>
      </c>
    </row>
    <row r="43" spans="1:7" ht="13.2" x14ac:dyDescent="0.25">
      <c r="A43" s="15">
        <v>42</v>
      </c>
      <c r="B43" s="17">
        <v>1</v>
      </c>
      <c r="C43" s="16" t="s">
        <v>139</v>
      </c>
      <c r="D43" s="16">
        <v>3</v>
      </c>
      <c r="E43" s="16" t="s">
        <v>112</v>
      </c>
      <c r="F43" s="16" t="s">
        <v>109</v>
      </c>
      <c r="G43" s="32">
        <v>45216</v>
      </c>
    </row>
    <row r="44" spans="1:7" ht="13.8" x14ac:dyDescent="0.25">
      <c r="A44" s="15">
        <v>43</v>
      </c>
      <c r="B44" s="17">
        <v>1</v>
      </c>
      <c r="C44" s="16" t="s">
        <v>140</v>
      </c>
      <c r="D44" s="16">
        <v>0.5</v>
      </c>
      <c r="E44" s="16" t="s">
        <v>112</v>
      </c>
      <c r="F44" s="19" t="s">
        <v>101</v>
      </c>
      <c r="G44" s="32">
        <v>45216</v>
      </c>
    </row>
    <row r="45" spans="1:7" ht="13.2" x14ac:dyDescent="0.25">
      <c r="A45" s="15">
        <v>44</v>
      </c>
      <c r="B45" s="21"/>
      <c r="C45" s="16" t="s">
        <v>141</v>
      </c>
      <c r="D45" s="16">
        <v>1.5</v>
      </c>
      <c r="E45" s="16" t="s">
        <v>100</v>
      </c>
      <c r="F45" s="16" t="s">
        <v>109</v>
      </c>
      <c r="G45" s="32">
        <v>45216</v>
      </c>
    </row>
    <row r="46" spans="1:7" ht="13.2" x14ac:dyDescent="0.25">
      <c r="A46" s="15">
        <v>45</v>
      </c>
      <c r="B46" s="17">
        <v>1</v>
      </c>
      <c r="C46" s="16" t="s">
        <v>142</v>
      </c>
      <c r="D46" s="13"/>
      <c r="E46" s="13" t="s">
        <v>112</v>
      </c>
      <c r="F46" s="13"/>
      <c r="G46" s="15"/>
    </row>
    <row r="47" spans="1:7" ht="13.2" x14ac:dyDescent="0.25">
      <c r="A47" s="15">
        <v>46</v>
      </c>
      <c r="B47" s="13"/>
      <c r="C47" s="16" t="s">
        <v>143</v>
      </c>
      <c r="D47" s="16">
        <v>2</v>
      </c>
      <c r="E47" s="16" t="s">
        <v>100</v>
      </c>
      <c r="F47" s="16" t="s">
        <v>109</v>
      </c>
      <c r="G47" s="31">
        <v>45216</v>
      </c>
    </row>
    <row r="48" spans="1:7" ht="15.75" customHeight="1" x14ac:dyDescent="0.25">
      <c r="A48" s="15">
        <v>47</v>
      </c>
      <c r="B48" s="17">
        <v>1</v>
      </c>
      <c r="C48" s="16" t="s">
        <v>144</v>
      </c>
      <c r="D48" s="16">
        <v>2</v>
      </c>
      <c r="E48" s="16" t="s">
        <v>100</v>
      </c>
      <c r="F48" s="16" t="s">
        <v>108</v>
      </c>
      <c r="G48" s="31">
        <v>45216</v>
      </c>
    </row>
    <row r="49" spans="1:6" ht="15.75" customHeight="1" x14ac:dyDescent="0.25">
      <c r="A49" s="38">
        <v>48</v>
      </c>
      <c r="B49" s="17">
        <v>1</v>
      </c>
      <c r="C49" s="39" t="s">
        <v>149</v>
      </c>
      <c r="D49" s="39">
        <v>5</v>
      </c>
      <c r="E49" s="39" t="s">
        <v>106</v>
      </c>
      <c r="F49" s="39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customXml/itemProps3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Tomás Machín Esteve</cp:lastModifiedBy>
  <cp:revision/>
  <dcterms:created xsi:type="dcterms:W3CDTF">2023-10-17T10:39:19Z</dcterms:created>
  <dcterms:modified xsi:type="dcterms:W3CDTF">2023-12-09T11:32:06Z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