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tronyWWW\"/>
    </mc:Choice>
  </mc:AlternateContent>
  <xr:revisionPtr revIDLastSave="0" documentId="13_ncr:1_{7C1CB92E-A4DE-4954-A382-CAE466620864}" xr6:coauthVersionLast="47" xr6:coauthVersionMax="47" xr10:uidLastSave="{00000000-0000-0000-0000-000000000000}"/>
  <bookViews>
    <workbookView xWindow="5310" yWindow="225" windowWidth="23070" windowHeight="1518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5" i="1" l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Q12" i="1" l="1"/>
  <c r="Q13" i="1"/>
  <c r="Q14" i="1"/>
  <c r="U7" i="1" a="1"/>
  <c r="U7" i="1" s="1"/>
  <c r="P7" i="1" s="1" a="1"/>
  <c r="P7" i="1" s="1"/>
  <c r="O7" i="1" l="1" a="1"/>
  <c r="O7" i="1" s="1"/>
  <c r="R7" i="1" a="1"/>
  <c r="R7" i="1" s="1"/>
  <c r="S7" i="1" a="1"/>
  <c r="S7" i="1" s="1"/>
  <c r="Q7" i="1" a="1"/>
  <c r="Q7" i="1" s="1"/>
  <c r="G155" i="1" l="1"/>
  <c r="G120" i="1"/>
  <c r="G113" i="1"/>
  <c r="G24" i="1"/>
  <c r="G17" i="1"/>
  <c r="G12" i="1"/>
  <c r="G148" i="1"/>
  <c r="G136" i="1"/>
  <c r="G38" i="1"/>
  <c r="G102" i="1"/>
  <c r="G15" i="1"/>
  <c r="G101" i="1"/>
  <c r="G86" i="1"/>
  <c r="G56" i="1"/>
  <c r="G49" i="1"/>
  <c r="G44" i="1"/>
  <c r="G37" i="1"/>
  <c r="G141" i="1"/>
  <c r="G54" i="1"/>
  <c r="G118" i="1"/>
  <c r="G31" i="1"/>
  <c r="G108" i="1"/>
  <c r="G22" i="1"/>
  <c r="G150" i="1"/>
  <c r="G88" i="1"/>
  <c r="G81" i="1"/>
  <c r="G76" i="1"/>
  <c r="G69" i="1"/>
  <c r="G6" i="1"/>
  <c r="G70" i="1"/>
  <c r="G134" i="1"/>
  <c r="G47" i="1"/>
  <c r="G79" i="1"/>
  <c r="G95" i="1"/>
  <c r="G127" i="1"/>
  <c r="G32" i="1"/>
  <c r="G96" i="1"/>
  <c r="G128" i="1"/>
  <c r="G25" i="1"/>
  <c r="G57" i="1"/>
  <c r="G89" i="1"/>
  <c r="G121" i="1"/>
  <c r="G20" i="1"/>
  <c r="G52" i="1"/>
  <c r="G84" i="1"/>
  <c r="G116" i="1"/>
  <c r="G13" i="1"/>
  <c r="G45" i="1"/>
  <c r="G77" i="1"/>
  <c r="G109" i="1"/>
  <c r="G152" i="1"/>
  <c r="G145" i="1"/>
  <c r="G10" i="1"/>
  <c r="G26" i="1"/>
  <c r="G42" i="1"/>
  <c r="G58" i="1"/>
  <c r="G74" i="1"/>
  <c r="G90" i="1"/>
  <c r="G106" i="1"/>
  <c r="G122" i="1"/>
  <c r="G138" i="1"/>
  <c r="G154" i="1"/>
  <c r="G19" i="1"/>
  <c r="G35" i="1"/>
  <c r="G51" i="1"/>
  <c r="G67" i="1"/>
  <c r="G83" i="1"/>
  <c r="G99" i="1"/>
  <c r="G115" i="1"/>
  <c r="G131" i="1"/>
  <c r="G147" i="1"/>
  <c r="G40" i="1"/>
  <c r="G104" i="1"/>
  <c r="G33" i="1"/>
  <c r="G97" i="1"/>
  <c r="G28" i="1"/>
  <c r="G92" i="1"/>
  <c r="G21" i="1"/>
  <c r="G85" i="1"/>
  <c r="G133" i="1"/>
  <c r="G14" i="1"/>
  <c r="G30" i="1"/>
  <c r="G46" i="1"/>
  <c r="G62" i="1"/>
  <c r="G78" i="1"/>
  <c r="G94" i="1"/>
  <c r="G110" i="1"/>
  <c r="G126" i="1"/>
  <c r="G142" i="1"/>
  <c r="G7" i="1"/>
  <c r="G23" i="1"/>
  <c r="G39" i="1"/>
  <c r="G55" i="1"/>
  <c r="G71" i="1"/>
  <c r="G87" i="1"/>
  <c r="G103" i="1"/>
  <c r="G119" i="1"/>
  <c r="G135" i="1"/>
  <c r="G151" i="1"/>
  <c r="G63" i="1"/>
  <c r="G111" i="1"/>
  <c r="G143" i="1"/>
  <c r="G64" i="1"/>
  <c r="G8" i="1"/>
  <c r="G72" i="1"/>
  <c r="G140" i="1"/>
  <c r="G65" i="1"/>
  <c r="G129" i="1"/>
  <c r="G60" i="1"/>
  <c r="G124" i="1"/>
  <c r="G53" i="1"/>
  <c r="G117" i="1"/>
  <c r="G149" i="1"/>
  <c r="G16" i="1"/>
  <c r="G48" i="1"/>
  <c r="G80" i="1"/>
  <c r="G112" i="1"/>
  <c r="G9" i="1"/>
  <c r="G41" i="1"/>
  <c r="G73" i="1"/>
  <c r="G105" i="1"/>
  <c r="G144" i="1"/>
  <c r="G36" i="1"/>
  <c r="G68" i="1"/>
  <c r="G100" i="1"/>
  <c r="G132" i="1"/>
  <c r="G29" i="1"/>
  <c r="G61" i="1"/>
  <c r="G93" i="1"/>
  <c r="G125" i="1"/>
  <c r="G137" i="1"/>
  <c r="G153" i="1"/>
  <c r="G18" i="1"/>
  <c r="G34" i="1"/>
  <c r="G50" i="1"/>
  <c r="G66" i="1"/>
  <c r="G82" i="1"/>
  <c r="G98" i="1"/>
  <c r="G114" i="1"/>
  <c r="G130" i="1"/>
  <c r="G146" i="1"/>
  <c r="G11" i="1"/>
  <c r="G27" i="1"/>
  <c r="G43" i="1"/>
  <c r="G59" i="1"/>
  <c r="G75" i="1"/>
  <c r="G91" i="1"/>
  <c r="G107" i="1"/>
  <c r="G123" i="1"/>
  <c r="G139" i="1"/>
  <c r="O13" i="1" l="1"/>
  <c r="J130" i="1" s="1"/>
  <c r="O14" i="1"/>
  <c r="O12" i="1"/>
  <c r="J6" i="1" s="1"/>
  <c r="J38" i="1" l="1"/>
  <c r="J88" i="1"/>
  <c r="J84" i="1"/>
  <c r="J138" i="1"/>
  <c r="J92" i="1"/>
  <c r="J55" i="1"/>
  <c r="J60" i="1"/>
  <c r="J100" i="1"/>
  <c r="J146" i="1"/>
  <c r="J9" i="1"/>
  <c r="J75" i="1"/>
  <c r="J22" i="1"/>
  <c r="J152" i="1"/>
  <c r="J46" i="1"/>
  <c r="J65" i="1"/>
  <c r="J137" i="1"/>
  <c r="J118" i="1"/>
  <c r="J35" i="1"/>
  <c r="J117" i="1"/>
  <c r="J120" i="1"/>
  <c r="J141" i="1"/>
  <c r="J95" i="1"/>
  <c r="J109" i="1"/>
  <c r="J67" i="1"/>
  <c r="J30" i="1"/>
  <c r="J135" i="1"/>
  <c r="J144" i="1"/>
  <c r="J148" i="1"/>
  <c r="J13" i="1"/>
  <c r="J85" i="1"/>
  <c r="J29" i="1"/>
  <c r="J150" i="1"/>
  <c r="J99" i="1"/>
  <c r="J73" i="1"/>
  <c r="J44" i="1"/>
  <c r="J40" i="1"/>
  <c r="J80" i="1"/>
  <c r="J86" i="1"/>
  <c r="J79" i="1"/>
  <c r="J77" i="1"/>
  <c r="J51" i="1"/>
  <c r="J14" i="1"/>
  <c r="J119" i="1"/>
  <c r="J149" i="1"/>
  <c r="J93" i="1"/>
  <c r="J59" i="1"/>
  <c r="J132" i="1"/>
  <c r="J113" i="1"/>
  <c r="J134" i="1"/>
  <c r="J106" i="1"/>
  <c r="J110" i="1"/>
  <c r="J48" i="1"/>
  <c r="J50" i="1"/>
  <c r="J69" i="1"/>
  <c r="J28" i="1"/>
  <c r="J68" i="1"/>
  <c r="J12" i="1"/>
  <c r="J108" i="1"/>
  <c r="J128" i="1"/>
  <c r="J26" i="1"/>
  <c r="J131" i="1"/>
  <c r="J94" i="1"/>
  <c r="J143" i="1"/>
  <c r="J125" i="1"/>
  <c r="J54" i="1"/>
  <c r="J42" i="1"/>
  <c r="J23" i="1"/>
  <c r="J27" i="1"/>
  <c r="J32" i="1"/>
  <c r="J133" i="1"/>
  <c r="J61" i="1"/>
  <c r="J47" i="1"/>
  <c r="J62" i="1"/>
  <c r="J153" i="1"/>
  <c r="J17" i="1"/>
  <c r="J31" i="1"/>
  <c r="J89" i="1"/>
  <c r="J74" i="1"/>
  <c r="J104" i="1"/>
  <c r="J142" i="1"/>
  <c r="J72" i="1"/>
  <c r="J105" i="1"/>
  <c r="J82" i="1"/>
  <c r="J124" i="1"/>
  <c r="J11" i="1"/>
  <c r="J49" i="1"/>
  <c r="J20" i="1"/>
  <c r="J97" i="1"/>
  <c r="J64" i="1"/>
  <c r="J36" i="1"/>
  <c r="J136" i="1"/>
  <c r="J145" i="1"/>
  <c r="J63" i="1"/>
  <c r="J107" i="1"/>
  <c r="J56" i="1"/>
  <c r="J70" i="1"/>
  <c r="J116" i="1"/>
  <c r="J154" i="1"/>
  <c r="J21" i="1"/>
  <c r="J71" i="1"/>
  <c r="J16" i="1"/>
  <c r="J139" i="1"/>
  <c r="J127" i="1"/>
  <c r="J147" i="1"/>
  <c r="J53" i="1"/>
  <c r="J101" i="1"/>
  <c r="J58" i="1"/>
  <c r="J8" i="1"/>
  <c r="J114" i="1"/>
  <c r="J122" i="1"/>
  <c r="J129" i="1"/>
  <c r="J155" i="1"/>
  <c r="J37" i="1"/>
  <c r="J96" i="1"/>
  <c r="J10" i="1"/>
  <c r="J115" i="1"/>
  <c r="J78" i="1"/>
  <c r="J111" i="1"/>
  <c r="J112" i="1"/>
  <c r="J18" i="1"/>
  <c r="J123" i="1"/>
  <c r="J34" i="1"/>
  <c r="J15" i="1"/>
  <c r="J25" i="1"/>
  <c r="J83" i="1"/>
  <c r="J87" i="1"/>
  <c r="J41" i="1"/>
  <c r="J91" i="1"/>
  <c r="J57" i="1"/>
  <c r="J126" i="1"/>
  <c r="J66" i="1"/>
  <c r="J102" i="1"/>
  <c r="J81" i="1"/>
  <c r="J121" i="1"/>
  <c r="J90" i="1"/>
  <c r="J33" i="1"/>
  <c r="J7" i="1"/>
  <c r="J140" i="1"/>
  <c r="J98" i="1"/>
  <c r="J76" i="1"/>
  <c r="J19" i="1"/>
  <c r="J151" i="1"/>
  <c r="J24" i="1"/>
  <c r="J45" i="1"/>
  <c r="J39" i="1"/>
  <c r="J43" i="1"/>
  <c r="J52" i="1"/>
  <c r="J103" i="1"/>
  <c r="O38" i="1"/>
  <c r="S12" i="1"/>
  <c r="H38" i="1" s="1"/>
  <c r="I38" i="1" s="1"/>
  <c r="S13" i="1"/>
  <c r="O39" i="1" l="1"/>
  <c r="O40" i="1" s="1"/>
  <c r="H133" i="1"/>
  <c r="I133" i="1" s="1"/>
  <c r="H73" i="1"/>
  <c r="I73" i="1" s="1"/>
  <c r="H118" i="1"/>
  <c r="I118" i="1" s="1"/>
  <c r="H27" i="1"/>
  <c r="I27" i="1" s="1"/>
  <c r="H135" i="1"/>
  <c r="I135" i="1" s="1"/>
  <c r="H121" i="1"/>
  <c r="I121" i="1" s="1"/>
  <c r="H41" i="1"/>
  <c r="I41" i="1" s="1"/>
  <c r="H35" i="1"/>
  <c r="I35" i="1" s="1"/>
  <c r="H24" i="1"/>
  <c r="I24" i="1" s="1"/>
  <c r="H122" i="1"/>
  <c r="I122" i="1" s="1"/>
  <c r="H86" i="1"/>
  <c r="I86" i="1" s="1"/>
  <c r="H20" i="1"/>
  <c r="I20" i="1" s="1"/>
  <c r="H51" i="1"/>
  <c r="I51" i="1" s="1"/>
  <c r="H140" i="1"/>
  <c r="I140" i="1" s="1"/>
  <c r="H125" i="1"/>
  <c r="I125" i="1" s="1"/>
  <c r="H142" i="1"/>
  <c r="I142" i="1" s="1"/>
  <c r="H56" i="1"/>
  <c r="I56" i="1" s="1"/>
  <c r="H128" i="1"/>
  <c r="I128" i="1" s="1"/>
  <c r="H124" i="1"/>
  <c r="I124" i="1" s="1"/>
  <c r="H98" i="1"/>
  <c r="I98" i="1" s="1"/>
  <c r="H119" i="1"/>
  <c r="I119" i="1" s="1"/>
  <c r="H6" i="1"/>
  <c r="I6" i="1" s="1"/>
  <c r="H61" i="1"/>
  <c r="I61" i="1" s="1"/>
  <c r="H110" i="1"/>
  <c r="I110" i="1" s="1"/>
  <c r="H155" i="1"/>
  <c r="I155" i="1" s="1"/>
  <c r="H101" i="1"/>
  <c r="I101" i="1" s="1"/>
  <c r="H127" i="1"/>
  <c r="I127" i="1" s="1"/>
  <c r="H74" i="1"/>
  <c r="I74" i="1" s="1"/>
  <c r="H104" i="1"/>
  <c r="I104" i="1" s="1"/>
  <c r="H57" i="1"/>
  <c r="I57" i="1" s="1"/>
  <c r="H43" i="1"/>
  <c r="I43" i="1" s="1"/>
  <c r="H83" i="1"/>
  <c r="I83" i="1" s="1"/>
  <c r="H44" i="1"/>
  <c r="I44" i="1" s="1"/>
  <c r="H28" i="1"/>
  <c r="I28" i="1" s="1"/>
  <c r="H31" i="1"/>
  <c r="I31" i="1" s="1"/>
  <c r="H50" i="1"/>
  <c r="I50" i="1" s="1"/>
  <c r="H52" i="1"/>
  <c r="I52" i="1" s="1"/>
  <c r="H7" i="1"/>
  <c r="I7" i="1" s="1"/>
  <c r="H67" i="1"/>
  <c r="I67" i="1" s="1"/>
  <c r="H120" i="1"/>
  <c r="I120" i="1" s="1"/>
  <c r="H144" i="1"/>
  <c r="I144" i="1" s="1"/>
  <c r="H150" i="1"/>
  <c r="I150" i="1" s="1"/>
  <c r="H14" i="1"/>
  <c r="I14" i="1" s="1"/>
  <c r="H45" i="1"/>
  <c r="I45" i="1" s="1"/>
  <c r="H93" i="1"/>
  <c r="I93" i="1" s="1"/>
  <c r="H126" i="1"/>
  <c r="I126" i="1" s="1"/>
  <c r="H66" i="1"/>
  <c r="I66" i="1" s="1"/>
  <c r="H10" i="1"/>
  <c r="I10" i="1" s="1"/>
  <c r="H87" i="1"/>
  <c r="I87" i="1" s="1"/>
  <c r="H40" i="1"/>
  <c r="I40" i="1" s="1"/>
  <c r="H148" i="1"/>
  <c r="I148" i="1" s="1"/>
  <c r="H29" i="1"/>
  <c r="I29" i="1" s="1"/>
  <c r="H47" i="1"/>
  <c r="I47" i="1" s="1"/>
  <c r="H30" i="1"/>
  <c r="I30" i="1" s="1"/>
  <c r="H77" i="1"/>
  <c r="I77" i="1" s="1"/>
  <c r="H75" i="1"/>
  <c r="I75" i="1" s="1"/>
  <c r="H16" i="1"/>
  <c r="I16" i="1" s="1"/>
  <c r="H37" i="1"/>
  <c r="I37" i="1" s="1"/>
  <c r="H92" i="1"/>
  <c r="I92" i="1" s="1"/>
  <c r="H95" i="1"/>
  <c r="I95" i="1" s="1"/>
  <c r="H105" i="1"/>
  <c r="I105" i="1" s="1"/>
  <c r="H149" i="1"/>
  <c r="I149" i="1" s="1"/>
  <c r="H59" i="1"/>
  <c r="I59" i="1" s="1"/>
  <c r="H131" i="1"/>
  <c r="I131" i="1" s="1"/>
  <c r="H108" i="1"/>
  <c r="I108" i="1" s="1"/>
  <c r="H72" i="1"/>
  <c r="I72" i="1" s="1"/>
  <c r="H82" i="1"/>
  <c r="I82" i="1" s="1"/>
  <c r="H42" i="1"/>
  <c r="I42" i="1" s="1"/>
  <c r="H103" i="1"/>
  <c r="I103" i="1" s="1"/>
  <c r="H63" i="1"/>
  <c r="I63" i="1" s="1"/>
  <c r="H107" i="1"/>
  <c r="I107" i="1" s="1"/>
  <c r="H153" i="1"/>
  <c r="I153" i="1" s="1"/>
  <c r="H80" i="1"/>
  <c r="I80" i="1" s="1"/>
  <c r="H116" i="1"/>
  <c r="I116" i="1" s="1"/>
  <c r="H136" i="1"/>
  <c r="I136" i="1" s="1"/>
  <c r="H23" i="1"/>
  <c r="I23" i="1" s="1"/>
  <c r="H21" i="1"/>
  <c r="I21" i="1" s="1"/>
  <c r="H99" i="1"/>
  <c r="I99" i="1" s="1"/>
  <c r="H32" i="1"/>
  <c r="I32" i="1" s="1"/>
  <c r="H49" i="1"/>
  <c r="I49" i="1" s="1"/>
  <c r="H114" i="1"/>
  <c r="I114" i="1" s="1"/>
  <c r="H36" i="1"/>
  <c r="I36" i="1" s="1"/>
  <c r="H145" i="1"/>
  <c r="I145" i="1" s="1"/>
  <c r="H54" i="1"/>
  <c r="I54" i="1" s="1"/>
  <c r="H71" i="1"/>
  <c r="I71" i="1" s="1"/>
  <c r="H117" i="1"/>
  <c r="I117" i="1" s="1"/>
  <c r="H8" i="1"/>
  <c r="I8" i="1" s="1"/>
  <c r="H89" i="1"/>
  <c r="I89" i="1" s="1"/>
  <c r="H76" i="1"/>
  <c r="I76" i="1" s="1"/>
  <c r="H11" i="1"/>
  <c r="I11" i="1" s="1"/>
  <c r="H132" i="1"/>
  <c r="I132" i="1" s="1"/>
  <c r="H19" i="1"/>
  <c r="I19" i="1" s="1"/>
  <c r="H143" i="1"/>
  <c r="I143" i="1" s="1"/>
  <c r="H17" i="1"/>
  <c r="I17" i="1" s="1"/>
  <c r="H78" i="1"/>
  <c r="I78" i="1" s="1"/>
  <c r="H97" i="1"/>
  <c r="I97" i="1" s="1"/>
  <c r="H58" i="1"/>
  <c r="I58" i="1" s="1"/>
  <c r="H134" i="1"/>
  <c r="I134" i="1" s="1"/>
  <c r="H123" i="1"/>
  <c r="I123" i="1" s="1"/>
  <c r="H18" i="1"/>
  <c r="I18" i="1" s="1"/>
  <c r="H112" i="1"/>
  <c r="I112" i="1" s="1"/>
  <c r="H13" i="1"/>
  <c r="I13" i="1" s="1"/>
  <c r="H141" i="1"/>
  <c r="I141" i="1" s="1"/>
  <c r="H39" i="1"/>
  <c r="I39" i="1" s="1"/>
  <c r="H53" i="1"/>
  <c r="I53" i="1" s="1"/>
  <c r="H154" i="1"/>
  <c r="I154" i="1" s="1"/>
  <c r="H102" i="1"/>
  <c r="I102" i="1" s="1"/>
  <c r="H60" i="1"/>
  <c r="I60" i="1" s="1"/>
  <c r="H26" i="1"/>
  <c r="I26" i="1" s="1"/>
  <c r="H81" i="1"/>
  <c r="I81" i="1" s="1"/>
  <c r="H130" i="1"/>
  <c r="I130" i="1" s="1"/>
  <c r="H68" i="1"/>
  <c r="I68" i="1" s="1"/>
  <c r="H106" i="1"/>
  <c r="I106" i="1" s="1"/>
  <c r="H79" i="1"/>
  <c r="I79" i="1" s="1"/>
  <c r="H151" i="1"/>
  <c r="I151" i="1" s="1"/>
  <c r="H46" i="1"/>
  <c r="I46" i="1" s="1"/>
  <c r="H33" i="1"/>
  <c r="I33" i="1" s="1"/>
  <c r="H152" i="1"/>
  <c r="I152" i="1" s="1"/>
  <c r="H70" i="1"/>
  <c r="I70" i="1" s="1"/>
  <c r="H91" i="1"/>
  <c r="I91" i="1" s="1"/>
  <c r="H137" i="1"/>
  <c r="I137" i="1" s="1"/>
  <c r="H48" i="1"/>
  <c r="I48" i="1" s="1"/>
  <c r="H64" i="1"/>
  <c r="I64" i="1" s="1"/>
  <c r="H113" i="1"/>
  <c r="I113" i="1" s="1"/>
  <c r="H94" i="1"/>
  <c r="I94" i="1" s="1"/>
  <c r="H129" i="1"/>
  <c r="I129" i="1" s="1"/>
  <c r="H90" i="1"/>
  <c r="I90" i="1" s="1"/>
  <c r="H15" i="1"/>
  <c r="I15" i="1" s="1"/>
  <c r="H139" i="1"/>
  <c r="I139" i="1" s="1"/>
  <c r="H34" i="1"/>
  <c r="I34" i="1" s="1"/>
  <c r="H9" i="1"/>
  <c r="I9" i="1" s="1"/>
  <c r="H109" i="1"/>
  <c r="I109" i="1" s="1"/>
  <c r="H22" i="1"/>
  <c r="I22" i="1" s="1"/>
  <c r="H55" i="1"/>
  <c r="I55" i="1" s="1"/>
  <c r="H85" i="1"/>
  <c r="I85" i="1" s="1"/>
  <c r="H147" i="1"/>
  <c r="I147" i="1" s="1"/>
  <c r="H25" i="1"/>
  <c r="I25" i="1" s="1"/>
  <c r="H12" i="1"/>
  <c r="I12" i="1" s="1"/>
  <c r="H146" i="1"/>
  <c r="I146" i="1" s="1"/>
  <c r="H100" i="1"/>
  <c r="I100" i="1" s="1"/>
  <c r="H138" i="1"/>
  <c r="I138" i="1" s="1"/>
  <c r="H111" i="1"/>
  <c r="I111" i="1" s="1"/>
  <c r="H88" i="1"/>
  <c r="I88" i="1" s="1"/>
  <c r="H62" i="1"/>
  <c r="I62" i="1" s="1"/>
  <c r="H65" i="1"/>
  <c r="I65" i="1" s="1"/>
  <c r="H84" i="1"/>
  <c r="I84" i="1" s="1"/>
  <c r="H69" i="1"/>
  <c r="I69" i="1" s="1"/>
  <c r="H115" i="1"/>
  <c r="I115" i="1" s="1"/>
  <c r="H96" i="1"/>
  <c r="I96" i="1" s="1"/>
  <c r="O1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Tomczak Donat</author>
  </authors>
  <commentList>
    <comment ref="S12" authorId="0" shapeId="0" xr:uid="{6E7E100B-F505-4496-B1C3-74A3E5135940}">
      <text>
        <r>
          <rPr>
            <b/>
            <sz val="9"/>
            <color indexed="81"/>
            <rFont val="Tahoma"/>
            <family val="2"/>
            <charset val="238"/>
          </rPr>
          <t>Iris-setosa vs Iris-versicolor</t>
        </r>
      </text>
    </comment>
    <comment ref="S13" authorId="0" shapeId="0" xr:uid="{3D01B773-6CDA-45F1-AEBF-A39846282577}">
      <text>
        <r>
          <rPr>
            <b/>
            <sz val="9"/>
            <color indexed="81"/>
            <rFont val="Tahoma"/>
            <family val="2"/>
            <charset val="238"/>
          </rPr>
          <t>Iris-versicolor vs Iris-virginica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O15" authorId="0" shapeId="0" xr:uid="{F33EEA87-3644-4021-B791-931CD5032580}">
      <text>
        <r>
          <rPr>
            <sz val="9"/>
            <color indexed="81"/>
            <rFont val="Tahoma"/>
            <family val="2"/>
            <charset val="238"/>
          </rPr>
          <t xml:space="preserve">te elementy są poza spójną klasyfikacją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<sst xmlns="http://schemas.openxmlformats.org/spreadsheetml/2006/main" count="205" uniqueCount="52">
  <si>
    <t>Iris-setosa</t>
  </si>
  <si>
    <t>Iris-versicolor</t>
  </si>
  <si>
    <t>Iris-virginica</t>
  </si>
  <si>
    <t>Y</t>
  </si>
  <si>
    <t>Dane</t>
  </si>
  <si>
    <t>Typ Irysa</t>
  </si>
  <si>
    <t>argumenty to wymiary płatków</t>
  </si>
  <si>
    <t>kategoria kwiata</t>
  </si>
  <si>
    <t>b</t>
  </si>
  <si>
    <t>współczynniki nachylenia od argumentu oraz przesuniecia prostej</t>
  </si>
  <si>
    <t>współczynnki</t>
  </si>
  <si>
    <t>obliczenia pomocnicze Y = a1x1+a2x2+a3x3+a4x4+b</t>
  </si>
  <si>
    <t>P</t>
  </si>
  <si>
    <t>Klasyfikacja</t>
  </si>
  <si>
    <t>przypisane indeksyn - pomocnicze</t>
  </si>
  <si>
    <t>średnia</t>
  </si>
  <si>
    <t>liczba próbek</t>
  </si>
  <si>
    <t>Tabela pomocnicza</t>
  </si>
  <si>
    <t>T</t>
  </si>
  <si>
    <t>Weryfikacja typu Irysa na podstawie klasyfikatora</t>
  </si>
  <si>
    <t>tabela odwzorowania kategorii kwiata vs klasyfikacja</t>
  </si>
  <si>
    <t xml:space="preserve">wartość separacji typu kwiata </t>
  </si>
  <si>
    <t xml:space="preserve"> </t>
  </si>
  <si>
    <t>L</t>
  </si>
  <si>
    <t>Rożnica</t>
  </si>
  <si>
    <t>Różnice w modelu</t>
  </si>
  <si>
    <t>Wartości wpółczynnkików</t>
  </si>
  <si>
    <r>
      <t>a</t>
    </r>
    <r>
      <rPr>
        <b/>
        <vertAlign val="subscript"/>
        <sz val="11"/>
        <color rgb="FFFF0000"/>
        <rFont val="Calibri"/>
        <family val="2"/>
        <charset val="238"/>
        <scheme val="minor"/>
      </rPr>
      <t>1</t>
    </r>
  </si>
  <si>
    <r>
      <t>a</t>
    </r>
    <r>
      <rPr>
        <b/>
        <vertAlign val="subscript"/>
        <sz val="11"/>
        <color rgb="FFFF0000"/>
        <rFont val="Calibri"/>
        <family val="2"/>
        <charset val="238"/>
        <scheme val="minor"/>
      </rPr>
      <t>2</t>
    </r>
  </si>
  <si>
    <r>
      <t>a</t>
    </r>
    <r>
      <rPr>
        <b/>
        <vertAlign val="subscript"/>
        <sz val="11"/>
        <color rgb="FFFF0000"/>
        <rFont val="Calibri"/>
        <family val="2"/>
        <charset val="238"/>
        <scheme val="minor"/>
      </rPr>
      <t>3</t>
    </r>
  </si>
  <si>
    <r>
      <t>a</t>
    </r>
    <r>
      <rPr>
        <b/>
        <vertAlign val="subscript"/>
        <sz val="11"/>
        <color rgb="FFFF0000"/>
        <rFont val="Calibri"/>
        <family val="2"/>
        <charset val="238"/>
        <scheme val="minor"/>
      </rPr>
      <t>4</t>
    </r>
  </si>
  <si>
    <r>
      <t>x</t>
    </r>
    <r>
      <rPr>
        <b/>
        <vertAlign val="subscript"/>
        <sz val="9"/>
        <color rgb="FFFF0000"/>
        <rFont val="Calibri"/>
        <family val="2"/>
        <charset val="238"/>
        <scheme val="minor"/>
      </rPr>
      <t>1</t>
    </r>
  </si>
  <si>
    <r>
      <t>x</t>
    </r>
    <r>
      <rPr>
        <b/>
        <vertAlign val="subscript"/>
        <sz val="11"/>
        <color rgb="FFFF0000"/>
        <rFont val="Calibri"/>
        <family val="2"/>
        <charset val="238"/>
        <scheme val="minor"/>
      </rPr>
      <t>2</t>
    </r>
  </si>
  <si>
    <r>
      <t>x</t>
    </r>
    <r>
      <rPr>
        <b/>
        <vertAlign val="subscript"/>
        <sz val="11"/>
        <color rgb="FFFF0000"/>
        <rFont val="Calibri"/>
        <family val="2"/>
        <charset val="238"/>
        <scheme val="minor"/>
      </rPr>
      <t>3</t>
    </r>
  </si>
  <si>
    <r>
      <t>x</t>
    </r>
    <r>
      <rPr>
        <b/>
        <vertAlign val="subscript"/>
        <sz val="11"/>
        <color rgb="FFFF0000"/>
        <rFont val="Calibri"/>
        <family val="2"/>
        <charset val="238"/>
        <scheme val="minor"/>
      </rPr>
      <t>4</t>
    </r>
  </si>
  <si>
    <r>
      <t xml:space="preserve">Tabela obliczeniowa modelu dla 4 atrybutów funkcji </t>
    </r>
    <r>
      <rPr>
        <b/>
        <sz val="11"/>
        <color rgb="FFFF0000"/>
        <rFont val="Calibri"/>
        <family val="2"/>
        <charset val="238"/>
        <scheme val="minor"/>
      </rPr>
      <t>LDA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charset val="238"/>
        <scheme val="minor"/>
      </rPr>
      <t xml:space="preserve"> y=a</t>
    </r>
    <r>
      <rPr>
        <b/>
        <vertAlign val="subscript"/>
        <sz val="11"/>
        <color rgb="FFFF0000"/>
        <rFont val="Calibri"/>
        <family val="2"/>
        <charset val="238"/>
        <scheme val="minor"/>
      </rPr>
      <t>1</t>
    </r>
    <r>
      <rPr>
        <b/>
        <sz val="11"/>
        <color rgb="FFFF0000"/>
        <rFont val="Calibri"/>
        <family val="2"/>
        <charset val="238"/>
        <scheme val="minor"/>
      </rPr>
      <t>x</t>
    </r>
    <r>
      <rPr>
        <b/>
        <vertAlign val="subscript"/>
        <sz val="11"/>
        <color rgb="FFFF0000"/>
        <rFont val="Calibri"/>
        <family val="2"/>
        <charset val="238"/>
        <scheme val="minor"/>
      </rPr>
      <t>1</t>
    </r>
    <r>
      <rPr>
        <b/>
        <sz val="11"/>
        <color rgb="FFFF0000"/>
        <rFont val="Calibri"/>
        <family val="2"/>
        <charset val="238"/>
        <scheme val="minor"/>
      </rPr>
      <t>+a</t>
    </r>
    <r>
      <rPr>
        <b/>
        <vertAlign val="subscript"/>
        <sz val="11"/>
        <color rgb="FFFF0000"/>
        <rFont val="Calibri"/>
        <family val="2"/>
        <charset val="238"/>
        <scheme val="minor"/>
      </rPr>
      <t>2</t>
    </r>
    <r>
      <rPr>
        <b/>
        <sz val="11"/>
        <color rgb="FFFF0000"/>
        <rFont val="Calibri"/>
        <family val="2"/>
        <charset val="238"/>
        <scheme val="minor"/>
      </rPr>
      <t>x</t>
    </r>
    <r>
      <rPr>
        <b/>
        <vertAlign val="subscript"/>
        <sz val="11"/>
        <color rgb="FFFF0000"/>
        <rFont val="Calibri"/>
        <family val="2"/>
        <charset val="238"/>
        <scheme val="minor"/>
      </rPr>
      <t>2</t>
    </r>
    <r>
      <rPr>
        <b/>
        <sz val="11"/>
        <color rgb="FFFF0000"/>
        <rFont val="Calibri"/>
        <family val="2"/>
        <charset val="238"/>
        <scheme val="minor"/>
      </rPr>
      <t>+a</t>
    </r>
    <r>
      <rPr>
        <b/>
        <vertAlign val="subscript"/>
        <sz val="11"/>
        <color rgb="FFFF0000"/>
        <rFont val="Calibri"/>
        <family val="2"/>
        <charset val="238"/>
        <scheme val="minor"/>
      </rPr>
      <t>3</t>
    </r>
    <r>
      <rPr>
        <b/>
        <sz val="11"/>
        <color rgb="FFFF0000"/>
        <rFont val="Calibri"/>
        <family val="2"/>
        <charset val="238"/>
        <scheme val="minor"/>
      </rPr>
      <t>x</t>
    </r>
    <r>
      <rPr>
        <b/>
        <vertAlign val="subscript"/>
        <sz val="11"/>
        <color rgb="FFFF0000"/>
        <rFont val="Calibri"/>
        <family val="2"/>
        <charset val="238"/>
        <scheme val="minor"/>
      </rPr>
      <t>3</t>
    </r>
    <r>
      <rPr>
        <b/>
        <sz val="11"/>
        <color rgb="FFFF0000"/>
        <rFont val="Calibri"/>
        <family val="2"/>
        <charset val="238"/>
        <scheme val="minor"/>
      </rPr>
      <t>+a</t>
    </r>
    <r>
      <rPr>
        <b/>
        <vertAlign val="subscript"/>
        <sz val="11"/>
        <color rgb="FFFF0000"/>
        <rFont val="Calibri"/>
        <family val="2"/>
        <charset val="238"/>
        <scheme val="minor"/>
      </rPr>
      <t>4</t>
    </r>
    <r>
      <rPr>
        <b/>
        <sz val="11"/>
        <color rgb="FFFF0000"/>
        <rFont val="Calibri"/>
        <family val="2"/>
        <charset val="238"/>
        <scheme val="minor"/>
      </rPr>
      <t>x</t>
    </r>
    <r>
      <rPr>
        <b/>
        <vertAlign val="subscript"/>
        <sz val="11"/>
        <color rgb="FFFF0000"/>
        <rFont val="Calibri"/>
        <family val="2"/>
        <charset val="238"/>
        <scheme val="minor"/>
      </rPr>
      <t>4</t>
    </r>
    <r>
      <rPr>
        <b/>
        <sz val="11"/>
        <color rgb="FFFF0000"/>
        <rFont val="Calibri"/>
        <family val="2"/>
        <charset val="238"/>
        <scheme val="minor"/>
      </rPr>
      <t>+b</t>
    </r>
  </si>
  <si>
    <t>0-1-2</t>
  </si>
  <si>
    <t>0-2-1</t>
  </si>
  <si>
    <t>różnice w modelu dla kazdej permutacji</t>
  </si>
  <si>
    <t>1-0-2</t>
  </si>
  <si>
    <t>2-0-1</t>
  </si>
  <si>
    <t>1-2-0</t>
  </si>
  <si>
    <t>2-1-0</t>
  </si>
  <si>
    <t>optymalny</t>
  </si>
  <si>
    <t>Obliczenia pomocnicze</t>
  </si>
  <si>
    <t>PERMUTACJE</t>
  </si>
  <si>
    <t>Wariancja wewnętrz gupowa</t>
  </si>
  <si>
    <t>S</t>
  </si>
  <si>
    <r>
      <t>Wariancja między grupowa</t>
    </r>
    <r>
      <rPr>
        <sz val="14"/>
        <color rgb="FF0070C0"/>
        <rFont val="Calibri"/>
        <family val="2"/>
        <charset val="238"/>
        <scheme val="minor"/>
      </rPr>
      <t xml:space="preserve"> </t>
    </r>
    <r>
      <rPr>
        <b/>
        <sz val="14"/>
        <color rgb="FF0070C0"/>
        <rFont val="Calibri"/>
        <family val="2"/>
        <charset val="238"/>
        <scheme val="minor"/>
      </rPr>
      <t>S</t>
    </r>
    <r>
      <rPr>
        <b/>
        <vertAlign val="subscript"/>
        <sz val="14"/>
        <color rgb="FF0070C0"/>
        <rFont val="Calibri"/>
        <family val="2"/>
        <charset val="238"/>
        <scheme val="minor"/>
      </rPr>
      <t>g</t>
    </r>
  </si>
  <si>
    <r>
      <t xml:space="preserve">Wariancja wewnątrz grupowa </t>
    </r>
    <r>
      <rPr>
        <b/>
        <sz val="14"/>
        <color rgb="FF0070C0"/>
        <rFont val="Calibri"/>
        <family val="2"/>
        <charset val="238"/>
        <scheme val="minor"/>
      </rPr>
      <t>S</t>
    </r>
    <r>
      <rPr>
        <b/>
        <vertAlign val="subscript"/>
        <sz val="14"/>
        <color rgb="FF0070C0"/>
        <rFont val="Calibri"/>
        <family val="2"/>
        <charset val="238"/>
        <scheme val="minor"/>
      </rPr>
      <t>w</t>
    </r>
  </si>
  <si>
    <r>
      <t>maxS</t>
    </r>
    <r>
      <rPr>
        <b/>
        <vertAlign val="subscript"/>
        <sz val="14"/>
        <color rgb="FF0070C0"/>
        <rFont val="Calibri"/>
        <family val="2"/>
        <charset val="238"/>
        <scheme val="minor"/>
      </rPr>
      <t>g</t>
    </r>
    <r>
      <rPr>
        <b/>
        <sz val="14"/>
        <color rgb="FF0070C0"/>
        <rFont val="Calibri"/>
        <family val="2"/>
        <charset val="238"/>
        <scheme val="minor"/>
      </rPr>
      <t>/S</t>
    </r>
    <r>
      <rPr>
        <b/>
        <vertAlign val="subscript"/>
        <sz val="14"/>
        <color rgb="FF0070C0"/>
        <rFont val="Calibri"/>
        <family val="2"/>
        <charset val="238"/>
        <scheme val="minor"/>
      </rPr>
      <t>w</t>
    </r>
  </si>
  <si>
    <r>
      <t xml:space="preserve">Wadą wykonania analizy w EXCEL jest to że szukajac optymalnego równania trzeba wykonać wszystkie możliwe permutacje kategorii kwiatów (pola L5-L7 ) by znależć optymalne równanie dla najmniejszej ilości błędów z komórki O15 a jest ich </t>
    </r>
    <r>
      <rPr>
        <sz val="11"/>
        <color rgb="FFFF0000"/>
        <rFont val="Calibri"/>
        <family val="2"/>
        <charset val="238"/>
        <scheme val="minor"/>
      </rPr>
      <t>3!=6 permutacji</t>
    </r>
    <r>
      <rPr>
        <sz val="11"/>
        <color theme="1"/>
        <rFont val="Calibri"/>
        <family val="2"/>
        <scheme val="minor"/>
      </rPr>
      <t>. Przykład jeśli przypiszemy 0 do Iris-virginica, 1 do Iris-versicolor i 2 do Iris-setosa w komórkach L5:L7, otrzymamy bardzo podobny wynik. Jeśli jednak przypiszemy 0 do Iris-virginica, 1 do Iris-setosa i 2 do Iris-versicolor w komórkach L5:L7, okaże się, że klasyfikacja jest całkowicie pomieszana. Wykonanie wszystkich permutacji jest konieczne przed dalszymi obliczeniami ponieważ poszukujemy optymalnej prostej rzutowania zatem poszukujemy najlepszego przybliżenia naszego modelu prostej do dalczych obliczeń.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</si>
</sst>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rgb="FFFF0000"/>
      <name val="Calibri"/>
      <family val="2"/>
      <charset val="238"/>
      <scheme val="minor"/>
    </font>
    <font>
      <b/>
      <vertAlign val="subscript"/>
      <sz val="11"/>
      <color rgb="FFFF0000"/>
      <name val="Calibri"/>
      <family val="2"/>
      <charset val="238"/>
      <scheme val="minor"/>
    </font>
    <font>
      <b/>
      <vertAlign val="subscript"/>
      <sz val="9"/>
      <color rgb="FFFF0000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Calibri"/>
      <family val="2"/>
      <charset val="238"/>
      <scheme val="minor"/>
    </font>
    <font>
      <sz val="14"/>
      <color rgb="FF0070C0"/>
      <name val="Calibri"/>
      <family val="2"/>
      <charset val="238"/>
      <scheme val="minor"/>
    </font>
    <font>
      <b/>
      <vertAlign val="subscript"/>
      <sz val="14"/>
      <color rgb="FF0070C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0" fontId="0" fillId="4" borderId="1" xfId="0" applyFill="1" applyBorder="1"/>
    <xf numFmtId="0" fontId="0" fillId="2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3" borderId="1" xfId="0" applyFont="1" applyFill="1" applyBorder="1" applyAlignment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5" borderId="1" xfId="0" quotePrefix="1" applyNumberForma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/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3" borderId="8" xfId="0" applyFill="1" applyBorder="1" applyAlignment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4" xfId="0" applyFill="1" applyBorder="1" applyAlignment="1"/>
    <xf numFmtId="0" fontId="0" fillId="0" borderId="3" xfId="0" applyFill="1" applyBorder="1" applyAlignment="1">
      <alignment vertical="center" wrapText="1"/>
    </xf>
    <xf numFmtId="0" fontId="2" fillId="0" borderId="3" xfId="0" applyFont="1" applyFill="1" applyBorder="1" applyAlignment="1">
      <alignment horizontal="center"/>
    </xf>
    <xf numFmtId="0" fontId="0" fillId="3" borderId="11" xfId="0" applyFill="1" applyBorder="1" applyAlignment="1"/>
    <xf numFmtId="0" fontId="11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0" fillId="6" borderId="12" xfId="0" applyFill="1" applyBorder="1"/>
    <xf numFmtId="0" fontId="0" fillId="6" borderId="15" xfId="0" applyFill="1" applyBorder="1"/>
    <xf numFmtId="0" fontId="0" fillId="6" borderId="17" xfId="0" applyFill="1" applyBorder="1"/>
    <xf numFmtId="0" fontId="0" fillId="6" borderId="14" xfId="0" applyFill="1" applyBorder="1"/>
    <xf numFmtId="0" fontId="0" fillId="6" borderId="16" xfId="0" applyFill="1" applyBorder="1"/>
    <xf numFmtId="0" fontId="0" fillId="6" borderId="19" xfId="0" applyFill="1" applyBorder="1"/>
    <xf numFmtId="0" fontId="0" fillId="6" borderId="13" xfId="0" applyFill="1" applyBorder="1"/>
    <xf numFmtId="0" fontId="0" fillId="6" borderId="18" xfId="0" applyFill="1" applyBorder="1"/>
    <xf numFmtId="0" fontId="8" fillId="0" borderId="5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596900</xdr:colOff>
      <xdr:row>1</xdr:row>
      <xdr:rowOff>25400</xdr:rowOff>
    </xdr:from>
    <xdr:to>
      <xdr:col>22</xdr:col>
      <xdr:colOff>127000</xdr:colOff>
      <xdr:row>3</xdr:row>
      <xdr:rowOff>673100</xdr:rowOff>
    </xdr:to>
    <xdr:cxnSp macro="">
      <xdr:nvCxnSpPr>
        <xdr:cNvPr id="3" name="Łącznik: łamany 2">
          <a:extLst>
            <a:ext uri="{FF2B5EF4-FFF2-40B4-BE49-F238E27FC236}">
              <a16:creationId xmlns:a16="http://schemas.microsoft.com/office/drawing/2014/main" id="{7F94F21F-25B6-436B-9091-188938C5B179}"/>
            </a:ext>
          </a:extLst>
        </xdr:cNvPr>
        <xdr:cNvCxnSpPr/>
      </xdr:nvCxnSpPr>
      <xdr:spPr>
        <a:xfrm>
          <a:off x="1485900" y="215900"/>
          <a:ext cx="15811500" cy="1079500"/>
        </a:xfrm>
        <a:prstGeom prst="bentConnector3">
          <a:avLst>
            <a:gd name="adj1" fmla="val 9996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6</xdr:row>
      <xdr:rowOff>101600</xdr:rowOff>
    </xdr:from>
    <xdr:to>
      <xdr:col>19</xdr:col>
      <xdr:colOff>558800</xdr:colOff>
      <xdr:row>6</xdr:row>
      <xdr:rowOff>114300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16A0905B-437F-46D9-8AD4-F8D14B94A77E}"/>
            </a:ext>
          </a:extLst>
        </xdr:cNvPr>
        <xdr:cNvCxnSpPr/>
      </xdr:nvCxnSpPr>
      <xdr:spPr>
        <a:xfrm flipH="1">
          <a:off x="15417800" y="1917700"/>
          <a:ext cx="482600" cy="12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482600</xdr:colOff>
      <xdr:row>7</xdr:row>
      <xdr:rowOff>50800</xdr:rowOff>
    </xdr:from>
    <xdr:to>
      <xdr:col>15</xdr:col>
      <xdr:colOff>584200</xdr:colOff>
      <xdr:row>8</xdr:row>
      <xdr:rowOff>177800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8D635C1F-04CD-40F2-BBB3-4C8B9915ED6B}"/>
            </a:ext>
          </a:extLst>
        </xdr:cNvPr>
        <xdr:cNvCxnSpPr/>
      </xdr:nvCxnSpPr>
      <xdr:spPr>
        <a:xfrm flipH="1">
          <a:off x="13182600" y="2070100"/>
          <a:ext cx="101600" cy="317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15</xdr:row>
      <xdr:rowOff>50800</xdr:rowOff>
    </xdr:from>
    <xdr:to>
      <xdr:col>16</xdr:col>
      <xdr:colOff>584200</xdr:colOff>
      <xdr:row>27</xdr:row>
      <xdr:rowOff>88900</xdr:rowOff>
    </xdr:to>
    <xdr:cxnSp macro="">
      <xdr:nvCxnSpPr>
        <xdr:cNvPr id="15" name="Łącznik: łamany 14">
          <a:extLst>
            <a:ext uri="{FF2B5EF4-FFF2-40B4-BE49-F238E27FC236}">
              <a16:creationId xmlns:a16="http://schemas.microsoft.com/office/drawing/2014/main" id="{A52CBF35-BBB2-4531-9D71-9939B4C7F38B}"/>
            </a:ext>
          </a:extLst>
        </xdr:cNvPr>
        <xdr:cNvCxnSpPr/>
      </xdr:nvCxnSpPr>
      <xdr:spPr>
        <a:xfrm rot="5400000">
          <a:off x="12185650" y="4222750"/>
          <a:ext cx="2324100" cy="1066800"/>
        </a:xfrm>
        <a:prstGeom prst="bentConnector3">
          <a:avLst>
            <a:gd name="adj1" fmla="val 99727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101600</xdr:colOff>
      <xdr:row>28</xdr:row>
      <xdr:rowOff>0</xdr:rowOff>
    </xdr:from>
    <xdr:to>
      <xdr:col>15</xdr:col>
      <xdr:colOff>495300</xdr:colOff>
      <xdr:row>35</xdr:row>
      <xdr:rowOff>38100</xdr:rowOff>
    </xdr:to>
    <xdr:cxnSp macro="">
      <xdr:nvCxnSpPr>
        <xdr:cNvPr id="18" name="Łącznik: łamany 17">
          <a:extLst>
            <a:ext uri="{FF2B5EF4-FFF2-40B4-BE49-F238E27FC236}">
              <a16:creationId xmlns:a16="http://schemas.microsoft.com/office/drawing/2014/main" id="{558C5335-0916-4AAE-BFA1-840AF6BEE7EC}"/>
            </a:ext>
          </a:extLst>
        </xdr:cNvPr>
        <xdr:cNvCxnSpPr/>
      </xdr:nvCxnSpPr>
      <xdr:spPr>
        <a:xfrm rot="16200000" flipH="1">
          <a:off x="12312650" y="6508750"/>
          <a:ext cx="1371600" cy="393700"/>
        </a:xfrm>
        <a:prstGeom prst="bentConnector3">
          <a:avLst>
            <a:gd name="adj1" fmla="val 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88900</xdr:colOff>
      <xdr:row>7</xdr:row>
      <xdr:rowOff>76200</xdr:rowOff>
    </xdr:from>
    <xdr:to>
      <xdr:col>11</xdr:col>
      <xdr:colOff>114300</xdr:colOff>
      <xdr:row>9</xdr:row>
      <xdr:rowOff>139700</xdr:rowOff>
    </xdr:to>
    <xdr:cxnSp macro="">
      <xdr:nvCxnSpPr>
        <xdr:cNvPr id="21" name="Łącznik: łamany 20">
          <a:extLst>
            <a:ext uri="{FF2B5EF4-FFF2-40B4-BE49-F238E27FC236}">
              <a16:creationId xmlns:a16="http://schemas.microsoft.com/office/drawing/2014/main" id="{B8A7D365-CC4D-4E30-B6B0-43F6C00D31F5}"/>
            </a:ext>
          </a:extLst>
        </xdr:cNvPr>
        <xdr:cNvCxnSpPr/>
      </xdr:nvCxnSpPr>
      <xdr:spPr>
        <a:xfrm rot="10800000" flipV="1">
          <a:off x="7874000" y="2095500"/>
          <a:ext cx="952500" cy="444500"/>
        </a:xfrm>
        <a:prstGeom prst="bentConnector3">
          <a:avLst>
            <a:gd name="adj1" fmla="val -2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673100</xdr:colOff>
      <xdr:row>7</xdr:row>
      <xdr:rowOff>50800</xdr:rowOff>
    </xdr:from>
    <xdr:to>
      <xdr:col>12</xdr:col>
      <xdr:colOff>266700</xdr:colOff>
      <xdr:row>12</xdr:row>
      <xdr:rowOff>177800</xdr:rowOff>
    </xdr:to>
    <xdr:cxnSp macro="">
      <xdr:nvCxnSpPr>
        <xdr:cNvPr id="24" name="Łącznik: łamany 23">
          <a:extLst>
            <a:ext uri="{FF2B5EF4-FFF2-40B4-BE49-F238E27FC236}">
              <a16:creationId xmlns:a16="http://schemas.microsoft.com/office/drawing/2014/main" id="{6268BAE7-695A-4996-A64B-3BA1CCEE6E9C}"/>
            </a:ext>
          </a:extLst>
        </xdr:cNvPr>
        <xdr:cNvCxnSpPr/>
      </xdr:nvCxnSpPr>
      <xdr:spPr>
        <a:xfrm rot="16200000" flipH="1">
          <a:off x="9042400" y="2413000"/>
          <a:ext cx="1079500" cy="393700"/>
        </a:xfrm>
        <a:prstGeom prst="bentConnector3">
          <a:avLst>
            <a:gd name="adj1" fmla="val 100588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279400</xdr:colOff>
      <xdr:row>7</xdr:row>
      <xdr:rowOff>88900</xdr:rowOff>
    </xdr:from>
    <xdr:to>
      <xdr:col>12</xdr:col>
      <xdr:colOff>279400</xdr:colOff>
      <xdr:row>27</xdr:row>
      <xdr:rowOff>127000</xdr:rowOff>
    </xdr:to>
    <xdr:cxnSp macro="">
      <xdr:nvCxnSpPr>
        <xdr:cNvPr id="27" name="Łącznik: łamany 26">
          <a:extLst>
            <a:ext uri="{FF2B5EF4-FFF2-40B4-BE49-F238E27FC236}">
              <a16:creationId xmlns:a16="http://schemas.microsoft.com/office/drawing/2014/main" id="{21B568AD-658B-478F-A399-396F925C3441}"/>
            </a:ext>
          </a:extLst>
        </xdr:cNvPr>
        <xdr:cNvCxnSpPr/>
      </xdr:nvCxnSpPr>
      <xdr:spPr>
        <a:xfrm rot="16200000" flipH="1">
          <a:off x="7467600" y="3632200"/>
          <a:ext cx="3848100" cy="800100"/>
        </a:xfrm>
        <a:prstGeom prst="bentConnector3">
          <a:avLst>
            <a:gd name="adj1" fmla="val 100495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5"/>
  <sheetViews>
    <sheetView tabSelected="1" zoomScale="75" zoomScaleNormal="75" workbookViewId="0">
      <selection activeCell="X1" sqref="X1"/>
    </sheetView>
  </sheetViews>
  <sheetFormatPr defaultRowHeight="15" x14ac:dyDescent="0.25"/>
  <cols>
    <col min="1" max="1" width="13.28515625" customWidth="1"/>
    <col min="7" max="7" width="12.42578125" customWidth="1"/>
    <col min="8" max="9" width="14.5703125" customWidth="1"/>
    <col min="10" max="10" width="16" customWidth="1"/>
    <col min="11" max="11" width="13.85546875" customWidth="1"/>
    <col min="12" max="12" width="12" customWidth="1"/>
    <col min="13" max="13" width="7.140625" customWidth="1"/>
    <col min="14" max="14" width="31.85546875" customWidth="1"/>
    <col min="15" max="15" width="8.7109375" customWidth="1"/>
    <col min="16" max="16" width="9" customWidth="1"/>
    <col min="19" max="19" width="12.28515625" customWidth="1"/>
  </cols>
  <sheetData>
    <row r="1" spans="1:25" ht="15.75" thickBot="1" x14ac:dyDescent="0.3"/>
    <row r="2" spans="1:25" ht="15.75" thickBot="1" x14ac:dyDescent="0.3">
      <c r="B2" s="68" t="s">
        <v>4</v>
      </c>
    </row>
    <row r="3" spans="1:25" ht="18" x14ac:dyDescent="0.35">
      <c r="F3" s="26" t="s">
        <v>44</v>
      </c>
      <c r="G3" s="26"/>
      <c r="H3" s="26"/>
      <c r="I3" s="20"/>
      <c r="K3" s="43" t="s">
        <v>17</v>
      </c>
      <c r="L3" s="44"/>
      <c r="N3" s="30" t="s">
        <v>35</v>
      </c>
      <c r="O3" s="30"/>
      <c r="P3" s="30"/>
      <c r="Q3" s="30"/>
      <c r="R3" s="30"/>
      <c r="S3" s="30"/>
    </row>
    <row r="4" spans="1:25" ht="60.75" customHeight="1" x14ac:dyDescent="0.25">
      <c r="A4" s="15" t="s">
        <v>5</v>
      </c>
      <c r="B4" s="31" t="s">
        <v>6</v>
      </c>
      <c r="C4" s="31"/>
      <c r="D4" s="31"/>
      <c r="E4" s="31"/>
      <c r="F4" s="5" t="s">
        <v>7</v>
      </c>
      <c r="G4" s="5" t="s">
        <v>13</v>
      </c>
      <c r="H4" s="5" t="s">
        <v>19</v>
      </c>
      <c r="I4" s="25" t="s">
        <v>24</v>
      </c>
      <c r="J4" s="51" t="s">
        <v>46</v>
      </c>
      <c r="K4" s="45" t="s">
        <v>20</v>
      </c>
      <c r="L4" s="46"/>
      <c r="M4" s="6"/>
      <c r="N4" s="9"/>
      <c r="O4" s="32" t="s">
        <v>9</v>
      </c>
      <c r="P4" s="32"/>
      <c r="Q4" s="32"/>
      <c r="R4" s="32"/>
      <c r="S4" s="32"/>
    </row>
    <row r="5" spans="1:25" ht="18" x14ac:dyDescent="0.35">
      <c r="A5" s="16"/>
      <c r="B5" s="17" t="s">
        <v>31</v>
      </c>
      <c r="C5" s="17" t="s">
        <v>32</v>
      </c>
      <c r="D5" s="17" t="s">
        <v>33</v>
      </c>
      <c r="E5" s="17" t="s">
        <v>34</v>
      </c>
      <c r="F5" s="4" t="s">
        <v>3</v>
      </c>
      <c r="G5" s="10" t="s">
        <v>12</v>
      </c>
      <c r="H5" s="10" t="s">
        <v>18</v>
      </c>
      <c r="I5" s="10" t="s">
        <v>23</v>
      </c>
      <c r="J5" s="52" t="s">
        <v>47</v>
      </c>
      <c r="K5" s="47" t="s">
        <v>0</v>
      </c>
      <c r="L5" s="48">
        <v>0</v>
      </c>
      <c r="M5" s="7"/>
      <c r="N5" s="3" t="s">
        <v>10</v>
      </c>
      <c r="O5" s="23" t="s">
        <v>27</v>
      </c>
      <c r="P5" s="23" t="s">
        <v>28</v>
      </c>
      <c r="Q5" s="23" t="s">
        <v>29</v>
      </c>
      <c r="R5" s="23" t="s">
        <v>30</v>
      </c>
      <c r="S5" s="24" t="s">
        <v>8</v>
      </c>
      <c r="U5" s="29" t="s">
        <v>11</v>
      </c>
      <c r="V5" s="29"/>
      <c r="W5" s="29"/>
      <c r="X5" s="29"/>
      <c r="Y5" s="29"/>
    </row>
    <row r="6" spans="1:25" x14ac:dyDescent="0.25">
      <c r="A6" s="18" t="s">
        <v>0</v>
      </c>
      <c r="B6" s="18">
        <v>5.0999999999999996</v>
      </c>
      <c r="C6" s="18">
        <v>3.5</v>
      </c>
      <c r="D6" s="18">
        <v>1.4</v>
      </c>
      <c r="E6" s="18">
        <v>0.2</v>
      </c>
      <c r="F6" s="3">
        <f>IF(A6="Iris-setosa",$L$5,IF(A6="Iris-versicolor",$L$6,$L$7))</f>
        <v>0</v>
      </c>
      <c r="G6" s="11">
        <f>O$7*B6+P$7*C6+Q$7*D6+R$7*E6+S$7</f>
        <v>-8.26582724944393E-2</v>
      </c>
      <c r="H6" s="11" t="str">
        <f>IF(G6&lt;$S$12,$K$5,IF(G6&lt;$S$13,$K$6,$K$7))</f>
        <v>Iris-setosa</v>
      </c>
      <c r="I6" s="11">
        <f>IF(A6=H6,0,1)</f>
        <v>0</v>
      </c>
      <c r="J6" s="42">
        <f>IF(F6=$L$5,(G6-$O$12)^2,IF(F6=L$6,(G6-$O$13)^2,(G6-$O$14)^2))</f>
        <v>3.0588469829444685E-3</v>
      </c>
      <c r="K6" s="50" t="s">
        <v>1</v>
      </c>
      <c r="L6" s="48">
        <v>1</v>
      </c>
      <c r="M6" s="7"/>
      <c r="N6" s="3" t="s">
        <v>14</v>
      </c>
      <c r="O6" s="1">
        <v>4</v>
      </c>
      <c r="P6" s="1">
        <v>3</v>
      </c>
      <c r="Q6" s="1">
        <v>2</v>
      </c>
      <c r="R6" s="1">
        <v>1</v>
      </c>
      <c r="S6" s="1">
        <v>5</v>
      </c>
      <c r="U6" s="9"/>
      <c r="V6" s="9"/>
      <c r="W6" s="9"/>
      <c r="X6" s="9"/>
      <c r="Y6" s="9"/>
    </row>
    <row r="7" spans="1:25" ht="15.75" thickBot="1" x14ac:dyDescent="0.3">
      <c r="A7" s="18" t="s">
        <v>0</v>
      </c>
      <c r="B7" s="18">
        <v>4.9000000000000004</v>
      </c>
      <c r="C7" s="18">
        <v>3</v>
      </c>
      <c r="D7" s="18">
        <v>1.4</v>
      </c>
      <c r="E7" s="18">
        <v>0.2</v>
      </c>
      <c r="F7" s="3">
        <f>IF(A7="Iris-setosa",$L$5,IF(A7="Iris-versicolor",$L$6,$L$7))</f>
        <v>0</v>
      </c>
      <c r="G7" s="11">
        <f>O$7*B7+P$7*C7+Q$7*D7+R$7*E7+S$7</f>
        <v>-3.8589756476995973E-2</v>
      </c>
      <c r="H7" s="11" t="str">
        <f>IF(G7&lt;$S$12,$K$5,IF(G7&lt;$S$13,$K$6,$K$7))</f>
        <v>Iris-setosa</v>
      </c>
      <c r="I7" s="11">
        <f t="shared" ref="I7:I70" si="0">IF(A7=H7,0,1)</f>
        <v>0</v>
      </c>
      <c r="J7" s="42">
        <f t="shared" ref="J7:J70" si="1">IF(F7=$L$5,(G7-$O$12)^2,IF(F7=L$6,(G7-$O$13)^2,(G7-$O$14)^2))</f>
        <v>1.2630001375140028E-4</v>
      </c>
      <c r="K7" s="53" t="s">
        <v>2</v>
      </c>
      <c r="L7" s="49">
        <v>2</v>
      </c>
      <c r="M7" s="7"/>
      <c r="N7" s="22" t="s">
        <v>26</v>
      </c>
      <c r="O7" s="22" cm="1">
        <f t="array" ref="O7">INDEX(_xlfn.ANCHORARRAY(U7),1,O6)</f>
        <v>-0.10974146329308668</v>
      </c>
      <c r="P7" s="22" cm="1">
        <f t="array" ref="P7">INDEX(_xlfn.ANCHORARRAY(U7),1,P6)</f>
        <v>-4.4240446717652031E-2</v>
      </c>
      <c r="Q7" s="22" cm="1">
        <f t="array" ref="Q7">INDEX(_xlfn.ANCHORARRAY(U7),1,Q6)</f>
        <v>0.2270013821719028</v>
      </c>
      <c r="R7" s="22" cm="1">
        <f t="array" ref="R7">INDEX(_xlfn.ANCHORARRAY(U7),1,R6)</f>
        <v>0.6098941197163873</v>
      </c>
      <c r="S7" s="22" cm="1">
        <f t="array" ref="S7">INDEX(_xlfn.ANCHORARRAY(U7),1,S6)</f>
        <v>0.19208399482814353</v>
      </c>
      <c r="U7" s="8" cm="1">
        <f t="array" ref="U7:Y11">LINEST(F6:F155,B6:E155,TRUE,TRUE)</f>
        <v>0.6098941197163873</v>
      </c>
      <c r="V7" s="8">
        <v>0.2270013821719028</v>
      </c>
      <c r="W7" s="8">
        <v>-4.4240446717652031E-2</v>
      </c>
      <c r="X7" s="8">
        <v>-0.10974146329308668</v>
      </c>
      <c r="Y7" s="8">
        <v>0.19208399482814353</v>
      </c>
    </row>
    <row r="8" spans="1:25" x14ac:dyDescent="0.25">
      <c r="A8" s="18" t="s">
        <v>0</v>
      </c>
      <c r="B8" s="18">
        <v>4.7</v>
      </c>
      <c r="C8" s="18">
        <v>3.2</v>
      </c>
      <c r="D8" s="18">
        <v>1.3</v>
      </c>
      <c r="E8" s="18">
        <v>0.2</v>
      </c>
      <c r="F8" s="3">
        <f>IF(A8="Iris-setosa",$L$5,IF(A8="Iris-versicolor",$L$6,$L$7))</f>
        <v>0</v>
      </c>
      <c r="G8" s="11">
        <f>O$7*B8+P$7*C8+Q$7*D8+R$7*E8+S$7</f>
        <v>-4.8189691379099342E-2</v>
      </c>
      <c r="H8" s="11" t="str">
        <f>IF(G8&lt;$S$12,$K$5,IF(G8&lt;$S$13,$K$6,$K$7))</f>
        <v>Iris-setosa</v>
      </c>
      <c r="I8" s="11">
        <f t="shared" si="0"/>
        <v>0</v>
      </c>
      <c r="J8" s="42">
        <f t="shared" si="1"/>
        <v>4.3423319617096973E-4</v>
      </c>
      <c r="U8" s="8">
        <v>9.4474471758382486E-2</v>
      </c>
      <c r="V8" s="8">
        <v>5.6990400157859271E-2</v>
      </c>
      <c r="W8" s="8">
        <v>5.9963134576497462E-2</v>
      </c>
      <c r="X8" s="8">
        <v>5.7758651252791983E-2</v>
      </c>
      <c r="Y8" s="8">
        <v>0.20469811764031384</v>
      </c>
    </row>
    <row r="9" spans="1:25" x14ac:dyDescent="0.25">
      <c r="A9" s="18" t="s">
        <v>0</v>
      </c>
      <c r="B9" s="18">
        <v>4.5999999999999996</v>
      </c>
      <c r="C9" s="18">
        <v>3.1</v>
      </c>
      <c r="D9" s="18">
        <v>1.5</v>
      </c>
      <c r="E9" s="18">
        <v>0.2</v>
      </c>
      <c r="F9" s="3">
        <f>IF(A9="Iris-setosa",$L$5,IF(A9="Iris-versicolor",$L$6,$L$7))</f>
        <v>0</v>
      </c>
      <c r="G9" s="11">
        <f>O$7*B9+P$7*C9+Q$7*D9+R$7*E9+S$7</f>
        <v>1.2608776056355298E-2</v>
      </c>
      <c r="H9" s="11" t="str">
        <f>IF(G9&lt;$S$12,$K$5,IF(G9&lt;$S$13,$K$6,$K$7))</f>
        <v>Iris-setosa</v>
      </c>
      <c r="I9" s="11">
        <f t="shared" si="0"/>
        <v>0</v>
      </c>
      <c r="J9" s="42">
        <f t="shared" si="1"/>
        <v>1.5968179551802976E-3</v>
      </c>
      <c r="N9" s="9"/>
      <c r="O9" s="28" t="s">
        <v>15</v>
      </c>
      <c r="P9" s="28"/>
      <c r="Q9" s="28" t="s">
        <v>16</v>
      </c>
      <c r="R9" s="28"/>
      <c r="S9" s="27" t="s">
        <v>21</v>
      </c>
      <c r="U9" s="8">
        <v>0.93042236753315966</v>
      </c>
      <c r="V9" s="8">
        <v>0.21905381556837208</v>
      </c>
      <c r="W9" s="8" t="e">
        <v>#N/A</v>
      </c>
      <c r="X9" s="8" t="e">
        <v>#N/A</v>
      </c>
      <c r="Y9" s="8" t="e">
        <v>#N/A</v>
      </c>
    </row>
    <row r="10" spans="1:25" x14ac:dyDescent="0.25">
      <c r="A10" s="18" t="s">
        <v>0</v>
      </c>
      <c r="B10" s="18">
        <v>5</v>
      </c>
      <c r="C10" s="18">
        <v>3.6</v>
      </c>
      <c r="D10" s="18">
        <v>1.4</v>
      </c>
      <c r="E10" s="18">
        <v>0.2</v>
      </c>
      <c r="F10" s="3">
        <f>IF(A10="Iris-setosa",$L$5,IF(A10="Iris-versicolor",$L$6,$L$7))</f>
        <v>0</v>
      </c>
      <c r="G10" s="11">
        <f>O$7*B10+P$7*C10+Q$7*D10+R$7*E10+S$7</f>
        <v>-7.610817083689575E-2</v>
      </c>
      <c r="H10" s="11" t="str">
        <f>IF(G10&lt;$S$12,$K$5,IF(G10&lt;$S$13,$K$6,$K$7))</f>
        <v>Iris-setosa</v>
      </c>
      <c r="I10" s="11">
        <f t="shared" si="0"/>
        <v>0</v>
      </c>
      <c r="J10" s="42">
        <f t="shared" si="1"/>
        <v>2.3772199147721784E-3</v>
      </c>
      <c r="N10" s="9"/>
      <c r="O10" s="28"/>
      <c r="P10" s="28"/>
      <c r="Q10" s="28"/>
      <c r="R10" s="28"/>
      <c r="S10" s="27"/>
      <c r="U10" s="8">
        <v>484.75076870646842</v>
      </c>
      <c r="V10" s="8">
        <v>145</v>
      </c>
      <c r="W10" s="8" t="e">
        <v>#N/A</v>
      </c>
      <c r="X10" s="8" t="e">
        <v>#N/A</v>
      </c>
      <c r="Y10" s="8" t="e">
        <v>#N/A</v>
      </c>
    </row>
    <row r="11" spans="1:25" x14ac:dyDescent="0.25">
      <c r="A11" s="18" t="s">
        <v>0</v>
      </c>
      <c r="B11" s="18">
        <v>5.4</v>
      </c>
      <c r="C11" s="18">
        <v>3.9</v>
      </c>
      <c r="D11" s="18">
        <v>1.7</v>
      </c>
      <c r="E11" s="18">
        <v>0.4</v>
      </c>
      <c r="F11" s="3">
        <f>IF(A11="Iris-setosa",$L$5,IF(A11="Iris-versicolor",$L$6,$L$7))</f>
        <v>0</v>
      </c>
      <c r="G11" s="11">
        <f>O$7*B11+P$7*C11+Q$7*D11+R$7*E11+S$7</f>
        <v>5.6802348425422255E-2</v>
      </c>
      <c r="H11" s="11" t="str">
        <f>IF(G11&lt;$S$12,$K$5,IF(G11&lt;$S$13,$K$6,$K$7))</f>
        <v>Iris-setosa</v>
      </c>
      <c r="I11" s="11">
        <f t="shared" si="0"/>
        <v>0</v>
      </c>
      <c r="J11" s="42">
        <f t="shared" si="1"/>
        <v>7.0818581855438077E-3</v>
      </c>
      <c r="N11" s="9"/>
      <c r="O11" s="28"/>
      <c r="P11" s="28"/>
      <c r="Q11" s="28"/>
      <c r="R11" s="28"/>
      <c r="S11" s="27"/>
      <c r="U11" s="8">
        <v>93.042236753315962</v>
      </c>
      <c r="V11" s="8">
        <v>6.9577632466840438</v>
      </c>
      <c r="W11" s="8" t="e">
        <v>#N/A</v>
      </c>
      <c r="X11" s="8" t="e">
        <v>#N/A</v>
      </c>
      <c r="Y11" s="8" t="e">
        <v>#N/A</v>
      </c>
    </row>
    <row r="12" spans="1:25" x14ac:dyDescent="0.25">
      <c r="A12" s="18" t="s">
        <v>0</v>
      </c>
      <c r="B12" s="18">
        <v>4.5999999999999996</v>
      </c>
      <c r="C12" s="18">
        <v>3.4</v>
      </c>
      <c r="D12" s="18">
        <v>1.4</v>
      </c>
      <c r="E12" s="18">
        <v>0.3</v>
      </c>
      <c r="F12" s="3">
        <f>IF(A12="Iris-setosa",$L$5,IF(A12="Iris-versicolor",$L$6,$L$7))</f>
        <v>0</v>
      </c>
      <c r="G12" s="11">
        <f>O$7*B12+P$7*C12+Q$7*D12+R$7*E12+S$7</f>
        <v>3.7625915795508114E-2</v>
      </c>
      <c r="H12" s="11" t="str">
        <f>IF(G12&lt;$S$12,$K$5,IF(G12&lt;$S$13,$K$6,$K$7))</f>
        <v>Iris-setosa</v>
      </c>
      <c r="I12" s="11">
        <f t="shared" si="0"/>
        <v>0</v>
      </c>
      <c r="J12" s="42">
        <f t="shared" si="1"/>
        <v>4.22205528307048E-3</v>
      </c>
      <c r="N12" s="12" t="s">
        <v>0</v>
      </c>
      <c r="O12" s="13">
        <f>AVERAGEIFS(G$6:G$155,F$6:F$155,L5)</f>
        <v>-2.7351428587518808E-2</v>
      </c>
      <c r="P12" s="14"/>
      <c r="Q12" s="13">
        <f>COUNTIF($F$6:$F$155,L5)</f>
        <v>50</v>
      </c>
      <c r="R12" s="14"/>
      <c r="S12" s="3">
        <f>(O12*Q12+O13*Q13)/(Q12+Q13)</f>
        <v>0.5832533467606007</v>
      </c>
      <c r="T12" t="s">
        <v>22</v>
      </c>
    </row>
    <row r="13" spans="1:25" x14ac:dyDescent="0.25">
      <c r="A13" s="18" t="s">
        <v>0</v>
      </c>
      <c r="B13" s="18">
        <v>5</v>
      </c>
      <c r="C13" s="18">
        <v>3.4</v>
      </c>
      <c r="D13" s="18">
        <v>1.5</v>
      </c>
      <c r="E13" s="18">
        <v>0.2</v>
      </c>
      <c r="F13" s="3">
        <f>IF(A13="Iris-setosa",$L$5,IF(A13="Iris-versicolor",$L$6,$L$7))</f>
        <v>0</v>
      </c>
      <c r="G13" s="11">
        <f>O$7*B13+P$7*C13+Q$7*D13+R$7*E13+S$7</f>
        <v>-4.4559943276175018E-2</v>
      </c>
      <c r="H13" s="11" t="str">
        <f>IF(G13&lt;$S$12,$K$5,IF(G13&lt;$S$13,$K$6,$K$7))</f>
        <v>Iris-setosa</v>
      </c>
      <c r="I13" s="11">
        <f t="shared" si="0"/>
        <v>0</v>
      </c>
      <c r="J13" s="42">
        <f t="shared" si="1"/>
        <v>2.9613297778969654E-4</v>
      </c>
      <c r="N13" s="12" t="s">
        <v>1</v>
      </c>
      <c r="O13" s="13">
        <f>AVERAGEIFS(G$6:G$155,F$6:F$155,L6)</f>
        <v>1.1938581221087203</v>
      </c>
      <c r="P13" s="14"/>
      <c r="Q13" s="13">
        <f>COUNTIF($F$6:$F$155,L6)</f>
        <v>50</v>
      </c>
      <c r="R13" s="14"/>
      <c r="S13" s="3">
        <f>(O13*Q13+O14*Q14)/(Q13+Q14)</f>
        <v>1.5136757142937582</v>
      </c>
    </row>
    <row r="14" spans="1:25" x14ac:dyDescent="0.25">
      <c r="A14" s="18" t="s">
        <v>0</v>
      </c>
      <c r="B14" s="18">
        <v>4.4000000000000004</v>
      </c>
      <c r="C14" s="18">
        <v>2.9</v>
      </c>
      <c r="D14" s="18">
        <v>1.4</v>
      </c>
      <c r="E14" s="18">
        <v>0.2</v>
      </c>
      <c r="F14" s="3">
        <f>IF(A14="Iris-setosa",$L$5,IF(A14="Iris-versicolor",$L$6,$L$7))</f>
        <v>0</v>
      </c>
      <c r="G14" s="11">
        <f>O$7*B14+P$7*C14+Q$7*D14+R$7*E14+S$7</f>
        <v>2.0705019841312511E-2</v>
      </c>
      <c r="H14" s="11" t="str">
        <f>IF(G14&lt;$S$12,$K$5,IF(G14&lt;$S$13,$K$6,$K$7))</f>
        <v>Iris-setosa</v>
      </c>
      <c r="I14" s="11">
        <f t="shared" si="0"/>
        <v>0</v>
      </c>
      <c r="J14" s="42">
        <f t="shared" si="1"/>
        <v>2.3094222355929243E-3</v>
      </c>
      <c r="N14" s="12" t="s">
        <v>2</v>
      </c>
      <c r="O14" s="13">
        <f>AVERAGEIFS(G$6:G$155,F$6:F$155,L7)</f>
        <v>1.8334933064787964</v>
      </c>
      <c r="P14" s="14"/>
      <c r="Q14" s="13">
        <f>COUNTIF($F$6:$F$155,L7)</f>
        <v>50</v>
      </c>
      <c r="R14" s="14"/>
      <c r="S14" s="3"/>
    </row>
    <row r="15" spans="1:25" x14ac:dyDescent="0.25">
      <c r="A15" s="18" t="s">
        <v>0</v>
      </c>
      <c r="B15" s="18">
        <v>4.9000000000000004</v>
      </c>
      <c r="C15" s="18">
        <v>3.1</v>
      </c>
      <c r="D15" s="18">
        <v>1.5</v>
      </c>
      <c r="E15" s="18">
        <v>0.1</v>
      </c>
      <c r="F15" s="3">
        <f>IF(A15="Iris-setosa",$L$5,IF(A15="Iris-versicolor",$L$6,$L$7))</f>
        <v>0</v>
      </c>
      <c r="G15" s="11">
        <f>O$7*B15+P$7*C15+Q$7*D15+R$7*E15+S$7</f>
        <v>-8.1303074903209538E-2</v>
      </c>
      <c r="H15" s="11" t="str">
        <f>IF(G15&lt;$S$12,$K$5,IF(G15&lt;$S$13,$K$6,$K$7))</f>
        <v>Iris-setosa</v>
      </c>
      <c r="I15" s="11">
        <f t="shared" si="0"/>
        <v>0</v>
      </c>
      <c r="J15" s="42">
        <f t="shared" si="1"/>
        <v>2.910780140173385E-3</v>
      </c>
      <c r="N15" s="21" t="s">
        <v>25</v>
      </c>
      <c r="O15" s="33">
        <f>SUM(I6:I155)</f>
        <v>4</v>
      </c>
      <c r="P15" s="33"/>
      <c r="Q15" s="33"/>
      <c r="R15" s="33"/>
      <c r="S15" s="33"/>
    </row>
    <row r="16" spans="1:25" x14ac:dyDescent="0.25">
      <c r="A16" s="18" t="s">
        <v>0</v>
      </c>
      <c r="B16" s="18">
        <v>5.4</v>
      </c>
      <c r="C16" s="18">
        <v>3.7</v>
      </c>
      <c r="D16" s="18">
        <v>1.5</v>
      </c>
      <c r="E16" s="18">
        <v>0.2</v>
      </c>
      <c r="F16" s="3">
        <f>IF(A16="Iris-setosa",$L$5,IF(A16="Iris-versicolor",$L$6,$L$7))</f>
        <v>0</v>
      </c>
      <c r="G16" s="11">
        <f>O$7*B16+P$7*C16+Q$7*D16+R$7*E16+S$7</f>
        <v>-0.10172866260870544</v>
      </c>
      <c r="H16" s="11" t="str">
        <f>IF(G16&lt;$S$12,$K$5,IF(G16&lt;$S$13,$K$6,$K$7))</f>
        <v>Iris-setosa</v>
      </c>
      <c r="I16" s="11">
        <f t="shared" si="0"/>
        <v>0</v>
      </c>
      <c r="J16" s="42">
        <f t="shared" si="1"/>
        <v>5.5319729406423631E-3</v>
      </c>
    </row>
    <row r="17" spans="1:20" x14ac:dyDescent="0.25">
      <c r="A17" s="18" t="s">
        <v>0</v>
      </c>
      <c r="B17" s="18">
        <v>4.8</v>
      </c>
      <c r="C17" s="18">
        <v>3.4</v>
      </c>
      <c r="D17" s="18">
        <v>1.6</v>
      </c>
      <c r="E17" s="18">
        <v>0.2</v>
      </c>
      <c r="F17" s="3">
        <f>IF(A17="Iris-setosa",$L$5,IF(A17="Iris-versicolor",$L$6,$L$7))</f>
        <v>0</v>
      </c>
      <c r="G17" s="11">
        <f>O$7*B17+P$7*C17+Q$7*D17+R$7*E17+S$7</f>
        <v>8.8487599632591785E-5</v>
      </c>
      <c r="H17" s="11" t="str">
        <f>IF(G17&lt;$S$12,$K$5,IF(G17&lt;$S$13,$K$6,$K$7))</f>
        <v>Iris-setosa</v>
      </c>
      <c r="I17" s="11">
        <f t="shared" si="0"/>
        <v>0</v>
      </c>
      <c r="J17" s="42">
        <f t="shared" si="1"/>
        <v>7.5294900035789345E-4</v>
      </c>
    </row>
    <row r="18" spans="1:20" x14ac:dyDescent="0.25">
      <c r="A18" s="18" t="s">
        <v>0</v>
      </c>
      <c r="B18" s="18">
        <v>4.8</v>
      </c>
      <c r="C18" s="18">
        <v>3</v>
      </c>
      <c r="D18" s="18">
        <v>1.4</v>
      </c>
      <c r="E18" s="18">
        <v>0.1</v>
      </c>
      <c r="F18" s="3">
        <f>IF(A18="Iris-setosa",$L$5,IF(A18="Iris-versicolor",$L$6,$L$7))</f>
        <v>0</v>
      </c>
      <c r="G18" s="11">
        <f>O$7*B18+P$7*C18+Q$7*D18+R$7*E18+S$7</f>
        <v>-8.8605022119325971E-2</v>
      </c>
      <c r="H18" s="11" t="str">
        <f>IF(G18&lt;$S$12,$K$5,IF(G18&lt;$S$13,$K$6,$K$7))</f>
        <v>Iris-setosa</v>
      </c>
      <c r="I18" s="11">
        <f t="shared" si="0"/>
        <v>0</v>
      </c>
      <c r="J18" s="42">
        <f t="shared" si="1"/>
        <v>3.7520027205598483E-3</v>
      </c>
    </row>
    <row r="19" spans="1:20" ht="15" customHeight="1" x14ac:dyDescent="0.25">
      <c r="A19" s="18" t="s">
        <v>0</v>
      </c>
      <c r="B19" s="18">
        <v>4.3</v>
      </c>
      <c r="C19" s="18">
        <v>3</v>
      </c>
      <c r="D19" s="18">
        <v>1.1000000000000001</v>
      </c>
      <c r="E19" s="18">
        <v>0.1</v>
      </c>
      <c r="F19" s="3">
        <f>IF(A19="Iris-setosa",$L$5,IF(A19="Iris-versicolor",$L$6,$L$7))</f>
        <v>0</v>
      </c>
      <c r="G19" s="11">
        <f>O$7*B19+P$7*C19+Q$7*D19+R$7*E19+S$7</f>
        <v>-0.10183470512435333</v>
      </c>
      <c r="H19" s="11" t="str">
        <f>IF(G19&lt;$S$12,$K$5,IF(G19&lt;$S$13,$K$6,$K$7))</f>
        <v>Iris-setosa</v>
      </c>
      <c r="I19" s="11">
        <f t="shared" si="0"/>
        <v>0</v>
      </c>
      <c r="J19" s="42">
        <f t="shared" si="1"/>
        <v>5.5477584836625638E-3</v>
      </c>
      <c r="L19" s="34" t="s">
        <v>51</v>
      </c>
      <c r="M19" s="34"/>
      <c r="N19" s="34"/>
      <c r="O19" s="34"/>
      <c r="P19" s="34"/>
      <c r="Q19" s="34"/>
      <c r="R19" s="34"/>
      <c r="S19" s="34"/>
      <c r="T19" s="34"/>
    </row>
    <row r="20" spans="1:20" x14ac:dyDescent="0.25">
      <c r="A20" s="18" t="s">
        <v>0</v>
      </c>
      <c r="B20" s="18">
        <v>5.8</v>
      </c>
      <c r="C20" s="18">
        <v>4</v>
      </c>
      <c r="D20" s="18">
        <v>1.2</v>
      </c>
      <c r="E20" s="18">
        <v>0.2</v>
      </c>
      <c r="F20" s="3">
        <f>IF(A20="Iris-setosa",$L$5,IF(A20="Iris-versicolor",$L$6,$L$7))</f>
        <v>0</v>
      </c>
      <c r="G20" s="11">
        <f>O$7*B20+P$7*C20+Q$7*D20+R$7*E20+S$7</f>
        <v>-0.22699779659280644</v>
      </c>
      <c r="H20" s="11" t="str">
        <f>IF(G20&lt;$S$12,$K$5,IF(G20&lt;$S$13,$K$6,$K$7))</f>
        <v>Iris-setosa</v>
      </c>
      <c r="I20" s="11">
        <f t="shared" si="0"/>
        <v>0</v>
      </c>
      <c r="J20" s="42">
        <f t="shared" si="1"/>
        <v>3.9858672257702732E-2</v>
      </c>
      <c r="L20" s="34"/>
      <c r="M20" s="34"/>
      <c r="N20" s="34"/>
      <c r="O20" s="34"/>
      <c r="P20" s="34"/>
      <c r="Q20" s="34"/>
      <c r="R20" s="34"/>
      <c r="S20" s="34"/>
      <c r="T20" s="34"/>
    </row>
    <row r="21" spans="1:20" x14ac:dyDescent="0.25">
      <c r="A21" s="18" t="s">
        <v>0</v>
      </c>
      <c r="B21" s="18">
        <v>5.7</v>
      </c>
      <c r="C21" s="18">
        <v>4.4000000000000004</v>
      </c>
      <c r="D21" s="18">
        <v>1.5</v>
      </c>
      <c r="E21" s="18">
        <v>0.4</v>
      </c>
      <c r="F21" s="3">
        <f>IF(A21="Iris-setosa",$L$5,IF(A21="Iris-versicolor",$L$6,$L$7))</f>
        <v>0</v>
      </c>
      <c r="G21" s="11">
        <f>O$7*B21+P$7*C21+Q$7*D21+R$7*E21+S$7</f>
        <v>-4.3640590355710329E-2</v>
      </c>
      <c r="H21" s="11" t="str">
        <f>IF(G21&lt;$S$12,$K$5,IF(G21&lt;$S$13,$K$6,$K$7))</f>
        <v>Iris-setosa</v>
      </c>
      <c r="I21" s="11">
        <f t="shared" si="0"/>
        <v>0</v>
      </c>
      <c r="J21" s="42">
        <f t="shared" si="1"/>
        <v>2.6533679111031232E-4</v>
      </c>
      <c r="L21" s="34"/>
      <c r="M21" s="34"/>
      <c r="N21" s="34"/>
      <c r="O21" s="34"/>
      <c r="P21" s="34"/>
      <c r="Q21" s="34"/>
      <c r="R21" s="34"/>
      <c r="S21" s="34"/>
      <c r="T21" s="34"/>
    </row>
    <row r="22" spans="1:20" x14ac:dyDescent="0.25">
      <c r="A22" s="18" t="s">
        <v>0</v>
      </c>
      <c r="B22" s="18">
        <v>5.4</v>
      </c>
      <c r="C22" s="18">
        <v>3.9</v>
      </c>
      <c r="D22" s="18">
        <v>1.3</v>
      </c>
      <c r="E22" s="18">
        <v>0.4</v>
      </c>
      <c r="F22" s="3">
        <f>IF(A22="Iris-setosa",$L$5,IF(A22="Iris-versicolor",$L$6,$L$7))</f>
        <v>0</v>
      </c>
      <c r="G22" s="11">
        <f>O$7*B22+P$7*C22+Q$7*D22+R$7*E22+S$7</f>
        <v>-3.3998204443338842E-2</v>
      </c>
      <c r="H22" s="11" t="str">
        <f>IF(G22&lt;$S$12,$K$5,IF(G22&lt;$S$13,$K$6,$K$7))</f>
        <v>Iris-setosa</v>
      </c>
      <c r="I22" s="11">
        <f t="shared" si="0"/>
        <v>0</v>
      </c>
      <c r="J22" s="42">
        <f t="shared" si="1"/>
        <v>4.4179629277512136E-5</v>
      </c>
      <c r="L22" s="34"/>
      <c r="M22" s="34"/>
      <c r="N22" s="34"/>
      <c r="O22" s="34"/>
      <c r="P22" s="34"/>
      <c r="Q22" s="34"/>
      <c r="R22" s="34"/>
      <c r="S22" s="34"/>
      <c r="T22" s="34"/>
    </row>
    <row r="23" spans="1:20" x14ac:dyDescent="0.25">
      <c r="A23" s="18" t="s">
        <v>0</v>
      </c>
      <c r="B23" s="18">
        <v>5.0999999999999996</v>
      </c>
      <c r="C23" s="18">
        <v>3.5</v>
      </c>
      <c r="D23" s="18">
        <v>1.4</v>
      </c>
      <c r="E23" s="18">
        <v>0.3</v>
      </c>
      <c r="F23" s="3">
        <f>IF(A23="Iris-setosa",$L$5,IF(A23="Iris-versicolor",$L$6,$L$7))</f>
        <v>0</v>
      </c>
      <c r="G23" s="11">
        <f>O$7*B23+P$7*C23+Q$7*D23+R$7*E23+S$7</f>
        <v>-2.1668860522800593E-2</v>
      </c>
      <c r="H23" s="11" t="str">
        <f>IF(G23&lt;$S$12,$K$5,IF(G23&lt;$S$13,$K$6,$K$7))</f>
        <v>Iris-setosa</v>
      </c>
      <c r="I23" s="11">
        <f t="shared" si="0"/>
        <v>0</v>
      </c>
      <c r="J23" s="42">
        <f t="shared" si="1"/>
        <v>3.2291579810155332E-5</v>
      </c>
      <c r="L23" s="34"/>
      <c r="M23" s="34"/>
      <c r="N23" s="34"/>
      <c r="O23" s="34"/>
      <c r="P23" s="34"/>
      <c r="Q23" s="34"/>
      <c r="R23" s="34"/>
      <c r="S23" s="34"/>
      <c r="T23" s="34"/>
    </row>
    <row r="24" spans="1:20" x14ac:dyDescent="0.25">
      <c r="A24" s="18" t="s">
        <v>0</v>
      </c>
      <c r="B24" s="18">
        <v>5.7</v>
      </c>
      <c r="C24" s="18">
        <v>3.8</v>
      </c>
      <c r="D24" s="18">
        <v>1.7</v>
      </c>
      <c r="E24" s="18">
        <v>0.3</v>
      </c>
      <c r="F24" s="3">
        <f>IF(A24="Iris-setosa",$L$5,IF(A24="Iris-versicolor",$L$6,$L$7))</f>
        <v>0</v>
      </c>
      <c r="G24" s="11">
        <f>O$7*B24+P$7*C24+Q$7*D24+R$7*E24+S$7</f>
        <v>-3.2685457862377365E-2</v>
      </c>
      <c r="H24" s="11" t="str">
        <f>IF(G24&lt;$S$12,$K$5,IF(G24&lt;$S$13,$K$6,$K$7))</f>
        <v>Iris-setosa</v>
      </c>
      <c r="I24" s="11">
        <f t="shared" si="0"/>
        <v>0</v>
      </c>
      <c r="J24" s="42">
        <f t="shared" si="1"/>
        <v>2.8451868305048098E-5</v>
      </c>
      <c r="L24" s="34"/>
      <c r="M24" s="34"/>
      <c r="N24" s="34"/>
      <c r="O24" s="34"/>
      <c r="P24" s="34"/>
      <c r="Q24" s="34"/>
      <c r="R24" s="34"/>
      <c r="S24" s="34"/>
      <c r="T24" s="34"/>
    </row>
    <row r="25" spans="1:20" x14ac:dyDescent="0.25">
      <c r="A25" s="18" t="s">
        <v>0</v>
      </c>
      <c r="B25" s="18">
        <v>5.0999999999999996</v>
      </c>
      <c r="C25" s="18">
        <v>3.8</v>
      </c>
      <c r="D25" s="18">
        <v>1.5</v>
      </c>
      <c r="E25" s="18">
        <v>0.3</v>
      </c>
      <c r="F25" s="3">
        <f>IF(A25="Iris-setosa",$L$5,IF(A25="Iris-versicolor",$L$6,$L$7))</f>
        <v>0</v>
      </c>
      <c r="G25" s="11">
        <f>O$7*B25+P$7*C25+Q$7*D25+R$7*E25+S$7</f>
        <v>-1.224085632090588E-2</v>
      </c>
      <c r="H25" s="11" t="str">
        <f>IF(G25&lt;$S$12,$K$5,IF(G25&lt;$S$13,$K$6,$K$7))</f>
        <v>Iris-setosa</v>
      </c>
      <c r="I25" s="11">
        <f t="shared" si="0"/>
        <v>0</v>
      </c>
      <c r="J25" s="42">
        <f t="shared" si="1"/>
        <v>2.2832939422453178E-4</v>
      </c>
      <c r="L25" s="34"/>
      <c r="M25" s="34"/>
      <c r="N25" s="34"/>
      <c r="O25" s="34"/>
      <c r="P25" s="34"/>
      <c r="Q25" s="34"/>
      <c r="R25" s="34"/>
      <c r="S25" s="34"/>
      <c r="T25" s="34"/>
    </row>
    <row r="26" spans="1:20" x14ac:dyDescent="0.25">
      <c r="A26" s="18" t="s">
        <v>0</v>
      </c>
      <c r="B26" s="18">
        <v>5.4</v>
      </c>
      <c r="C26" s="18">
        <v>3.4</v>
      </c>
      <c r="D26" s="18">
        <v>1.7</v>
      </c>
      <c r="E26" s="18">
        <v>0.2</v>
      </c>
      <c r="F26" s="3">
        <f>IF(A26="Iris-setosa",$L$5,IF(A26="Iris-versicolor",$L$6,$L$7))</f>
        <v>0</v>
      </c>
      <c r="G26" s="11">
        <f>O$7*B26+P$7*C26+Q$7*D26+R$7*E26+S$7</f>
        <v>-4.3056252159029196E-2</v>
      </c>
      <c r="H26" s="11" t="str">
        <f>IF(G26&lt;$S$12,$K$5,IF(G26&lt;$S$13,$K$6,$K$7))</f>
        <v>Iris-setosa</v>
      </c>
      <c r="I26" s="11">
        <f t="shared" si="0"/>
        <v>0</v>
      </c>
      <c r="J26" s="42">
        <f t="shared" si="1"/>
        <v>2.466414834122683E-4</v>
      </c>
      <c r="L26" s="34"/>
      <c r="M26" s="34"/>
      <c r="N26" s="34"/>
      <c r="O26" s="34"/>
      <c r="P26" s="34"/>
      <c r="Q26" s="34"/>
      <c r="R26" s="34"/>
      <c r="S26" s="34"/>
      <c r="T26" s="34"/>
    </row>
    <row r="27" spans="1:20" x14ac:dyDescent="0.25">
      <c r="A27" s="18" t="s">
        <v>0</v>
      </c>
      <c r="B27" s="18">
        <v>5.0999999999999996</v>
      </c>
      <c r="C27" s="18">
        <v>3.7</v>
      </c>
      <c r="D27" s="18">
        <v>1.5</v>
      </c>
      <c r="E27" s="18">
        <v>0.4</v>
      </c>
      <c r="F27" s="3">
        <f>IF(A27="Iris-setosa",$L$5,IF(A27="Iris-versicolor",$L$6,$L$7))</f>
        <v>0</v>
      </c>
      <c r="G27" s="11">
        <f>O$7*B27+P$7*C27+Q$7*D27+R$7*E27+S$7</f>
        <v>5.3172600322498043E-2</v>
      </c>
      <c r="H27" s="11" t="str">
        <f>IF(G27&lt;$S$12,$K$5,IF(G27&lt;$S$13,$K$6,$K$7))</f>
        <v>Iris-setosa</v>
      </c>
      <c r="I27" s="11">
        <f t="shared" si="0"/>
        <v>0</v>
      </c>
      <c r="J27" s="42">
        <f t="shared" si="1"/>
        <v>6.48411923190123E-3</v>
      </c>
      <c r="L27" s="35"/>
      <c r="M27" s="41"/>
      <c r="N27" s="36" t="s">
        <v>38</v>
      </c>
      <c r="O27" s="37"/>
      <c r="P27" s="35"/>
      <c r="Q27" s="35"/>
      <c r="R27" s="35"/>
      <c r="S27" s="35"/>
      <c r="T27" s="35"/>
    </row>
    <row r="28" spans="1:20" x14ac:dyDescent="0.25">
      <c r="A28" s="18" t="s">
        <v>0</v>
      </c>
      <c r="B28" s="18">
        <v>4.5999999999999996</v>
      </c>
      <c r="C28" s="18">
        <v>3.6</v>
      </c>
      <c r="D28" s="18">
        <v>1</v>
      </c>
      <c r="E28" s="18">
        <v>0.2</v>
      </c>
      <c r="F28" s="3">
        <f>IF(A28="Iris-setosa",$L$5,IF(A28="Iris-versicolor",$L$6,$L$7))</f>
        <v>0</v>
      </c>
      <c r="G28" s="11">
        <f>O$7*B28+P$7*C28+Q$7*D28+R$7*E28+S$7</f>
        <v>-0.12301213838842212</v>
      </c>
      <c r="H28" s="11" t="str">
        <f>IF(G28&lt;$S$12,$K$5,IF(G28&lt;$S$13,$K$6,$K$7))</f>
        <v>Iris-setosa</v>
      </c>
      <c r="I28" s="11">
        <f t="shared" si="0"/>
        <v>0</v>
      </c>
      <c r="J28" s="42">
        <f t="shared" si="1"/>
        <v>9.1509713996126389E-3</v>
      </c>
      <c r="L28" s="35" t="s">
        <v>43</v>
      </c>
      <c r="M28" s="40" t="s">
        <v>45</v>
      </c>
      <c r="N28" s="38" t="s">
        <v>36</v>
      </c>
      <c r="O28" s="19">
        <v>4</v>
      </c>
      <c r="P28" s="35"/>
      <c r="Q28" s="35"/>
      <c r="R28" s="35"/>
      <c r="S28" s="35"/>
      <c r="T28" s="35"/>
    </row>
    <row r="29" spans="1:20" x14ac:dyDescent="0.25">
      <c r="A29" s="18" t="s">
        <v>0</v>
      </c>
      <c r="B29" s="18">
        <v>5.0999999999999996</v>
      </c>
      <c r="C29" s="18">
        <v>3.3</v>
      </c>
      <c r="D29" s="18">
        <v>1.7</v>
      </c>
      <c r="E29" s="18">
        <v>0.5</v>
      </c>
      <c r="F29" s="3">
        <f>IF(A29="Iris-setosa",$L$5,IF(A29="Iris-versicolor",$L$6,$L$7))</f>
        <v>0</v>
      </c>
      <c r="G29" s="11">
        <f>O$7*B29+P$7*C29+Q$7*D29+R$7*E29+S$7</f>
        <v>0.17725846741557816</v>
      </c>
      <c r="H29" s="11" t="str">
        <f>IF(G29&lt;$S$12,$K$5,IF(G29&lt;$S$13,$K$6,$K$7))</f>
        <v>Iris-setosa</v>
      </c>
      <c r="I29" s="11">
        <f t="shared" si="0"/>
        <v>0</v>
      </c>
      <c r="J29" s="42">
        <f t="shared" si="1"/>
        <v>4.1865209542398162E-2</v>
      </c>
      <c r="M29" s="40"/>
      <c r="N29" s="39" t="s">
        <v>37</v>
      </c>
      <c r="O29" s="2">
        <v>46</v>
      </c>
    </row>
    <row r="30" spans="1:20" x14ac:dyDescent="0.25">
      <c r="A30" s="18" t="s">
        <v>0</v>
      </c>
      <c r="B30" s="18">
        <v>4.8</v>
      </c>
      <c r="C30" s="18">
        <v>3.4</v>
      </c>
      <c r="D30" s="18">
        <v>1.9</v>
      </c>
      <c r="E30" s="18">
        <v>0.2</v>
      </c>
      <c r="F30" s="3">
        <f>IF(A30="Iris-setosa",$L$5,IF(A30="Iris-versicolor",$L$6,$L$7))</f>
        <v>0</v>
      </c>
      <c r="G30" s="11">
        <f>O$7*B30+P$7*C30+Q$7*D30+R$7*E30+S$7</f>
        <v>6.8188902251203387E-2</v>
      </c>
      <c r="H30" s="11" t="str">
        <f>IF(G30&lt;$S$12,$K$5,IF(G30&lt;$S$13,$K$6,$K$7))</f>
        <v>Iris-setosa</v>
      </c>
      <c r="I30" s="11">
        <f t="shared" si="0"/>
        <v>0</v>
      </c>
      <c r="J30" s="42">
        <f t="shared" si="1"/>
        <v>9.1279548167724905E-3</v>
      </c>
      <c r="M30" s="40"/>
      <c r="N30" s="39" t="s">
        <v>39</v>
      </c>
      <c r="O30" s="2">
        <v>62</v>
      </c>
    </row>
    <row r="31" spans="1:20" x14ac:dyDescent="0.25">
      <c r="A31" s="18" t="s">
        <v>0</v>
      </c>
      <c r="B31" s="18">
        <v>5</v>
      </c>
      <c r="C31" s="18">
        <v>3</v>
      </c>
      <c r="D31" s="18">
        <v>1.6</v>
      </c>
      <c r="E31" s="18">
        <v>0.2</v>
      </c>
      <c r="F31" s="3">
        <f>IF(A31="Iris-setosa",$L$5,IF(A31="Iris-versicolor",$L$6,$L$7))</f>
        <v>0</v>
      </c>
      <c r="G31" s="11">
        <f>O$7*B31+P$7*C31+Q$7*D31+R$7*E31+S$7</f>
        <v>-4.1636263719239675E-3</v>
      </c>
      <c r="H31" s="11" t="str">
        <f>IF(G31&lt;$S$12,$K$5,IF(G31&lt;$S$13,$K$6,$K$7))</f>
        <v>Iris-setosa</v>
      </c>
      <c r="I31" s="11">
        <f t="shared" si="0"/>
        <v>0</v>
      </c>
      <c r="J31" s="42">
        <f t="shared" si="1"/>
        <v>5.3767417158954501E-4</v>
      </c>
      <c r="M31" s="40"/>
      <c r="N31" s="39" t="s">
        <v>40</v>
      </c>
      <c r="O31" s="2">
        <v>149</v>
      </c>
    </row>
    <row r="32" spans="1:20" x14ac:dyDescent="0.25">
      <c r="A32" s="18" t="s">
        <v>0</v>
      </c>
      <c r="B32" s="18">
        <v>5</v>
      </c>
      <c r="C32" s="18">
        <v>3.4</v>
      </c>
      <c r="D32" s="18">
        <v>1.6</v>
      </c>
      <c r="E32" s="18">
        <v>0.4</v>
      </c>
      <c r="F32" s="3">
        <f>IF(A32="Iris-setosa",$L$5,IF(A32="Iris-versicolor",$L$6,$L$7))</f>
        <v>0</v>
      </c>
      <c r="G32" s="11">
        <f>O$7*B32+P$7*C32+Q$7*D32+R$7*E32+S$7</f>
        <v>0.10011901888429275</v>
      </c>
      <c r="H32" s="11" t="str">
        <f>IF(G32&lt;$S$12,$K$5,IF(G32&lt;$S$13,$K$6,$K$7))</f>
        <v>Iris-setosa</v>
      </c>
      <c r="I32" s="11">
        <f t="shared" si="0"/>
        <v>0</v>
      </c>
      <c r="J32" s="42">
        <f t="shared" si="1"/>
        <v>1.6248714978663873E-2</v>
      </c>
      <c r="M32" s="40"/>
      <c r="N32" s="39" t="s">
        <v>41</v>
      </c>
      <c r="O32" s="2">
        <v>126</v>
      </c>
    </row>
    <row r="33" spans="1:17" x14ac:dyDescent="0.25">
      <c r="A33" s="18" t="s">
        <v>0</v>
      </c>
      <c r="B33" s="18">
        <v>5.2</v>
      </c>
      <c r="C33" s="18">
        <v>3.5</v>
      </c>
      <c r="D33" s="18">
        <v>1.5</v>
      </c>
      <c r="E33" s="18">
        <v>0.2</v>
      </c>
      <c r="F33" s="3">
        <f>IF(A33="Iris-setosa",$L$5,IF(A33="Iris-versicolor",$L$6,$L$7))</f>
        <v>0</v>
      </c>
      <c r="G33" s="11">
        <f>O$7*B33+P$7*C33+Q$7*D33+R$7*E33+S$7</f>
        <v>-7.0932280606557707E-2</v>
      </c>
      <c r="H33" s="11" t="str">
        <f>IF(G33&lt;$S$12,$K$5,IF(G33&lt;$S$13,$K$6,$K$7))</f>
        <v>Iris-setosa</v>
      </c>
      <c r="I33" s="11">
        <f t="shared" si="0"/>
        <v>0</v>
      </c>
      <c r="J33" s="42">
        <f t="shared" si="1"/>
        <v>1.8992906627053668E-3</v>
      </c>
      <c r="M33" s="40"/>
      <c r="N33" s="39" t="s">
        <v>42</v>
      </c>
      <c r="O33" s="2">
        <v>149</v>
      </c>
    </row>
    <row r="34" spans="1:17" x14ac:dyDescent="0.25">
      <c r="A34" s="18" t="s">
        <v>0</v>
      </c>
      <c r="B34" s="18">
        <v>5.2</v>
      </c>
      <c r="C34" s="18">
        <v>3.4</v>
      </c>
      <c r="D34" s="18">
        <v>1.4</v>
      </c>
      <c r="E34" s="18">
        <v>0.2</v>
      </c>
      <c r="F34" s="3">
        <f>IF(A34="Iris-setosa",$L$5,IF(A34="Iris-versicolor",$L$6,$L$7))</f>
        <v>0</v>
      </c>
      <c r="G34" s="11">
        <f>O$7*B34+P$7*C34+Q$7*D34+R$7*E34+S$7</f>
        <v>-8.9208374151982739E-2</v>
      </c>
      <c r="H34" s="11" t="str">
        <f>IF(G34&lt;$S$12,$K$5,IF(G34&lt;$S$13,$K$6,$K$7))</f>
        <v>Iris-setosa</v>
      </c>
      <c r="I34" s="11">
        <f t="shared" si="0"/>
        <v>0</v>
      </c>
      <c r="J34" s="42">
        <f t="shared" si="1"/>
        <v>3.8262817145650538E-3</v>
      </c>
    </row>
    <row r="35" spans="1:17" x14ac:dyDescent="0.25">
      <c r="A35" s="18" t="s">
        <v>0</v>
      </c>
      <c r="B35" s="18">
        <v>4.7</v>
      </c>
      <c r="C35" s="18">
        <v>3.2</v>
      </c>
      <c r="D35" s="18">
        <v>1.6</v>
      </c>
      <c r="E35" s="18">
        <v>0.2</v>
      </c>
      <c r="F35" s="3">
        <f>IF(A35="Iris-setosa",$L$5,IF(A35="Iris-versicolor",$L$6,$L$7))</f>
        <v>0</v>
      </c>
      <c r="G35" s="11">
        <f>O$7*B35+P$7*C35+Q$7*D35+R$7*E35+S$7</f>
        <v>1.9910723272471509E-2</v>
      </c>
      <c r="H35" s="11" t="str">
        <f>IF(G35&lt;$S$12,$K$5,IF(G35&lt;$S$13,$K$6,$K$7))</f>
        <v>Iris-setosa</v>
      </c>
      <c r="I35" s="11">
        <f t="shared" si="0"/>
        <v>0</v>
      </c>
      <c r="J35" s="42">
        <f t="shared" si="1"/>
        <v>2.2337109984367862E-3</v>
      </c>
    </row>
    <row r="36" spans="1:17" ht="15.75" thickBot="1" x14ac:dyDescent="0.3">
      <c r="A36" s="18" t="s">
        <v>0</v>
      </c>
      <c r="B36" s="18">
        <v>4.8</v>
      </c>
      <c r="C36" s="18">
        <v>3.1</v>
      </c>
      <c r="D36" s="18">
        <v>1.6</v>
      </c>
      <c r="E36" s="18">
        <v>0.2</v>
      </c>
      <c r="F36" s="3">
        <f>IF(A36="Iris-setosa",$L$5,IF(A36="Iris-versicolor",$L$6,$L$7))</f>
        <v>0</v>
      </c>
      <c r="G36" s="11">
        <f>O$7*B36+P$7*C36+Q$7*D36+R$7*E36+S$7</f>
        <v>1.3360621614928181E-2</v>
      </c>
      <c r="H36" s="11" t="str">
        <f>IF(G36&lt;$S$12,$K$5,IF(G36&lt;$S$13,$K$6,$K$7))</f>
        <v>Iris-setosa</v>
      </c>
      <c r="I36" s="11">
        <f t="shared" si="0"/>
        <v>0</v>
      </c>
      <c r="J36" s="42">
        <f t="shared" si="1"/>
        <v>1.657471031686564E-3</v>
      </c>
    </row>
    <row r="37" spans="1:17" x14ac:dyDescent="0.25">
      <c r="A37" s="18" t="s">
        <v>0</v>
      </c>
      <c r="B37" s="18">
        <v>5.4</v>
      </c>
      <c r="C37" s="18">
        <v>3.4</v>
      </c>
      <c r="D37" s="18">
        <v>1.5</v>
      </c>
      <c r="E37" s="18">
        <v>0.4</v>
      </c>
      <c r="F37" s="3">
        <f>IF(A37="Iris-setosa",$L$5,IF(A37="Iris-versicolor",$L$6,$L$7))</f>
        <v>0</v>
      </c>
      <c r="G37" s="11">
        <f>O$7*B37+P$7*C37+Q$7*D37+R$7*E37+S$7</f>
        <v>3.3522295349867726E-2</v>
      </c>
      <c r="H37" s="11" t="str">
        <f>IF(G37&lt;$S$12,$K$5,IF(G37&lt;$S$13,$K$6,$K$7))</f>
        <v>Iris-setosa</v>
      </c>
      <c r="I37" s="11">
        <f t="shared" si="0"/>
        <v>0</v>
      </c>
      <c r="J37" s="42">
        <f t="shared" si="1"/>
        <v>3.7056102660051461E-3</v>
      </c>
      <c r="L37" s="60"/>
      <c r="M37" s="66"/>
      <c r="N37" s="66"/>
      <c r="O37" s="66"/>
      <c r="P37" s="66"/>
      <c r="Q37" s="63"/>
    </row>
    <row r="38" spans="1:17" ht="20.25" x14ac:dyDescent="0.35">
      <c r="A38" s="18" t="s">
        <v>0</v>
      </c>
      <c r="B38" s="18">
        <v>5.2</v>
      </c>
      <c r="C38" s="18">
        <v>4.0999999999999996</v>
      </c>
      <c r="D38" s="18">
        <v>1.5</v>
      </c>
      <c r="E38" s="18">
        <v>0.1</v>
      </c>
      <c r="F38" s="3">
        <f>IF(A38="Iris-setosa",$L$5,IF(A38="Iris-versicolor",$L$6,$L$7))</f>
        <v>0</v>
      </c>
      <c r="G38" s="11">
        <f>O$7*B38+P$7*C38+Q$7*D38+R$7*E38+S$7</f>
        <v>-0.15846596060878759</v>
      </c>
      <c r="H38" s="11" t="str">
        <f>IF(G38&lt;$S$12,$K$5,IF(G38&lt;$S$13,$K$6,$K$7))</f>
        <v>Iris-setosa</v>
      </c>
      <c r="I38" s="11">
        <f t="shared" si="0"/>
        <v>0</v>
      </c>
      <c r="J38" s="42">
        <f t="shared" si="1"/>
        <v>1.7191020507156315E-2</v>
      </c>
      <c r="L38" s="61"/>
      <c r="M38" s="54" t="s">
        <v>48</v>
      </c>
      <c r="N38" s="54"/>
      <c r="O38" s="55">
        <f>(O12-AVERAGE(O12:O14))^2+(O13-AVERAGE(O12:O14))^2+(O14-AVERAGE(O12:O14))^2</f>
        <v>1.7877430212732921</v>
      </c>
      <c r="P38" s="55"/>
      <c r="Q38" s="64"/>
    </row>
    <row r="39" spans="1:17" ht="20.25" x14ac:dyDescent="0.35">
      <c r="A39" s="18" t="s">
        <v>0</v>
      </c>
      <c r="B39" s="18">
        <v>5.5</v>
      </c>
      <c r="C39" s="18">
        <v>4.2</v>
      </c>
      <c r="D39" s="18">
        <v>1.4</v>
      </c>
      <c r="E39" s="18">
        <v>0.2</v>
      </c>
      <c r="F39" s="3">
        <f>IF(A39="Iris-setosa",$L$5,IF(A39="Iris-versicolor",$L$6,$L$7))</f>
        <v>0</v>
      </c>
      <c r="G39" s="11">
        <f>O$7*B39+P$7*C39+Q$7*D39+R$7*E39+S$7</f>
        <v>-0.15752317051403036</v>
      </c>
      <c r="H39" s="11" t="str">
        <f>IF(G39&lt;$S$12,$K$5,IF(G39&lt;$S$13,$K$6,$K$7))</f>
        <v>Iris-setosa</v>
      </c>
      <c r="I39" s="11">
        <f t="shared" si="0"/>
        <v>0</v>
      </c>
      <c r="J39" s="42">
        <f t="shared" si="1"/>
        <v>1.6944682396182322E-2</v>
      </c>
      <c r="L39" s="61"/>
      <c r="M39" s="54" t="s">
        <v>49</v>
      </c>
      <c r="N39" s="54"/>
      <c r="O39" s="56">
        <f>SUM(J6:J155)</f>
        <v>3.6550856896509556</v>
      </c>
      <c r="P39" s="57"/>
      <c r="Q39" s="64"/>
    </row>
    <row r="40" spans="1:17" ht="20.25" x14ac:dyDescent="0.35">
      <c r="A40" s="18" t="s">
        <v>0</v>
      </c>
      <c r="B40" s="18">
        <v>4.9000000000000004</v>
      </c>
      <c r="C40" s="18">
        <v>3.1</v>
      </c>
      <c r="D40" s="18">
        <v>1.5</v>
      </c>
      <c r="E40" s="18">
        <v>0.1</v>
      </c>
      <c r="F40" s="3">
        <f>IF(A40="Iris-setosa",$L$5,IF(A40="Iris-versicolor",$L$6,$L$7))</f>
        <v>0</v>
      </c>
      <c r="G40" s="11">
        <f>O$7*B40+P$7*C40+Q$7*D40+R$7*E40+S$7</f>
        <v>-8.1303074903209538E-2</v>
      </c>
      <c r="H40" s="11" t="str">
        <f>IF(G40&lt;$S$12,$K$5,IF(G40&lt;$S$13,$K$6,$K$7))</f>
        <v>Iris-setosa</v>
      </c>
      <c r="I40" s="11">
        <f t="shared" si="0"/>
        <v>0</v>
      </c>
      <c r="J40" s="42">
        <f t="shared" si="1"/>
        <v>2.910780140173385E-3</v>
      </c>
      <c r="L40" s="61"/>
      <c r="M40" s="59" t="s">
        <v>50</v>
      </c>
      <c r="N40" s="54"/>
      <c r="O40" s="58">
        <f>O38/O39</f>
        <v>0.48911111067385499</v>
      </c>
      <c r="P40" s="58"/>
      <c r="Q40" s="64"/>
    </row>
    <row r="41" spans="1:17" ht="15.75" thickBot="1" x14ac:dyDescent="0.3">
      <c r="A41" s="18" t="s">
        <v>0</v>
      </c>
      <c r="B41" s="18">
        <v>5</v>
      </c>
      <c r="C41" s="18">
        <v>3.2</v>
      </c>
      <c r="D41" s="18">
        <v>1.2</v>
      </c>
      <c r="E41" s="18">
        <v>0.2</v>
      </c>
      <c r="F41" s="3">
        <f>IF(A41="Iris-setosa",$L$5,IF(A41="Iris-versicolor",$L$6,$L$7))</f>
        <v>0</v>
      </c>
      <c r="G41" s="11">
        <f>O$7*B41+P$7*C41+Q$7*D41+R$7*E41+S$7</f>
        <v>-0.10381226858421555</v>
      </c>
      <c r="H41" s="11" t="str">
        <f>IF(G41&lt;$S$12,$K$5,IF(G41&lt;$S$13,$K$6,$K$7))</f>
        <v>Iris-setosa</v>
      </c>
      <c r="I41" s="11">
        <f t="shared" si="0"/>
        <v>0</v>
      </c>
      <c r="J41" s="42">
        <f t="shared" si="1"/>
        <v>5.8462600530004606E-3</v>
      </c>
      <c r="L41" s="62"/>
      <c r="M41" s="67"/>
      <c r="N41" s="67"/>
      <c r="O41" s="67"/>
      <c r="P41" s="67"/>
      <c r="Q41" s="65"/>
    </row>
    <row r="42" spans="1:17" x14ac:dyDescent="0.25">
      <c r="A42" s="18" t="s">
        <v>0</v>
      </c>
      <c r="B42" s="18">
        <v>5.5</v>
      </c>
      <c r="C42" s="18">
        <v>3.5</v>
      </c>
      <c r="D42" s="18">
        <v>1.3</v>
      </c>
      <c r="E42" s="18">
        <v>0.2</v>
      </c>
      <c r="F42" s="3">
        <f>IF(A42="Iris-setosa",$L$5,IF(A42="Iris-versicolor",$L$6,$L$7))</f>
        <v>0</v>
      </c>
      <c r="G42" s="11">
        <f>O$7*B42+P$7*C42+Q$7*D42+R$7*E42+S$7</f>
        <v>-0.14925499602886416</v>
      </c>
      <c r="H42" s="11" t="str">
        <f>IF(G42&lt;$S$12,$K$5,IF(G42&lt;$S$13,$K$6,$K$7))</f>
        <v>Iris-setosa</v>
      </c>
      <c r="I42" s="11">
        <f t="shared" si="0"/>
        <v>0</v>
      </c>
      <c r="J42" s="42">
        <f t="shared" si="1"/>
        <v>1.4860479754926634E-2</v>
      </c>
    </row>
    <row r="43" spans="1:17" x14ac:dyDescent="0.25">
      <c r="A43" s="18" t="s">
        <v>0</v>
      </c>
      <c r="B43" s="18">
        <v>4.9000000000000004</v>
      </c>
      <c r="C43" s="18">
        <v>3.1</v>
      </c>
      <c r="D43" s="18">
        <v>1.5</v>
      </c>
      <c r="E43" s="18">
        <v>0.1</v>
      </c>
      <c r="F43" s="3">
        <f>IF(A43="Iris-setosa",$L$5,IF(A43="Iris-versicolor",$L$6,$L$7))</f>
        <v>0</v>
      </c>
      <c r="G43" s="11">
        <f>O$7*B43+P$7*C43+Q$7*D43+R$7*E43+S$7</f>
        <v>-8.1303074903209538E-2</v>
      </c>
      <c r="H43" s="11" t="str">
        <f>IF(G43&lt;$S$12,$K$5,IF(G43&lt;$S$13,$K$6,$K$7))</f>
        <v>Iris-setosa</v>
      </c>
      <c r="I43" s="11">
        <f t="shared" si="0"/>
        <v>0</v>
      </c>
      <c r="J43" s="42">
        <f t="shared" si="1"/>
        <v>2.910780140173385E-3</v>
      </c>
    </row>
    <row r="44" spans="1:17" x14ac:dyDescent="0.25">
      <c r="A44" s="18" t="s">
        <v>0</v>
      </c>
      <c r="B44" s="18">
        <v>4.4000000000000004</v>
      </c>
      <c r="C44" s="18">
        <v>3</v>
      </c>
      <c r="D44" s="18">
        <v>1.3</v>
      </c>
      <c r="E44" s="18">
        <v>0.2</v>
      </c>
      <c r="F44" s="3">
        <f>IF(A44="Iris-setosa",$L$5,IF(A44="Iris-versicolor",$L$6,$L$7))</f>
        <v>0</v>
      </c>
      <c r="G44" s="11">
        <f>O$7*B44+P$7*C44+Q$7*D44+R$7*E44+S$7</f>
        <v>-6.4191630476428951E-3</v>
      </c>
      <c r="H44" s="11" t="str">
        <f>IF(G44&lt;$S$12,$K$5,IF(G44&lt;$S$13,$K$6,$K$7))</f>
        <v>Iris-setosa</v>
      </c>
      <c r="I44" s="11">
        <f t="shared" si="0"/>
        <v>0</v>
      </c>
      <c r="J44" s="42">
        <f t="shared" si="1"/>
        <v>4.3815974063187666E-4</v>
      </c>
    </row>
    <row r="45" spans="1:17" x14ac:dyDescent="0.25">
      <c r="A45" s="18" t="s">
        <v>0</v>
      </c>
      <c r="B45" s="18">
        <v>5.0999999999999996</v>
      </c>
      <c r="C45" s="18">
        <v>3.4</v>
      </c>
      <c r="D45" s="18">
        <v>1.5</v>
      </c>
      <c r="E45" s="18">
        <v>0.2</v>
      </c>
      <c r="F45" s="3">
        <f>IF(A45="Iris-setosa",$L$5,IF(A45="Iris-versicolor",$L$6,$L$7))</f>
        <v>0</v>
      </c>
      <c r="G45" s="11">
        <f>O$7*B45+P$7*C45+Q$7*D45+R$7*E45+S$7</f>
        <v>-5.5534089605483727E-2</v>
      </c>
      <c r="H45" s="11" t="str">
        <f>IF(G45&lt;$S$12,$K$5,IF(G45&lt;$S$13,$K$6,$K$7))</f>
        <v>Iris-setosa</v>
      </c>
      <c r="I45" s="11">
        <f t="shared" si="0"/>
        <v>0</v>
      </c>
      <c r="J45" s="42">
        <f t="shared" si="1"/>
        <v>7.9426238205351947E-4</v>
      </c>
    </row>
    <row r="46" spans="1:17" x14ac:dyDescent="0.25">
      <c r="A46" s="18" t="s">
        <v>0</v>
      </c>
      <c r="B46" s="18">
        <v>5</v>
      </c>
      <c r="C46" s="18">
        <v>3.5</v>
      </c>
      <c r="D46" s="18">
        <v>1.3</v>
      </c>
      <c r="E46" s="18">
        <v>0.3</v>
      </c>
      <c r="F46" s="3">
        <f>IF(A46="Iris-setosa",$L$5,IF(A46="Iris-versicolor",$L$6,$L$7))</f>
        <v>0</v>
      </c>
      <c r="G46" s="11">
        <f>O$7*B46+P$7*C46+Q$7*D46+R$7*E46+S$7</f>
        <v>-3.339485241068213E-2</v>
      </c>
      <c r="H46" s="11" t="str">
        <f>IF(G46&lt;$S$12,$K$5,IF(G46&lt;$S$13,$K$6,$K$7))</f>
        <v>Iris-setosa</v>
      </c>
      <c r="I46" s="11">
        <f t="shared" si="0"/>
        <v>0</v>
      </c>
      <c r="J46" s="42">
        <f t="shared" si="1"/>
        <v>3.6522971506377976E-5</v>
      </c>
    </row>
    <row r="47" spans="1:17" x14ac:dyDescent="0.25">
      <c r="A47" s="18" t="s">
        <v>0</v>
      </c>
      <c r="B47" s="18">
        <v>4.5</v>
      </c>
      <c r="C47" s="18">
        <v>2.2999999999999998</v>
      </c>
      <c r="D47" s="18">
        <v>1.3</v>
      </c>
      <c r="E47" s="18">
        <v>0.3</v>
      </c>
      <c r="F47" s="3">
        <f>IF(A47="Iris-setosa",$L$5,IF(A47="Iris-versicolor",$L$6,$L$7))</f>
        <v>0</v>
      </c>
      <c r="G47" s="11">
        <f>O$7*B47+P$7*C47+Q$7*D47+R$7*E47+S$7</f>
        <v>7.4564415297043662E-2</v>
      </c>
      <c r="H47" s="11" t="str">
        <f>IF(G47&lt;$S$12,$K$5,IF(G47&lt;$S$13,$K$6,$K$7))</f>
        <v>Iris-setosa</v>
      </c>
      <c r="I47" s="11">
        <f t="shared" si="0"/>
        <v>0</v>
      </c>
      <c r="J47" s="42">
        <f t="shared" si="1"/>
        <v>1.0386839234702509E-2</v>
      </c>
    </row>
    <row r="48" spans="1:17" x14ac:dyDescent="0.25">
      <c r="A48" s="18" t="s">
        <v>0</v>
      </c>
      <c r="B48" s="18">
        <v>4.4000000000000004</v>
      </c>
      <c r="C48" s="18">
        <v>3.2</v>
      </c>
      <c r="D48" s="18">
        <v>1.3</v>
      </c>
      <c r="E48" s="18">
        <v>0.2</v>
      </c>
      <c r="F48" s="3">
        <f>IF(A48="Iris-setosa",$L$5,IF(A48="Iris-versicolor",$L$6,$L$7))</f>
        <v>0</v>
      </c>
      <c r="G48" s="11">
        <f>O$7*B48+P$7*C48+Q$7*D48+R$7*E48+S$7</f>
        <v>-1.5267252391173325E-2</v>
      </c>
      <c r="H48" s="11" t="str">
        <f>IF(G48&lt;$S$12,$K$5,IF(G48&lt;$S$13,$K$6,$K$7))</f>
        <v>Iris-setosa</v>
      </c>
      <c r="I48" s="11">
        <f t="shared" si="0"/>
        <v>0</v>
      </c>
      <c r="J48" s="42">
        <f t="shared" si="1"/>
        <v>1.460273143443228E-4</v>
      </c>
    </row>
    <row r="49" spans="1:10" x14ac:dyDescent="0.25">
      <c r="A49" s="18" t="s">
        <v>0</v>
      </c>
      <c r="B49" s="18">
        <v>5</v>
      </c>
      <c r="C49" s="18">
        <v>3.5</v>
      </c>
      <c r="D49" s="18">
        <v>1.6</v>
      </c>
      <c r="E49" s="18">
        <v>0.6</v>
      </c>
      <c r="F49" s="3">
        <f>IF(A49="Iris-setosa",$L$5,IF(A49="Iris-versicolor",$L$6,$L$7))</f>
        <v>0</v>
      </c>
      <c r="G49" s="11">
        <f>O$7*B49+P$7*C49+Q$7*D49+R$7*E49+S$7</f>
        <v>0.2176737981558049</v>
      </c>
      <c r="H49" s="11" t="str">
        <f>IF(G49&lt;$S$12,$K$5,IF(G49&lt;$S$13,$K$6,$K$7))</f>
        <v>Iris-setosa</v>
      </c>
      <c r="I49" s="11">
        <f t="shared" si="0"/>
        <v>0</v>
      </c>
      <c r="J49" s="42">
        <f t="shared" si="1"/>
        <v>6.0037361740617204E-2</v>
      </c>
    </row>
    <row r="50" spans="1:10" x14ac:dyDescent="0.25">
      <c r="A50" s="18" t="s">
        <v>0</v>
      </c>
      <c r="B50" s="18">
        <v>5.0999999999999996</v>
      </c>
      <c r="C50" s="18">
        <v>3.8</v>
      </c>
      <c r="D50" s="18">
        <v>1.9</v>
      </c>
      <c r="E50" s="18">
        <v>0.4</v>
      </c>
      <c r="F50" s="3">
        <f>IF(A50="Iris-setosa",$L$5,IF(A50="Iris-versicolor",$L$6,$L$7))</f>
        <v>0</v>
      </c>
      <c r="G50" s="11">
        <f>O$7*B50+P$7*C50+Q$7*D50+R$7*E50+S$7</f>
        <v>0.13954910851949398</v>
      </c>
      <c r="H50" s="11" t="str">
        <f>IF(G50&lt;$S$12,$K$5,IF(G50&lt;$S$13,$K$6,$K$7))</f>
        <v>Iris-setosa</v>
      </c>
      <c r="I50" s="11">
        <f t="shared" si="0"/>
        <v>0</v>
      </c>
      <c r="J50" s="42">
        <f t="shared" si="1"/>
        <v>2.7855789286609357E-2</v>
      </c>
    </row>
    <row r="51" spans="1:10" x14ac:dyDescent="0.25">
      <c r="A51" s="18" t="s">
        <v>0</v>
      </c>
      <c r="B51" s="18">
        <v>4.8</v>
      </c>
      <c r="C51" s="18">
        <v>3</v>
      </c>
      <c r="D51" s="18">
        <v>1.4</v>
      </c>
      <c r="E51" s="18">
        <v>0.3</v>
      </c>
      <c r="F51" s="3">
        <f>IF(A51="Iris-setosa",$L$5,IF(A51="Iris-versicolor",$L$6,$L$7))</f>
        <v>0</v>
      </c>
      <c r="G51" s="11">
        <f>O$7*B51+P$7*C51+Q$7*D51+R$7*E51+S$7</f>
        <v>3.3373801823951443E-2</v>
      </c>
      <c r="H51" s="11" t="str">
        <f>IF(G51&lt;$S$12,$K$5,IF(G51&lt;$S$13,$K$6,$K$7))</f>
        <v>Iris-setosa</v>
      </c>
      <c r="I51" s="11">
        <f t="shared" si="0"/>
        <v>0</v>
      </c>
      <c r="J51" s="42">
        <f t="shared" si="1"/>
        <v>3.6875536085261514E-3</v>
      </c>
    </row>
    <row r="52" spans="1:10" x14ac:dyDescent="0.25">
      <c r="A52" s="18" t="s">
        <v>0</v>
      </c>
      <c r="B52" s="18">
        <v>5.0999999999999996</v>
      </c>
      <c r="C52" s="18">
        <v>3.8</v>
      </c>
      <c r="D52" s="18">
        <v>1.6</v>
      </c>
      <c r="E52" s="18">
        <v>0.2</v>
      </c>
      <c r="F52" s="3">
        <f>IF(A52="Iris-setosa",$L$5,IF(A52="Iris-versicolor",$L$6,$L$7))</f>
        <v>0</v>
      </c>
      <c r="G52" s="11">
        <f>O$7*B52+P$7*C52+Q$7*D52+R$7*E52+S$7</f>
        <v>-5.0530130075354285E-2</v>
      </c>
      <c r="H52" s="11" t="str">
        <f>IF(G52&lt;$S$12,$K$5,IF(G52&lt;$S$13,$K$6,$K$7))</f>
        <v>Iris-setosa</v>
      </c>
      <c r="I52" s="11">
        <f t="shared" si="0"/>
        <v>0</v>
      </c>
      <c r="J52" s="42">
        <f t="shared" si="1"/>
        <v>5.3725220266218651E-4</v>
      </c>
    </row>
    <row r="53" spans="1:10" x14ac:dyDescent="0.25">
      <c r="A53" s="18" t="s">
        <v>0</v>
      </c>
      <c r="B53" s="18">
        <v>4.5999999999999996</v>
      </c>
      <c r="C53" s="18">
        <v>3.2</v>
      </c>
      <c r="D53" s="18">
        <v>1.4</v>
      </c>
      <c r="E53" s="18">
        <v>0.2</v>
      </c>
      <c r="F53" s="3">
        <f>IF(A53="Iris-setosa",$L$5,IF(A53="Iris-versicolor",$L$6,$L$7))</f>
        <v>0</v>
      </c>
      <c r="G53" s="11">
        <f>O$7*B53+P$7*C53+Q$7*D53+R$7*E53+S$7</f>
        <v>-1.4515406832600275E-2</v>
      </c>
      <c r="H53" s="11" t="str">
        <f>IF(G53&lt;$S$12,$K$5,IF(G53&lt;$S$13,$K$6,$K$7))</f>
        <v>Iris-setosa</v>
      </c>
      <c r="I53" s="11">
        <f t="shared" si="0"/>
        <v>0</v>
      </c>
      <c r="J53" s="42">
        <f t="shared" si="1"/>
        <v>1.6476345449274187E-4</v>
      </c>
    </row>
    <row r="54" spans="1:10" x14ac:dyDescent="0.25">
      <c r="A54" s="18" t="s">
        <v>0</v>
      </c>
      <c r="B54" s="18">
        <v>5.3</v>
      </c>
      <c r="C54" s="18">
        <v>3.7</v>
      </c>
      <c r="D54" s="18">
        <v>1.5</v>
      </c>
      <c r="E54" s="18">
        <v>0.2</v>
      </c>
      <c r="F54" s="3">
        <f>IF(A54="Iris-setosa",$L$5,IF(A54="Iris-versicolor",$L$6,$L$7))</f>
        <v>0</v>
      </c>
      <c r="G54" s="11">
        <f>O$7*B54+P$7*C54+Q$7*D54+R$7*E54+S$7</f>
        <v>-9.0754516279396735E-2</v>
      </c>
      <c r="H54" s="11" t="str">
        <f>IF(G54&lt;$S$12,$K$5,IF(G54&lt;$S$13,$K$6,$K$7))</f>
        <v>Iris-setosa</v>
      </c>
      <c r="I54" s="11">
        <f t="shared" si="0"/>
        <v>0</v>
      </c>
      <c r="J54" s="42">
        <f t="shared" si="1"/>
        <v>4.0199515288639621E-3</v>
      </c>
    </row>
    <row r="55" spans="1:10" x14ac:dyDescent="0.25">
      <c r="A55" s="18" t="s">
        <v>0</v>
      </c>
      <c r="B55" s="18">
        <v>5</v>
      </c>
      <c r="C55" s="18">
        <v>3.3</v>
      </c>
      <c r="D55" s="18">
        <v>1.4</v>
      </c>
      <c r="E55" s="18">
        <v>0.2</v>
      </c>
      <c r="F55" s="3">
        <f>IF(A55="Iris-setosa",$L$5,IF(A55="Iris-versicolor",$L$6,$L$7))</f>
        <v>0</v>
      </c>
      <c r="G55" s="11">
        <f>O$7*B55+P$7*C55+Q$7*D55+R$7*E55+S$7</f>
        <v>-6.2836036821600161E-2</v>
      </c>
      <c r="H55" s="11" t="str">
        <f>IF(G55&lt;$S$12,$K$5,IF(G55&lt;$S$13,$K$6,$K$7))</f>
        <v>Iris-setosa</v>
      </c>
      <c r="I55" s="11">
        <f t="shared" si="0"/>
        <v>0</v>
      </c>
      <c r="J55" s="42">
        <f t="shared" si="1"/>
        <v>1.2591574215262342E-3</v>
      </c>
    </row>
    <row r="56" spans="1:10" x14ac:dyDescent="0.25">
      <c r="A56" s="18" t="s">
        <v>1</v>
      </c>
      <c r="B56" s="18">
        <v>7</v>
      </c>
      <c r="C56" s="18">
        <v>3.2</v>
      </c>
      <c r="D56" s="18">
        <v>4.7</v>
      </c>
      <c r="E56" s="18">
        <v>1.4</v>
      </c>
      <c r="F56" s="3">
        <f>IF(A56="Iris-setosa",$L$5,IF(A56="Iris-versicolor",$L$6,$L$7))</f>
        <v>1</v>
      </c>
      <c r="G56" s="11">
        <f>O$7*B56+P$7*C56+Q$7*D56+R$7*E56+S$7</f>
        <v>1.2030825860909355</v>
      </c>
      <c r="H56" s="11" t="str">
        <f>IF(G56&lt;$S$12,$K$5,IF(G56&lt;$S$13,$K$6,$K$7))</f>
        <v>Iris-versicolor</v>
      </c>
      <c r="I56" s="11">
        <f t="shared" si="0"/>
        <v>0</v>
      </c>
      <c r="J56" s="42">
        <f t="shared" si="1"/>
        <v>8.5090735759185769E-5</v>
      </c>
    </row>
    <row r="57" spans="1:10" x14ac:dyDescent="0.25">
      <c r="A57" s="18" t="s">
        <v>1</v>
      </c>
      <c r="B57" s="18">
        <v>6.4</v>
      </c>
      <c r="C57" s="18">
        <v>3.2</v>
      </c>
      <c r="D57" s="18">
        <v>4.5</v>
      </c>
      <c r="E57" s="18">
        <v>1.5</v>
      </c>
      <c r="F57" s="3">
        <f>IF(A57="Iris-setosa",$L$5,IF(A57="Iris-versicolor",$L$6,$L$7))</f>
        <v>1</v>
      </c>
      <c r="G57" s="11">
        <f>O$7*B57+P$7*C57+Q$7*D57+R$7*E57+S$7</f>
        <v>1.284516599604046</v>
      </c>
      <c r="H57" s="11" t="str">
        <f>IF(G57&lt;$S$12,$K$5,IF(G57&lt;$S$13,$K$6,$K$7))</f>
        <v>Iris-versicolor</v>
      </c>
      <c r="I57" s="11">
        <f t="shared" si="0"/>
        <v>0</v>
      </c>
      <c r="J57" s="42">
        <f t="shared" si="1"/>
        <v>8.2189595417704632E-3</v>
      </c>
    </row>
    <row r="58" spans="1:10" x14ac:dyDescent="0.25">
      <c r="A58" s="18" t="s">
        <v>1</v>
      </c>
      <c r="B58" s="18">
        <v>6.9</v>
      </c>
      <c r="C58" s="18">
        <v>3.1</v>
      </c>
      <c r="D58" s="18">
        <v>4.9000000000000004</v>
      </c>
      <c r="E58" s="18">
        <v>1.5</v>
      </c>
      <c r="F58" s="3">
        <f>IF(A58="Iris-setosa",$L$5,IF(A58="Iris-versicolor",$L$6,$L$7))</f>
        <v>1</v>
      </c>
      <c r="G58" s="11">
        <f>O$7*B58+P$7*C58+Q$7*D58+R$7*E58+S$7</f>
        <v>1.3248704654980288</v>
      </c>
      <c r="H58" s="11" t="str">
        <f>IF(G58&lt;$S$12,$K$5,IF(G58&lt;$S$13,$K$6,$K$7))</f>
        <v>Iris-versicolor</v>
      </c>
      <c r="I58" s="11">
        <f t="shared" si="0"/>
        <v>0</v>
      </c>
      <c r="J58" s="42">
        <f t="shared" si="1"/>
        <v>1.7164234120358075E-2</v>
      </c>
    </row>
    <row r="59" spans="1:10" x14ac:dyDescent="0.25">
      <c r="A59" s="18" t="s">
        <v>1</v>
      </c>
      <c r="B59" s="18">
        <v>5.5</v>
      </c>
      <c r="C59" s="18">
        <v>2.2999999999999998</v>
      </c>
      <c r="D59" s="18">
        <v>4</v>
      </c>
      <c r="E59" s="18">
        <v>1.3</v>
      </c>
      <c r="F59" s="3">
        <f>IF(A59="Iris-setosa",$L$5,IF(A59="Iris-versicolor",$L$6,$L$7))</f>
        <v>1</v>
      </c>
      <c r="G59" s="11">
        <f>O$7*B59+P$7*C59+Q$7*D59+R$7*E59+S$7</f>
        <v>1.187620803584482</v>
      </c>
      <c r="H59" s="11" t="str">
        <f>IF(G59&lt;$S$12,$K$5,IF(G59&lt;$S$13,$K$6,$K$7))</f>
        <v>Iris-versicolor</v>
      </c>
      <c r="I59" s="11">
        <f t="shared" si="0"/>
        <v>0</v>
      </c>
      <c r="J59" s="42">
        <f t="shared" si="1"/>
        <v>3.8904142372807078E-5</v>
      </c>
    </row>
    <row r="60" spans="1:10" x14ac:dyDescent="0.25">
      <c r="A60" s="18" t="s">
        <v>1</v>
      </c>
      <c r="B60" s="18">
        <v>6.5</v>
      </c>
      <c r="C60" s="18">
        <v>2.8</v>
      </c>
      <c r="D60" s="18">
        <v>4.5999999999999996</v>
      </c>
      <c r="E60" s="18">
        <v>1.5</v>
      </c>
      <c r="F60" s="3">
        <f>IF(A60="Iris-setosa",$L$5,IF(A60="Iris-versicolor",$L$6,$L$7))</f>
        <v>1</v>
      </c>
      <c r="G60" s="11">
        <f>O$7*B60+P$7*C60+Q$7*D60+R$7*E60+S$7</f>
        <v>1.3139387701789884</v>
      </c>
      <c r="H60" s="11" t="str">
        <f>IF(G60&lt;$S$12,$K$5,IF(G60&lt;$S$13,$K$6,$K$7))</f>
        <v>Iris-versicolor</v>
      </c>
      <c r="I60" s="11">
        <f t="shared" si="0"/>
        <v>0</v>
      </c>
      <c r="J60" s="42">
        <f t="shared" si="1"/>
        <v>1.4419362040975577E-2</v>
      </c>
    </row>
    <row r="61" spans="1:10" x14ac:dyDescent="0.25">
      <c r="A61" s="18" t="s">
        <v>1</v>
      </c>
      <c r="B61" s="18">
        <v>5.7</v>
      </c>
      <c r="C61" s="18">
        <v>2.8</v>
      </c>
      <c r="D61" s="18">
        <v>4.5</v>
      </c>
      <c r="E61" s="18">
        <v>1.3</v>
      </c>
      <c r="F61" s="3">
        <f>IF(A61="Iris-setosa",$L$5,IF(A61="Iris-versicolor",$L$6,$L$7))</f>
        <v>1</v>
      </c>
      <c r="G61" s="11">
        <f>O$7*B61+P$7*C61+Q$7*D61+R$7*E61+S$7</f>
        <v>1.2570529786529896</v>
      </c>
      <c r="H61" s="11" t="str">
        <f>IF(G61&lt;$S$12,$K$5,IF(G61&lt;$S$13,$K$6,$K$7))</f>
        <v>Iris-versicolor</v>
      </c>
      <c r="I61" s="11">
        <f t="shared" si="0"/>
        <v>0</v>
      </c>
      <c r="J61" s="42">
        <f t="shared" si="1"/>
        <v>3.993589893650772E-3</v>
      </c>
    </row>
    <row r="62" spans="1:10" x14ac:dyDescent="0.25">
      <c r="A62" s="18" t="s">
        <v>1</v>
      </c>
      <c r="B62" s="18">
        <v>6.3</v>
      </c>
      <c r="C62" s="18">
        <v>3.3</v>
      </c>
      <c r="D62" s="18">
        <v>4.7</v>
      </c>
      <c r="E62" s="18">
        <v>1.6</v>
      </c>
      <c r="F62" s="3">
        <f>IF(A62="Iris-setosa",$L$5,IF(A62="Iris-versicolor",$L$6,$L$7))</f>
        <v>1</v>
      </c>
      <c r="G62" s="11">
        <f>O$7*B62+P$7*C62+Q$7*D62+R$7*E62+S$7</f>
        <v>1.3974563896676089</v>
      </c>
      <c r="H62" s="11" t="str">
        <f>IF(G62&lt;$S$12,$K$5,IF(G62&lt;$S$13,$K$6,$K$7))</f>
        <v>Iris-versicolor</v>
      </c>
      <c r="I62" s="11">
        <f t="shared" si="0"/>
        <v>0</v>
      </c>
      <c r="J62" s="42">
        <f t="shared" si="1"/>
        <v>4.1452254552980766E-2</v>
      </c>
    </row>
    <row r="63" spans="1:10" x14ac:dyDescent="0.25">
      <c r="A63" s="18" t="s">
        <v>1</v>
      </c>
      <c r="B63" s="18">
        <v>4.9000000000000004</v>
      </c>
      <c r="C63" s="18">
        <v>2.4</v>
      </c>
      <c r="D63" s="18">
        <v>3.3</v>
      </c>
      <c r="E63" s="18">
        <v>1</v>
      </c>
      <c r="F63" s="3">
        <f>IF(A63="Iris-setosa",$L$5,IF(A63="Iris-versicolor",$L$6,$L$7))</f>
        <v>1</v>
      </c>
      <c r="G63" s="11">
        <f>O$7*B63+P$7*C63+Q$7*D63+R$7*E63+S$7</f>
        <v>0.90717243345332044</v>
      </c>
      <c r="H63" s="11" t="str">
        <f>IF(G63&lt;$S$12,$K$5,IF(G63&lt;$S$13,$K$6,$K$7))</f>
        <v>Iris-versicolor</v>
      </c>
      <c r="I63" s="11">
        <f t="shared" si="0"/>
        <v>0</v>
      </c>
      <c r="J63" s="42">
        <f t="shared" si="1"/>
        <v>8.2188684079820884E-2</v>
      </c>
    </row>
    <row r="64" spans="1:10" x14ac:dyDescent="0.25">
      <c r="A64" s="18" t="s">
        <v>1</v>
      </c>
      <c r="B64" s="18">
        <v>6.6</v>
      </c>
      <c r="C64" s="18">
        <v>2.9</v>
      </c>
      <c r="D64" s="18">
        <v>4.5999999999999996</v>
      </c>
      <c r="E64" s="18">
        <v>1.3</v>
      </c>
      <c r="F64" s="3">
        <f>IF(A64="Iris-setosa",$L$5,IF(A64="Iris-versicolor",$L$6,$L$7))</f>
        <v>1</v>
      </c>
      <c r="G64" s="11">
        <f>O$7*B64+P$7*C64+Q$7*D64+R$7*E64+S$7</f>
        <v>1.176561755234637</v>
      </c>
      <c r="H64" s="11" t="str">
        <f>IF(G64&lt;$S$12,$K$5,IF(G64&lt;$S$13,$K$6,$K$7))</f>
        <v>Iris-versicolor</v>
      </c>
      <c r="I64" s="11">
        <f t="shared" si="0"/>
        <v>0</v>
      </c>
      <c r="J64" s="42">
        <f t="shared" si="1"/>
        <v>2.9916430704288654E-4</v>
      </c>
    </row>
    <row r="65" spans="1:10" x14ac:dyDescent="0.25">
      <c r="A65" s="18" t="s">
        <v>1</v>
      </c>
      <c r="B65" s="18">
        <v>5.2</v>
      </c>
      <c r="C65" s="18">
        <v>2.7</v>
      </c>
      <c r="D65" s="18">
        <v>3.9</v>
      </c>
      <c r="E65" s="18">
        <v>1.4</v>
      </c>
      <c r="F65" s="3">
        <f>IF(A65="Iris-setosa",$L$5,IF(A65="Iris-versicolor",$L$6,$L$7))</f>
        <v>1</v>
      </c>
      <c r="G65" s="11">
        <f>O$7*B65+P$7*C65+Q$7*D65+R$7*E65+S$7</f>
        <v>1.2411363376397953</v>
      </c>
      <c r="H65" s="11" t="str">
        <f>IF(G65&lt;$S$12,$K$5,IF(G65&lt;$S$13,$K$6,$K$7))</f>
        <v>Iris-versicolor</v>
      </c>
      <c r="I65" s="11">
        <f t="shared" si="0"/>
        <v>0</v>
      </c>
      <c r="J65" s="42">
        <f t="shared" si="1"/>
        <v>2.2352296638027736E-3</v>
      </c>
    </row>
    <row r="66" spans="1:10" x14ac:dyDescent="0.25">
      <c r="A66" s="18" t="s">
        <v>1</v>
      </c>
      <c r="B66" s="18">
        <v>5</v>
      </c>
      <c r="C66" s="18">
        <v>2</v>
      </c>
      <c r="D66" s="18">
        <v>3.5</v>
      </c>
      <c r="E66" s="18">
        <v>1</v>
      </c>
      <c r="F66" s="3">
        <f>IF(A66="Iris-setosa",$L$5,IF(A66="Iris-versicolor",$L$6,$L$7))</f>
        <v>1</v>
      </c>
      <c r="G66" s="11">
        <f>O$7*B66+P$7*C66+Q$7*D66+R$7*E66+S$7</f>
        <v>0.95929474224545319</v>
      </c>
      <c r="H66" s="11" t="str">
        <f>IF(G66&lt;$S$12,$K$5,IF(G66&lt;$S$13,$K$6,$K$7))</f>
        <v>Iris-versicolor</v>
      </c>
      <c r="I66" s="11">
        <f t="shared" si="0"/>
        <v>0</v>
      </c>
      <c r="J66" s="42">
        <f t="shared" si="1"/>
        <v>5.5019979172879353E-2</v>
      </c>
    </row>
    <row r="67" spans="1:10" x14ac:dyDescent="0.25">
      <c r="A67" s="18" t="s">
        <v>1</v>
      </c>
      <c r="B67" s="18">
        <v>5.9</v>
      </c>
      <c r="C67" s="18">
        <v>3</v>
      </c>
      <c r="D67" s="18">
        <v>4.2</v>
      </c>
      <c r="E67" s="18">
        <v>1.5</v>
      </c>
      <c r="F67" s="3">
        <f>IF(A67="Iris-setosa",$L$5,IF(A67="Iris-versicolor",$L$6,$L$7))</f>
        <v>1</v>
      </c>
      <c r="G67" s="11">
        <f>O$7*B67+P$7*C67+Q$7*D67+R$7*E67+S$7</f>
        <v>1.2801350059425487</v>
      </c>
      <c r="H67" s="11" t="str">
        <f>IF(G67&lt;$S$12,$K$5,IF(G67&lt;$S$13,$K$6,$K$7))</f>
        <v>Iris-versicolor</v>
      </c>
      <c r="I67" s="11">
        <f t="shared" si="0"/>
        <v>0</v>
      </c>
      <c r="J67" s="42">
        <f t="shared" si="1"/>
        <v>7.4437006840759141E-3</v>
      </c>
    </row>
    <row r="68" spans="1:10" x14ac:dyDescent="0.25">
      <c r="A68" s="18" t="s">
        <v>1</v>
      </c>
      <c r="B68" s="18">
        <v>6</v>
      </c>
      <c r="C68" s="18">
        <v>2.2000000000000002</v>
      </c>
      <c r="D68" s="18">
        <v>4</v>
      </c>
      <c r="E68" s="18">
        <v>1</v>
      </c>
      <c r="F68" s="3">
        <f>IF(A68="Iris-setosa",$L$5,IF(A68="Iris-versicolor",$L$6,$L$7))</f>
        <v>1</v>
      </c>
      <c r="G68" s="11">
        <f>O$7*B68+P$7*C68+Q$7*D68+R$7*E68+S$7</f>
        <v>0.9542058806947874</v>
      </c>
      <c r="H68" s="11" t="str">
        <f>IF(G68&lt;$S$12,$K$5,IF(G68&lt;$S$13,$K$6,$K$7))</f>
        <v>Iris-versicolor</v>
      </c>
      <c r="I68" s="11">
        <f t="shared" si="0"/>
        <v>0</v>
      </c>
      <c r="J68" s="42">
        <f t="shared" si="1"/>
        <v>5.743319681472199E-2</v>
      </c>
    </row>
    <row r="69" spans="1:10" x14ac:dyDescent="0.25">
      <c r="A69" s="18" t="s">
        <v>1</v>
      </c>
      <c r="B69" s="18">
        <v>6.1</v>
      </c>
      <c r="C69" s="18">
        <v>2.9</v>
      </c>
      <c r="D69" s="18">
        <v>4.7</v>
      </c>
      <c r="E69" s="18">
        <v>1.4</v>
      </c>
      <c r="F69" s="3">
        <f>IF(A69="Iris-setosa",$L$5,IF(A69="Iris-versicolor",$L$6,$L$7))</f>
        <v>1</v>
      </c>
      <c r="G69" s="11">
        <f>O$7*B69+P$7*C69+Q$7*D69+R$7*E69+S$7</f>
        <v>1.3151220370700094</v>
      </c>
      <c r="H69" s="11" t="str">
        <f>IF(G69&lt;$S$12,$K$5,IF(G69&lt;$S$13,$K$6,$K$7))</f>
        <v>Iris-versicolor</v>
      </c>
      <c r="I69" s="11">
        <f t="shared" si="0"/>
        <v>0</v>
      </c>
      <c r="J69" s="42">
        <f t="shared" si="1"/>
        <v>1.4704937071738748E-2</v>
      </c>
    </row>
    <row r="70" spans="1:10" x14ac:dyDescent="0.25">
      <c r="A70" s="18" t="s">
        <v>1</v>
      </c>
      <c r="B70" s="18">
        <v>5.6</v>
      </c>
      <c r="C70" s="18">
        <v>2.9</v>
      </c>
      <c r="D70" s="18">
        <v>3.6</v>
      </c>
      <c r="E70" s="18">
        <v>1.3</v>
      </c>
      <c r="F70" s="3">
        <f>IF(A70="Iris-setosa",$L$5,IF(A70="Iris-versicolor",$L$6,$L$7))</f>
        <v>1</v>
      </c>
      <c r="G70" s="11">
        <f>O$7*B70+P$7*C70+Q$7*D70+R$7*E70+S$7</f>
        <v>1.0593018363558209</v>
      </c>
      <c r="H70" s="11" t="str">
        <f>IF(G70&lt;$S$12,$K$5,IF(G70&lt;$S$13,$K$6,$K$7))</f>
        <v>Iris-versicolor</v>
      </c>
      <c r="I70" s="11">
        <f t="shared" si="0"/>
        <v>0</v>
      </c>
      <c r="J70" s="42">
        <f t="shared" si="1"/>
        <v>1.8105394035615934E-2</v>
      </c>
    </row>
    <row r="71" spans="1:10" x14ac:dyDescent="0.25">
      <c r="A71" s="18" t="s">
        <v>1</v>
      </c>
      <c r="B71" s="18">
        <v>6.7</v>
      </c>
      <c r="C71" s="18">
        <v>3.1</v>
      </c>
      <c r="D71" s="18">
        <v>4.4000000000000004</v>
      </c>
      <c r="E71" s="18">
        <v>1.4</v>
      </c>
      <c r="F71" s="3">
        <f>IF(A71="Iris-setosa",$L$5,IF(A71="Iris-versicolor",$L$6,$L$7))</f>
        <v>1</v>
      </c>
      <c r="G71" s="11">
        <f>O$7*B71+P$7*C71+Q$7*D71+R$7*E71+S$7</f>
        <v>1.1723286550990561</v>
      </c>
      <c r="H71" s="11" t="str">
        <f>IF(G71&lt;$S$12,$K$5,IF(G71&lt;$S$13,$K$6,$K$7))</f>
        <v>Iris-versicolor</v>
      </c>
      <c r="I71" s="11">
        <f t="shared" ref="I71:I134" si="2">IF(A71=H71,0,1)</f>
        <v>0</v>
      </c>
      <c r="J71" s="42">
        <f t="shared" ref="J71:J134" si="3">IF(F71=$L$5,(G71-$O$12)^2,IF(F71=L$6,(G71-$O$13)^2,(G71-$O$14)^2))</f>
        <v>4.6351794972021842E-4</v>
      </c>
    </row>
    <row r="72" spans="1:10" x14ac:dyDescent="0.25">
      <c r="A72" s="18" t="s">
        <v>1</v>
      </c>
      <c r="B72" s="18">
        <v>5.6</v>
      </c>
      <c r="C72" s="18">
        <v>3</v>
      </c>
      <c r="D72" s="18">
        <v>4.5</v>
      </c>
      <c r="E72" s="18">
        <v>1.5</v>
      </c>
      <c r="F72" s="3">
        <f>IF(A72="Iris-setosa",$L$5,IF(A72="Iris-versicolor",$L$6,$L$7))</f>
        <v>1</v>
      </c>
      <c r="G72" s="11">
        <f>O$7*B72+P$7*C72+Q$7*D72+R$7*E72+S$7</f>
        <v>1.3811578595820455</v>
      </c>
      <c r="H72" s="11" t="str">
        <f>IF(G72&lt;$S$12,$K$5,IF(G72&lt;$S$13,$K$6,$K$7))</f>
        <v>Iris-versicolor</v>
      </c>
      <c r="I72" s="11">
        <f t="shared" si="2"/>
        <v>0</v>
      </c>
      <c r="J72" s="42">
        <f t="shared" si="3"/>
        <v>3.5081191657576533E-2</v>
      </c>
    </row>
    <row r="73" spans="1:10" x14ac:dyDescent="0.25">
      <c r="A73" s="18" t="s">
        <v>1</v>
      </c>
      <c r="B73" s="18">
        <v>5.8</v>
      </c>
      <c r="C73" s="18">
        <v>2.7</v>
      </c>
      <c r="D73" s="18">
        <v>4.0999999999999996</v>
      </c>
      <c r="E73" s="18">
        <v>1</v>
      </c>
      <c r="F73" s="3">
        <f>IF(A73="Iris-setosa",$L$5,IF(A73="Iris-versicolor",$L$6,$L$7))</f>
        <v>1</v>
      </c>
      <c r="G73" s="11">
        <f>O$7*B73+P$7*C73+Q$7*D73+R$7*E73+S$7</f>
        <v>0.97673408821176899</v>
      </c>
      <c r="H73" s="11" t="str">
        <f>IF(G73&lt;$S$12,$K$5,IF(G73&lt;$S$13,$K$6,$K$7))</f>
        <v>Iris-versicolor</v>
      </c>
      <c r="I73" s="11">
        <f t="shared" si="2"/>
        <v>0</v>
      </c>
      <c r="J73" s="42">
        <f t="shared" si="3"/>
        <v>4.7142846095684476E-2</v>
      </c>
    </row>
    <row r="74" spans="1:10" x14ac:dyDescent="0.25">
      <c r="A74" s="18" t="s">
        <v>1</v>
      </c>
      <c r="B74" s="18">
        <v>6.2</v>
      </c>
      <c r="C74" s="18">
        <v>2.2000000000000002</v>
      </c>
      <c r="D74" s="18">
        <v>4.5</v>
      </c>
      <c r="E74" s="18">
        <v>1.5</v>
      </c>
      <c r="F74" s="3">
        <f>IF(A74="Iris-setosa",$L$5,IF(A74="Iris-versicolor",$L$6,$L$7))</f>
        <v>1</v>
      </c>
      <c r="G74" s="11">
        <f>O$7*B74+P$7*C74+Q$7*D74+R$7*E74+S$7</f>
        <v>1.350705338980315</v>
      </c>
      <c r="H74" s="11" t="str">
        <f>IF(G74&lt;$S$12,$K$5,IF(G74&lt;$S$13,$K$6,$K$7))</f>
        <v>Iris-versicolor</v>
      </c>
      <c r="I74" s="11">
        <f t="shared" si="2"/>
        <v>0</v>
      </c>
      <c r="J74" s="42">
        <f t="shared" si="3"/>
        <v>2.4601049440365043E-2</v>
      </c>
    </row>
    <row r="75" spans="1:10" x14ac:dyDescent="0.25">
      <c r="A75" s="18" t="s">
        <v>1</v>
      </c>
      <c r="B75" s="18">
        <v>5.6</v>
      </c>
      <c r="C75" s="18">
        <v>2.5</v>
      </c>
      <c r="D75" s="18">
        <v>3.9</v>
      </c>
      <c r="E75" s="18">
        <v>1.1000000000000001</v>
      </c>
      <c r="F75" s="3">
        <f>IF(A75="Iris-setosa",$L$5,IF(A75="Iris-versicolor",$L$6,$L$7))</f>
        <v>1</v>
      </c>
      <c r="G75" s="11">
        <f>O$7*B75+P$7*C75+Q$7*D75+R$7*E75+S$7</f>
        <v>1.0231196057511749</v>
      </c>
      <c r="H75" s="11" t="str">
        <f>IF(G75&lt;$S$12,$K$5,IF(G75&lt;$S$13,$K$6,$K$7))</f>
        <v>Iris-versicolor</v>
      </c>
      <c r="I75" s="11">
        <f t="shared" si="2"/>
        <v>0</v>
      </c>
      <c r="J75" s="42">
        <f t="shared" si="3"/>
        <v>2.9151640967975814E-2</v>
      </c>
    </row>
    <row r="76" spans="1:10" x14ac:dyDescent="0.25">
      <c r="A76" s="18" t="s">
        <v>1</v>
      </c>
      <c r="B76" s="18">
        <v>5.9</v>
      </c>
      <c r="C76" s="18">
        <v>3.2</v>
      </c>
      <c r="D76" s="18">
        <v>4.8</v>
      </c>
      <c r="E76" s="18">
        <v>1.8</v>
      </c>
      <c r="F76" s="3">
        <f>IF(A76="Iris-setosa",$L$5,IF(A76="Iris-versicolor",$L$6,$L$7))</f>
        <v>1</v>
      </c>
      <c r="G76" s="11">
        <f>O$7*B76+P$7*C76+Q$7*D76+R$7*E76+S$7</f>
        <v>1.590455981817076</v>
      </c>
      <c r="H76" s="11" t="str">
        <f>IF(G76&lt;$S$12,$K$5,IF(G76&lt;$S$13,$K$6,$K$7))</f>
        <v>Iris-virginica</v>
      </c>
      <c r="I76" s="11">
        <f t="shared" si="2"/>
        <v>1</v>
      </c>
      <c r="J76" s="42">
        <f t="shared" si="3"/>
        <v>0.15728986232524858</v>
      </c>
    </row>
    <row r="77" spans="1:10" x14ac:dyDescent="0.25">
      <c r="A77" s="18" t="s">
        <v>1</v>
      </c>
      <c r="B77" s="18">
        <v>6.1</v>
      </c>
      <c r="C77" s="18">
        <v>2.8</v>
      </c>
      <c r="D77" s="18">
        <v>4</v>
      </c>
      <c r="E77" s="18">
        <v>1.3</v>
      </c>
      <c r="F77" s="3">
        <f>IF(A77="Iris-setosa",$L$5,IF(A77="Iris-versicolor",$L$6,$L$7))</f>
        <v>1</v>
      </c>
      <c r="G77" s="11">
        <f>O$7*B77+P$7*C77+Q$7*D77+R$7*E77+S$7</f>
        <v>1.0996557022498039</v>
      </c>
      <c r="H77" s="11" t="str">
        <f>IF(G77&lt;$S$12,$K$5,IF(G77&lt;$S$13,$K$6,$K$7))</f>
        <v>Iris-versicolor</v>
      </c>
      <c r="I77" s="11">
        <f t="shared" si="2"/>
        <v>0</v>
      </c>
      <c r="J77" s="42">
        <f t="shared" si="3"/>
        <v>8.8740959072755709E-3</v>
      </c>
    </row>
    <row r="78" spans="1:10" x14ac:dyDescent="0.25">
      <c r="A78" s="18" t="s">
        <v>1</v>
      </c>
      <c r="B78" s="18">
        <v>6.3</v>
      </c>
      <c r="C78" s="18">
        <v>2.5</v>
      </c>
      <c r="D78" s="18">
        <v>4.9000000000000004</v>
      </c>
      <c r="E78" s="18">
        <v>1.5</v>
      </c>
      <c r="F78" s="3">
        <f>IF(A78="Iris-setosa",$L$5,IF(A78="Iris-versicolor",$L$6,$L$7))</f>
        <v>1</v>
      </c>
      <c r="G78" s="11">
        <f>O$7*B78+P$7*C78+Q$7*D78+R$7*E78+S$7</f>
        <v>1.417259611504472</v>
      </c>
      <c r="H78" s="11" t="str">
        <f>IF(G78&lt;$S$12,$K$5,IF(G78&lt;$S$13,$K$6,$K$7))</f>
        <v>Iris-versicolor</v>
      </c>
      <c r="I78" s="11">
        <f t="shared" si="2"/>
        <v>0</v>
      </c>
      <c r="J78" s="42">
        <f t="shared" si="3"/>
        <v>4.990822546424014E-2</v>
      </c>
    </row>
    <row r="79" spans="1:10" x14ac:dyDescent="0.25">
      <c r="A79" s="18" t="s">
        <v>1</v>
      </c>
      <c r="B79" s="18">
        <v>6.1</v>
      </c>
      <c r="C79" s="18">
        <v>2.8</v>
      </c>
      <c r="D79" s="18">
        <v>4.7</v>
      </c>
      <c r="E79" s="18">
        <v>1.2</v>
      </c>
      <c r="F79" s="3">
        <f>IF(A79="Iris-setosa",$L$5,IF(A79="Iris-versicolor",$L$6,$L$7))</f>
        <v>1</v>
      </c>
      <c r="G79" s="11">
        <f>O$7*B79+P$7*C79+Q$7*D79+R$7*E79+S$7</f>
        <v>1.197567257798497</v>
      </c>
      <c r="H79" s="11" t="str">
        <f>IF(G79&lt;$S$12,$K$5,IF(G79&lt;$S$13,$K$6,$K$7))</f>
        <v>Iris-versicolor</v>
      </c>
      <c r="I79" s="11">
        <f t="shared" si="2"/>
        <v>0</v>
      </c>
      <c r="J79" s="42">
        <f t="shared" si="3"/>
        <v>1.3757687565175353E-5</v>
      </c>
    </row>
    <row r="80" spans="1:10" x14ac:dyDescent="0.25">
      <c r="A80" s="18" t="s">
        <v>1</v>
      </c>
      <c r="B80" s="18">
        <v>6.4</v>
      </c>
      <c r="C80" s="18">
        <v>2.9</v>
      </c>
      <c r="D80" s="18">
        <v>4.3</v>
      </c>
      <c r="E80" s="18">
        <v>1.3</v>
      </c>
      <c r="F80" s="3">
        <f>IF(A80="Iris-setosa",$L$5,IF(A80="Iris-versicolor",$L$6,$L$7))</f>
        <v>1</v>
      </c>
      <c r="G80" s="11">
        <f>O$7*B80+P$7*C80+Q$7*D80+R$7*E80+S$7</f>
        <v>1.1304096332416833</v>
      </c>
      <c r="H80" s="11" t="str">
        <f>IF(G80&lt;$S$12,$K$5,IF(G80&lt;$S$13,$K$6,$K$7))</f>
        <v>Iris-versicolor</v>
      </c>
      <c r="I80" s="11">
        <f t="shared" si="2"/>
        <v>0</v>
      </c>
      <c r="J80" s="42">
        <f t="shared" si="3"/>
        <v>4.0257107395105214E-3</v>
      </c>
    </row>
    <row r="81" spans="1:10" x14ac:dyDescent="0.25">
      <c r="A81" s="18" t="s">
        <v>1</v>
      </c>
      <c r="B81" s="18">
        <v>6.6</v>
      </c>
      <c r="C81" s="18">
        <v>3</v>
      </c>
      <c r="D81" s="18">
        <v>4.4000000000000004</v>
      </c>
      <c r="E81" s="18">
        <v>1.4</v>
      </c>
      <c r="F81" s="3">
        <f>IF(A81="Iris-setosa",$L$5,IF(A81="Iris-versicolor",$L$6,$L$7))</f>
        <v>1</v>
      </c>
      <c r="G81" s="11">
        <f>O$7*B81+P$7*C81+Q$7*D81+R$7*E81+S$7</f>
        <v>1.18772684610013</v>
      </c>
      <c r="H81" s="11" t="str">
        <f>IF(G81&lt;$S$12,$K$5,IF(G81&lt;$S$13,$K$6,$K$7))</f>
        <v>Iris-versicolor</v>
      </c>
      <c r="I81" s="11">
        <f t="shared" si="2"/>
        <v>0</v>
      </c>
      <c r="J81" s="42">
        <f t="shared" si="3"/>
        <v>3.7592545493515174E-5</v>
      </c>
    </row>
    <row r="82" spans="1:10" x14ac:dyDescent="0.25">
      <c r="A82" s="18" t="s">
        <v>1</v>
      </c>
      <c r="B82" s="18">
        <v>6.8</v>
      </c>
      <c r="C82" s="18">
        <v>2.8</v>
      </c>
      <c r="D82" s="18">
        <v>4.8</v>
      </c>
      <c r="E82" s="18">
        <v>1.4</v>
      </c>
      <c r="F82" s="3">
        <f>IF(A82="Iris-setosa",$L$5,IF(A82="Iris-versicolor",$L$6,$L$7))</f>
        <v>1</v>
      </c>
      <c r="G82" s="11">
        <f>O$7*B82+P$7*C82+Q$7*D82+R$7*E82+S$7</f>
        <v>1.2654271956538041</v>
      </c>
      <c r="H82" s="11" t="str">
        <f>IF(G82&lt;$S$12,$K$5,IF(G82&lt;$S$13,$K$6,$K$7))</f>
        <v>Iris-versicolor</v>
      </c>
      <c r="I82" s="11">
        <f t="shared" si="2"/>
        <v>0</v>
      </c>
      <c r="J82" s="42">
        <f t="shared" si="3"/>
        <v>5.1221322881016135E-3</v>
      </c>
    </row>
    <row r="83" spans="1:10" x14ac:dyDescent="0.25">
      <c r="A83" s="18" t="s">
        <v>1</v>
      </c>
      <c r="B83" s="18">
        <v>6.7</v>
      </c>
      <c r="C83" s="18">
        <v>3</v>
      </c>
      <c r="D83" s="18">
        <v>5</v>
      </c>
      <c r="E83" s="18">
        <v>1.7</v>
      </c>
      <c r="F83" s="3">
        <f>IF(A83="Iris-setosa",$L$5,IF(A83="Iris-versicolor",$L$6,$L$7))</f>
        <v>1</v>
      </c>
      <c r="G83" s="11">
        <f>O$7*B83+P$7*C83+Q$7*D83+R$7*E83+S$7</f>
        <v>1.495921764988879</v>
      </c>
      <c r="H83" s="11" t="str">
        <f>IF(G83&lt;$S$12,$K$5,IF(G83&lt;$S$13,$K$6,$K$7))</f>
        <v>Iris-versicolor</v>
      </c>
      <c r="I83" s="11">
        <f t="shared" si="2"/>
        <v>0</v>
      </c>
      <c r="J83" s="42">
        <f t="shared" si="3"/>
        <v>9.1242444350032009E-2</v>
      </c>
    </row>
    <row r="84" spans="1:10" x14ac:dyDescent="0.25">
      <c r="A84" s="18" t="s">
        <v>1</v>
      </c>
      <c r="B84" s="18">
        <v>6</v>
      </c>
      <c r="C84" s="18">
        <v>2.9</v>
      </c>
      <c r="D84" s="18">
        <v>4.5</v>
      </c>
      <c r="E84" s="18">
        <v>1.5</v>
      </c>
      <c r="F84" s="3">
        <f>IF(A84="Iris-setosa",$L$5,IF(A84="Iris-versicolor",$L$6,$L$7))</f>
        <v>1</v>
      </c>
      <c r="G84" s="11">
        <f>O$7*B84+P$7*C84+Q$7*D84+R$7*E84+S$7</f>
        <v>1.3416853189365758</v>
      </c>
      <c r="H84" s="11" t="str">
        <f>IF(G84&lt;$S$12,$K$5,IF(G84&lt;$S$13,$K$6,$K$7))</f>
        <v>Iris-versicolor</v>
      </c>
      <c r="I84" s="11">
        <f t="shared" si="2"/>
        <v>0</v>
      </c>
      <c r="J84" s="42">
        <f t="shared" si="3"/>
        <v>2.1852880121981531E-2</v>
      </c>
    </row>
    <row r="85" spans="1:10" x14ac:dyDescent="0.25">
      <c r="A85" s="18" t="s">
        <v>1</v>
      </c>
      <c r="B85" s="18">
        <v>5.7</v>
      </c>
      <c r="C85" s="18">
        <v>2.6</v>
      </c>
      <c r="D85" s="18">
        <v>3.5</v>
      </c>
      <c r="E85" s="18">
        <v>1</v>
      </c>
      <c r="F85" s="3">
        <f>IF(A85="Iris-setosa",$L$5,IF(A85="Iris-versicolor",$L$6,$L$7))</f>
        <v>1</v>
      </c>
      <c r="G85" s="11">
        <f>O$7*B85+P$7*C85+Q$7*D85+R$7*E85+S$7</f>
        <v>0.85593144990970127</v>
      </c>
      <c r="H85" s="11" t="str">
        <f>IF(G85&lt;$S$12,$K$5,IF(G85&lt;$S$13,$K$6,$K$7))</f>
        <v>Iris-versicolor</v>
      </c>
      <c r="I85" s="11">
        <f t="shared" si="2"/>
        <v>0</v>
      </c>
      <c r="J85" s="42">
        <f t="shared" si="3"/>
        <v>0.11419443578350329</v>
      </c>
    </row>
    <row r="86" spans="1:10" x14ac:dyDescent="0.25">
      <c r="A86" s="18" t="s">
        <v>1</v>
      </c>
      <c r="B86" s="18">
        <v>5.5</v>
      </c>
      <c r="C86" s="18">
        <v>2.4</v>
      </c>
      <c r="D86" s="18">
        <v>3.8</v>
      </c>
      <c r="E86" s="18">
        <v>1.1000000000000001</v>
      </c>
      <c r="F86" s="3">
        <f>IF(A86="Iris-setosa",$L$5,IF(A86="Iris-versicolor",$L$6,$L$7))</f>
        <v>1</v>
      </c>
      <c r="G86" s="11">
        <f>O$7*B86+P$7*C86+Q$7*D86+R$7*E86+S$7</f>
        <v>1.0158176585350587</v>
      </c>
      <c r="H86" s="11" t="str">
        <f>IF(G86&lt;$S$12,$K$5,IF(G86&lt;$S$13,$K$6,$K$7))</f>
        <v>Iris-versicolor</v>
      </c>
      <c r="I86" s="11">
        <f t="shared" si="2"/>
        <v>0</v>
      </c>
      <c r="J86" s="42">
        <f t="shared" si="3"/>
        <v>3.1698406669524344E-2</v>
      </c>
    </row>
    <row r="87" spans="1:10" x14ac:dyDescent="0.25">
      <c r="A87" s="18" t="s">
        <v>1</v>
      </c>
      <c r="B87" s="18">
        <v>5.5</v>
      </c>
      <c r="C87" s="18">
        <v>2.4</v>
      </c>
      <c r="D87" s="18">
        <v>3.7</v>
      </c>
      <c r="E87" s="18">
        <v>1</v>
      </c>
      <c r="F87" s="3">
        <f>IF(A87="Iris-setosa",$L$5,IF(A87="Iris-versicolor",$L$6,$L$7))</f>
        <v>1</v>
      </c>
      <c r="G87" s="11">
        <f>O$7*B87+P$7*C87+Q$7*D87+R$7*E87+S$7</f>
        <v>0.93212810834622972</v>
      </c>
      <c r="H87" s="11" t="str">
        <f>IF(G87&lt;$S$12,$K$5,IF(G87&lt;$S$13,$K$6,$K$7))</f>
        <v>Iris-versicolor</v>
      </c>
      <c r="I87" s="11">
        <f t="shared" si="2"/>
        <v>0</v>
      </c>
      <c r="J87" s="42">
        <f t="shared" si="3"/>
        <v>6.850260010411352E-2</v>
      </c>
    </row>
    <row r="88" spans="1:10" x14ac:dyDescent="0.25">
      <c r="A88" s="18" t="s">
        <v>1</v>
      </c>
      <c r="B88" s="18">
        <v>5.8</v>
      </c>
      <c r="C88" s="18">
        <v>2.7</v>
      </c>
      <c r="D88" s="18">
        <v>3.9</v>
      </c>
      <c r="E88" s="18">
        <v>1.2</v>
      </c>
      <c r="F88" s="3">
        <f>IF(A88="Iris-setosa",$L$5,IF(A88="Iris-versicolor",$L$6,$L$7))</f>
        <v>1</v>
      </c>
      <c r="G88" s="11">
        <f>O$7*B88+P$7*C88+Q$7*D88+R$7*E88+S$7</f>
        <v>1.0533126357206659</v>
      </c>
      <c r="H88" s="11" t="str">
        <f>IF(G88&lt;$S$12,$K$5,IF(G88&lt;$S$13,$K$6,$K$7))</f>
        <v>Iris-versicolor</v>
      </c>
      <c r="I88" s="11">
        <f t="shared" si="2"/>
        <v>0</v>
      </c>
      <c r="J88" s="42">
        <f t="shared" si="3"/>
        <v>1.975303374405479E-2</v>
      </c>
    </row>
    <row r="89" spans="1:10" x14ac:dyDescent="0.25">
      <c r="A89" s="18" t="s">
        <v>1</v>
      </c>
      <c r="B89" s="18">
        <v>6</v>
      </c>
      <c r="C89" s="18">
        <v>2.7</v>
      </c>
      <c r="D89" s="18">
        <v>5.0999999999999996</v>
      </c>
      <c r="E89" s="18">
        <v>1.6</v>
      </c>
      <c r="F89" s="3">
        <f>IF(A89="Iris-setosa",$L$5,IF(A89="Iris-versicolor",$L$6,$L$7))</f>
        <v>1</v>
      </c>
      <c r="G89" s="11">
        <f>O$7*B89+P$7*C89+Q$7*D89+R$7*E89+S$7</f>
        <v>1.5477236495548872</v>
      </c>
      <c r="H89" s="11" t="str">
        <f>IF(G89&lt;$S$12,$K$5,IF(G89&lt;$S$13,$K$6,$K$7))</f>
        <v>Iris-virginica</v>
      </c>
      <c r="I89" s="11">
        <f t="shared" si="2"/>
        <v>1</v>
      </c>
      <c r="J89" s="42">
        <f t="shared" si="3"/>
        <v>0.12522081151475387</v>
      </c>
    </row>
    <row r="90" spans="1:10" x14ac:dyDescent="0.25">
      <c r="A90" s="18" t="s">
        <v>1</v>
      </c>
      <c r="B90" s="18">
        <v>5.4</v>
      </c>
      <c r="C90" s="18">
        <v>3</v>
      </c>
      <c r="D90" s="18">
        <v>4.5</v>
      </c>
      <c r="E90" s="18">
        <v>1.5</v>
      </c>
      <c r="F90" s="3">
        <f>IF(A90="Iris-setosa",$L$5,IF(A90="Iris-versicolor",$L$6,$L$7))</f>
        <v>1</v>
      </c>
      <c r="G90" s="11">
        <f>O$7*B90+P$7*C90+Q$7*D90+R$7*E90+S$7</f>
        <v>1.4031061522406629</v>
      </c>
      <c r="H90" s="11" t="str">
        <f>IF(G90&lt;$S$12,$K$5,IF(G90&lt;$S$13,$K$6,$K$7))</f>
        <v>Iris-versicolor</v>
      </c>
      <c r="I90" s="11">
        <f t="shared" si="2"/>
        <v>0</v>
      </c>
      <c r="J90" s="42">
        <f t="shared" si="3"/>
        <v>4.3784738114098359E-2</v>
      </c>
    </row>
    <row r="91" spans="1:10" x14ac:dyDescent="0.25">
      <c r="A91" s="18" t="s">
        <v>1</v>
      </c>
      <c r="B91" s="18">
        <v>6</v>
      </c>
      <c r="C91" s="18">
        <v>3.4</v>
      </c>
      <c r="D91" s="18">
        <v>4.5</v>
      </c>
      <c r="E91" s="18">
        <v>1.6</v>
      </c>
      <c r="F91" s="3">
        <f>IF(A91="Iris-setosa",$L$5,IF(A91="Iris-versicolor",$L$6,$L$7))</f>
        <v>1</v>
      </c>
      <c r="G91" s="11">
        <f>O$7*B91+P$7*C91+Q$7*D91+R$7*E91+S$7</f>
        <v>1.3805545075493888</v>
      </c>
      <c r="H91" s="11" t="str">
        <f>IF(G91&lt;$S$12,$K$5,IF(G91&lt;$S$13,$K$6,$K$7))</f>
        <v>Iris-versicolor</v>
      </c>
      <c r="I91" s="11">
        <f t="shared" si="2"/>
        <v>0</v>
      </c>
      <c r="J91" s="42">
        <f t="shared" si="3"/>
        <v>3.4855540336610646E-2</v>
      </c>
    </row>
    <row r="92" spans="1:10" x14ac:dyDescent="0.25">
      <c r="A92" s="18" t="s">
        <v>1</v>
      </c>
      <c r="B92" s="18">
        <v>6.7</v>
      </c>
      <c r="C92" s="18">
        <v>3.1</v>
      </c>
      <c r="D92" s="18">
        <v>4.7</v>
      </c>
      <c r="E92" s="18">
        <v>1.5</v>
      </c>
      <c r="F92" s="3">
        <f>IF(A92="Iris-setosa",$L$5,IF(A92="Iris-versicolor",$L$6,$L$7))</f>
        <v>1</v>
      </c>
      <c r="G92" s="11">
        <f>O$7*B92+P$7*C92+Q$7*D92+R$7*E92+S$7</f>
        <v>1.3014184817222656</v>
      </c>
      <c r="H92" s="11" t="str">
        <f>IF(G92&lt;$S$12,$K$5,IF(G92&lt;$S$13,$K$6,$K$7))</f>
        <v>Iris-versicolor</v>
      </c>
      <c r="I92" s="11">
        <f t="shared" si="2"/>
        <v>0</v>
      </c>
      <c r="J92" s="42">
        <f t="shared" si="3"/>
        <v>1.1569230960195178E-2</v>
      </c>
    </row>
    <row r="93" spans="1:10" x14ac:dyDescent="0.25">
      <c r="A93" s="18" t="s">
        <v>1</v>
      </c>
      <c r="B93" s="18">
        <v>6.3</v>
      </c>
      <c r="C93" s="18">
        <v>2.2999999999999998</v>
      </c>
      <c r="D93" s="18">
        <v>4.4000000000000004</v>
      </c>
      <c r="E93" s="18">
        <v>1.3</v>
      </c>
      <c r="F93" s="3">
        <f>IF(A93="Iris-setosa",$L$5,IF(A93="Iris-versicolor",$L$6,$L$7))</f>
        <v>1</v>
      </c>
      <c r="G93" s="11">
        <f>O$7*B93+P$7*C93+Q$7*D93+R$7*E93+S$7</f>
        <v>1.1906281858187737</v>
      </c>
      <c r="H93" s="11" t="str">
        <f>IF(G93&lt;$S$12,$K$5,IF(G93&lt;$S$13,$K$6,$K$7))</f>
        <v>Iris-versicolor</v>
      </c>
      <c r="I93" s="11">
        <f t="shared" si="2"/>
        <v>0</v>
      </c>
      <c r="J93" s="42">
        <f t="shared" si="3"/>
        <v>1.0432488437114079E-5</v>
      </c>
    </row>
    <row r="94" spans="1:10" x14ac:dyDescent="0.25">
      <c r="A94" s="18" t="s">
        <v>1</v>
      </c>
      <c r="B94" s="18">
        <v>5.6</v>
      </c>
      <c r="C94" s="18">
        <v>3</v>
      </c>
      <c r="D94" s="18">
        <v>4.0999999999999996</v>
      </c>
      <c r="E94" s="18">
        <v>1.3</v>
      </c>
      <c r="F94" s="3">
        <f>IF(A94="Iris-setosa",$L$5,IF(A94="Iris-versicolor",$L$6,$L$7))</f>
        <v>1</v>
      </c>
      <c r="G94" s="11">
        <f>O$7*B94+P$7*C94+Q$7*D94+R$7*E94+S$7</f>
        <v>1.1683784827700068</v>
      </c>
      <c r="H94" s="11" t="str">
        <f>IF(G94&lt;$S$12,$K$5,IF(G94&lt;$S$13,$K$6,$K$7))</f>
        <v>Iris-versicolor</v>
      </c>
      <c r="I94" s="11">
        <f t="shared" si="2"/>
        <v>0</v>
      </c>
      <c r="J94" s="42">
        <f t="shared" si="3"/>
        <v>6.4921202083091938E-4</v>
      </c>
    </row>
    <row r="95" spans="1:10" x14ac:dyDescent="0.25">
      <c r="A95" s="18" t="s">
        <v>1</v>
      </c>
      <c r="B95" s="18">
        <v>5.5</v>
      </c>
      <c r="C95" s="18">
        <v>2.5</v>
      </c>
      <c r="D95" s="18">
        <v>4</v>
      </c>
      <c r="E95" s="18">
        <v>1.3</v>
      </c>
      <c r="F95" s="3">
        <f>IF(A95="Iris-setosa",$L$5,IF(A95="Iris-versicolor",$L$6,$L$7))</f>
        <v>1</v>
      </c>
      <c r="G95" s="11">
        <f>O$7*B95+P$7*C95+Q$7*D95+R$7*E95+S$7</f>
        <v>1.1787727142409514</v>
      </c>
      <c r="H95" s="11" t="str">
        <f>IF(G95&lt;$S$12,$K$5,IF(G95&lt;$S$13,$K$6,$K$7))</f>
        <v>Iris-versicolor</v>
      </c>
      <c r="I95" s="11">
        <f t="shared" si="2"/>
        <v>0</v>
      </c>
      <c r="J95" s="42">
        <f t="shared" si="3"/>
        <v>2.2756953053694405E-4</v>
      </c>
    </row>
    <row r="96" spans="1:10" x14ac:dyDescent="0.25">
      <c r="A96" s="18" t="s">
        <v>1</v>
      </c>
      <c r="B96" s="18">
        <v>5.5</v>
      </c>
      <c r="C96" s="18">
        <v>2.6</v>
      </c>
      <c r="D96" s="18">
        <v>4.4000000000000004</v>
      </c>
      <c r="E96" s="18">
        <v>1.2</v>
      </c>
      <c r="F96" s="3">
        <f>IF(A96="Iris-setosa",$L$5,IF(A96="Iris-versicolor",$L$6,$L$7))</f>
        <v>1</v>
      </c>
      <c r="G96" s="11">
        <f>O$7*B96+P$7*C96+Q$7*D96+R$7*E96+S$7</f>
        <v>1.2041598104663089</v>
      </c>
      <c r="H96" s="11" t="str">
        <f>IF(G96&lt;$S$12,$K$5,IF(G96&lt;$S$13,$K$6,$K$7))</f>
        <v>Iris-versicolor</v>
      </c>
      <c r="I96" s="11">
        <f t="shared" si="2"/>
        <v>0</v>
      </c>
      <c r="J96" s="42">
        <f t="shared" si="3"/>
        <v>1.0612478301687652E-4</v>
      </c>
    </row>
    <row r="97" spans="1:10" x14ac:dyDescent="0.25">
      <c r="A97" s="18" t="s">
        <v>1</v>
      </c>
      <c r="B97" s="18">
        <v>6.1</v>
      </c>
      <c r="C97" s="18">
        <v>3</v>
      </c>
      <c r="D97" s="18">
        <v>4.5999999999999996</v>
      </c>
      <c r="E97" s="18">
        <v>1.4</v>
      </c>
      <c r="F97" s="3">
        <f>IF(A97="Iris-setosa",$L$5,IF(A97="Iris-versicolor",$L$6,$L$7))</f>
        <v>1</v>
      </c>
      <c r="G97" s="11">
        <f>O$7*B97+P$7*C97+Q$7*D97+R$7*E97+S$7</f>
        <v>1.2879978541810537</v>
      </c>
      <c r="H97" s="11" t="str">
        <f>IF(G97&lt;$S$12,$K$5,IF(G97&lt;$S$13,$K$6,$K$7))</f>
        <v>Iris-versicolor</v>
      </c>
      <c r="I97" s="11">
        <f t="shared" si="2"/>
        <v>0</v>
      </c>
      <c r="J97" s="42">
        <f t="shared" si="3"/>
        <v>8.8622891546507165E-3</v>
      </c>
    </row>
    <row r="98" spans="1:10" x14ac:dyDescent="0.25">
      <c r="A98" s="18" t="s">
        <v>1</v>
      </c>
      <c r="B98" s="18">
        <v>5.8</v>
      </c>
      <c r="C98" s="18">
        <v>2.6</v>
      </c>
      <c r="D98" s="18">
        <v>4</v>
      </c>
      <c r="E98" s="18">
        <v>1.2</v>
      </c>
      <c r="F98" s="3">
        <f>IF(A98="Iris-setosa",$L$5,IF(A98="Iris-versicolor",$L$6,$L$7))</f>
        <v>1</v>
      </c>
      <c r="G98" s="11">
        <f>O$7*B98+P$7*C98+Q$7*D98+R$7*E98+S$7</f>
        <v>1.0804368186096216</v>
      </c>
      <c r="H98" s="11" t="str">
        <f>IF(G98&lt;$S$12,$K$5,IF(G98&lt;$S$13,$K$6,$K$7))</f>
        <v>Iris-versicolor</v>
      </c>
      <c r="I98" s="11">
        <f t="shared" si="2"/>
        <v>0</v>
      </c>
      <c r="J98" s="42">
        <f t="shared" si="3"/>
        <v>1.2864392087434668E-2</v>
      </c>
    </row>
    <row r="99" spans="1:10" x14ac:dyDescent="0.25">
      <c r="A99" s="18" t="s">
        <v>1</v>
      </c>
      <c r="B99" s="18">
        <v>5</v>
      </c>
      <c r="C99" s="18">
        <v>2.2999999999999998</v>
      </c>
      <c r="D99" s="18">
        <v>3.3</v>
      </c>
      <c r="E99" s="18">
        <v>1</v>
      </c>
      <c r="F99" s="3">
        <f>IF(A99="Iris-setosa",$L$5,IF(A99="Iris-versicolor",$L$6,$L$7))</f>
        <v>1</v>
      </c>
      <c r="G99" s="11">
        <f>O$7*B99+P$7*C99+Q$7*D99+R$7*E99+S$7</f>
        <v>0.900622331795777</v>
      </c>
      <c r="H99" s="11" t="str">
        <f>IF(G99&lt;$S$12,$K$5,IF(G99&lt;$S$13,$K$6,$K$7))</f>
        <v>Iris-versicolor</v>
      </c>
      <c r="I99" s="11">
        <f t="shared" si="2"/>
        <v>0</v>
      </c>
      <c r="J99" s="42">
        <f t="shared" si="3"/>
        <v>8.5987228720456471E-2</v>
      </c>
    </row>
    <row r="100" spans="1:10" x14ac:dyDescent="0.25">
      <c r="A100" s="18" t="s">
        <v>1</v>
      </c>
      <c r="B100" s="18">
        <v>5.6</v>
      </c>
      <c r="C100" s="18">
        <v>2.7</v>
      </c>
      <c r="D100" s="18">
        <v>4.2</v>
      </c>
      <c r="E100" s="18">
        <v>1.3</v>
      </c>
      <c r="F100" s="3">
        <f>IF(A100="Iris-setosa",$L$5,IF(A100="Iris-versicolor",$L$6,$L$7))</f>
        <v>1</v>
      </c>
      <c r="G100" s="11">
        <f>O$7*B100+P$7*C100+Q$7*D100+R$7*E100+S$7</f>
        <v>1.2043507550024928</v>
      </c>
      <c r="H100" s="11" t="str">
        <f>IF(G100&lt;$S$12,$K$5,IF(G100&lt;$S$13,$K$6,$K$7))</f>
        <v>Iris-versicolor</v>
      </c>
      <c r="I100" s="11">
        <f t="shared" si="2"/>
        <v>0</v>
      </c>
      <c r="J100" s="42">
        <f t="shared" si="3"/>
        <v>1.1009534504347554E-4</v>
      </c>
    </row>
    <row r="101" spans="1:10" x14ac:dyDescent="0.25">
      <c r="A101" s="18" t="s">
        <v>1</v>
      </c>
      <c r="B101" s="18">
        <v>5.7</v>
      </c>
      <c r="C101" s="18">
        <v>3</v>
      </c>
      <c r="D101" s="18">
        <v>4.2</v>
      </c>
      <c r="E101" s="18">
        <v>1.2</v>
      </c>
      <c r="F101" s="3">
        <f>IF(A101="Iris-setosa",$L$5,IF(A101="Iris-versicolor",$L$6,$L$7))</f>
        <v>1</v>
      </c>
      <c r="G101" s="11">
        <f>O$7*B101+P$7*C101+Q$7*D101+R$7*E101+S$7</f>
        <v>1.1191150626862498</v>
      </c>
      <c r="H101" s="11" t="str">
        <f>IF(G101&lt;$S$12,$K$5,IF(G101&lt;$S$13,$K$6,$K$7))</f>
        <v>Iris-versicolor</v>
      </c>
      <c r="I101" s="11">
        <f t="shared" si="2"/>
        <v>0</v>
      </c>
      <c r="J101" s="42">
        <f t="shared" si="3"/>
        <v>5.5865249318309568E-3</v>
      </c>
    </row>
    <row r="102" spans="1:10" x14ac:dyDescent="0.25">
      <c r="A102" s="18" t="s">
        <v>1</v>
      </c>
      <c r="B102" s="18">
        <v>5.7</v>
      </c>
      <c r="C102" s="18">
        <v>2.9</v>
      </c>
      <c r="D102" s="18">
        <v>4.2</v>
      </c>
      <c r="E102" s="18">
        <v>1.3</v>
      </c>
      <c r="F102" s="3">
        <f>IF(A102="Iris-setosa",$L$5,IF(A102="Iris-versicolor",$L$6,$L$7))</f>
        <v>1</v>
      </c>
      <c r="G102" s="11">
        <f>O$7*B102+P$7*C102+Q$7*D102+R$7*E102+S$7</f>
        <v>1.1845285193296538</v>
      </c>
      <c r="H102" s="11" t="str">
        <f>IF(G102&lt;$S$12,$K$5,IF(G102&lt;$S$13,$K$6,$K$7))</f>
        <v>Iris-versicolor</v>
      </c>
      <c r="I102" s="11">
        <f t="shared" si="2"/>
        <v>0</v>
      </c>
      <c r="J102" s="42">
        <f t="shared" si="3"/>
        <v>8.7041488015166874E-5</v>
      </c>
    </row>
    <row r="103" spans="1:10" x14ac:dyDescent="0.25">
      <c r="A103" s="18" t="s">
        <v>1</v>
      </c>
      <c r="B103" s="18">
        <v>6.2</v>
      </c>
      <c r="C103" s="18">
        <v>2.9</v>
      </c>
      <c r="D103" s="18">
        <v>4.3</v>
      </c>
      <c r="E103" s="18">
        <v>1.3</v>
      </c>
      <c r="F103" s="3">
        <f>IF(A103="Iris-setosa",$L$5,IF(A103="Iris-versicolor",$L$6,$L$7))</f>
        <v>1</v>
      </c>
      <c r="G103" s="11">
        <f>O$7*B103+P$7*C103+Q$7*D103+R$7*E103+S$7</f>
        <v>1.1523579259003007</v>
      </c>
      <c r="H103" s="11" t="str">
        <f>IF(G103&lt;$S$12,$K$5,IF(G103&lt;$S$13,$K$6,$K$7))</f>
        <v>Iris-versicolor</v>
      </c>
      <c r="I103" s="11">
        <f t="shared" si="2"/>
        <v>0</v>
      </c>
      <c r="J103" s="42">
        <f t="shared" si="3"/>
        <v>1.7222662853373248E-3</v>
      </c>
    </row>
    <row r="104" spans="1:10" x14ac:dyDescent="0.25">
      <c r="A104" s="18" t="s">
        <v>1</v>
      </c>
      <c r="B104" s="18">
        <v>5.0999999999999996</v>
      </c>
      <c r="C104" s="18">
        <v>2.5</v>
      </c>
      <c r="D104" s="18">
        <v>3</v>
      </c>
      <c r="E104" s="18">
        <v>1.1000000000000001</v>
      </c>
      <c r="F104" s="3">
        <f>IF(A104="Iris-setosa",$L$5,IF(A104="Iris-versicolor",$L$6,$L$7))</f>
        <v>1</v>
      </c>
      <c r="G104" s="11">
        <f>O$7*B104+P$7*C104+Q$7*D104+R$7*E104+S$7</f>
        <v>0.87368909344300583</v>
      </c>
      <c r="H104" s="11" t="str">
        <f>IF(G104&lt;$S$12,$K$5,IF(G104&lt;$S$13,$K$6,$K$7))</f>
        <v>Iris-versicolor</v>
      </c>
      <c r="I104" s="11">
        <f t="shared" si="2"/>
        <v>0</v>
      </c>
      <c r="J104" s="42">
        <f t="shared" si="3"/>
        <v>0.10250820691674711</v>
      </c>
    </row>
    <row r="105" spans="1:10" x14ac:dyDescent="0.25">
      <c r="A105" s="18" t="s">
        <v>1</v>
      </c>
      <c r="B105" s="18">
        <v>5.7</v>
      </c>
      <c r="C105" s="18">
        <v>2.8</v>
      </c>
      <c r="D105" s="18">
        <v>4.0999999999999996</v>
      </c>
      <c r="E105" s="18">
        <v>1.3</v>
      </c>
      <c r="F105" s="3">
        <f>IF(A105="Iris-setosa",$L$5,IF(A105="Iris-versicolor",$L$6,$L$7))</f>
        <v>1</v>
      </c>
      <c r="G105" s="11">
        <f>O$7*B105+P$7*C105+Q$7*D105+R$7*E105+S$7</f>
        <v>1.1662524257842286</v>
      </c>
      <c r="H105" s="11" t="str">
        <f>IF(G105&lt;$S$12,$K$5,IF(G105&lt;$S$13,$K$6,$K$7))</f>
        <v>Iris-versicolor</v>
      </c>
      <c r="I105" s="11">
        <f t="shared" si="2"/>
        <v>0</v>
      </c>
      <c r="J105" s="42">
        <f t="shared" si="3"/>
        <v>7.6207446956005594E-4</v>
      </c>
    </row>
    <row r="106" spans="1:10" x14ac:dyDescent="0.25">
      <c r="A106" s="18" t="s">
        <v>2</v>
      </c>
      <c r="B106" s="18">
        <v>6.3</v>
      </c>
      <c r="C106" s="18">
        <v>3.3</v>
      </c>
      <c r="D106" s="18">
        <v>6</v>
      </c>
      <c r="E106" s="18">
        <v>2.5</v>
      </c>
      <c r="F106" s="3">
        <f>IF(A106="Iris-setosa",$L$5,IF(A106="Iris-versicolor",$L$6,$L$7))</f>
        <v>2</v>
      </c>
      <c r="G106" s="11">
        <f>O$7*B106+P$7*C106+Q$7*D106+R$7*E106+S$7</f>
        <v>2.241462894235831</v>
      </c>
      <c r="H106" s="11" t="str">
        <f>IF(G106&lt;$S$12,$K$5,IF(G106&lt;$S$13,$K$6,$K$7))</f>
        <v>Iris-virginica</v>
      </c>
      <c r="I106" s="11">
        <f t="shared" si="2"/>
        <v>0</v>
      </c>
      <c r="J106" s="42">
        <f t="shared" si="3"/>
        <v>0.16643918453464476</v>
      </c>
    </row>
    <row r="107" spans="1:10" x14ac:dyDescent="0.25">
      <c r="A107" s="18" t="s">
        <v>2</v>
      </c>
      <c r="B107" s="18">
        <v>5.8</v>
      </c>
      <c r="C107" s="18">
        <v>2.7</v>
      </c>
      <c r="D107" s="18">
        <v>5.0999999999999996</v>
      </c>
      <c r="E107" s="18">
        <v>1.9</v>
      </c>
      <c r="F107" s="3">
        <f>IF(A107="Iris-setosa",$L$5,IF(A107="Iris-versicolor",$L$6,$L$7))</f>
        <v>2</v>
      </c>
      <c r="G107" s="11">
        <f>O$7*B107+P$7*C107+Q$7*D107+R$7*E107+S$7</f>
        <v>1.7526401781284204</v>
      </c>
      <c r="H107" s="11" t="str">
        <f>IF(G107&lt;$S$12,$K$5,IF(G107&lt;$S$13,$K$6,$K$7))</f>
        <v>Iris-virginica</v>
      </c>
      <c r="I107" s="11">
        <f t="shared" si="2"/>
        <v>0</v>
      </c>
      <c r="J107" s="42">
        <f t="shared" si="3"/>
        <v>6.5372283640423665E-3</v>
      </c>
    </row>
    <row r="108" spans="1:10" x14ac:dyDescent="0.25">
      <c r="A108" s="18" t="s">
        <v>2</v>
      </c>
      <c r="B108" s="18">
        <v>7.1</v>
      </c>
      <c r="C108" s="18">
        <v>3</v>
      </c>
      <c r="D108" s="18">
        <v>5.9</v>
      </c>
      <c r="E108" s="18">
        <v>2.1</v>
      </c>
      <c r="F108" s="3">
        <f>IF(A108="Iris-setosa",$L$5,IF(A108="Iris-versicolor",$L$6,$L$7))</f>
        <v>2</v>
      </c>
      <c r="G108" s="11">
        <f>O$7*B108+P$7*C108+Q$7*D108+R$7*E108+S$7</f>
        <v>1.9002840715129121</v>
      </c>
      <c r="H108" s="11" t="str">
        <f>IF(G108&lt;$S$12,$K$5,IF(G108&lt;$S$13,$K$6,$K$7))</f>
        <v>Iris-virginica</v>
      </c>
      <c r="I108" s="11">
        <f t="shared" si="2"/>
        <v>0</v>
      </c>
      <c r="J108" s="42">
        <f t="shared" si="3"/>
        <v>4.4610062938424573E-3</v>
      </c>
    </row>
    <row r="109" spans="1:10" x14ac:dyDescent="0.25">
      <c r="A109" s="18" t="s">
        <v>2</v>
      </c>
      <c r="B109" s="18">
        <v>6.3</v>
      </c>
      <c r="C109" s="18">
        <v>2.9</v>
      </c>
      <c r="D109" s="18">
        <v>5.6</v>
      </c>
      <c r="E109" s="18">
        <v>1.8</v>
      </c>
      <c r="F109" s="3">
        <f>IF(A109="Iris-setosa",$L$5,IF(A109="Iris-versicolor",$L$6,$L$7))</f>
        <v>2</v>
      </c>
      <c r="G109" s="11">
        <f>O$7*B109+P$7*C109+Q$7*D109+R$7*E109+S$7</f>
        <v>1.7414326362526591</v>
      </c>
      <c r="H109" s="11" t="str">
        <f>IF(G109&lt;$S$12,$K$5,IF(G109&lt;$S$13,$K$6,$K$7))</f>
        <v>Iris-virginica</v>
      </c>
      <c r="I109" s="11">
        <f t="shared" si="2"/>
        <v>0</v>
      </c>
      <c r="J109" s="42">
        <f t="shared" si="3"/>
        <v>8.4751670024856007E-3</v>
      </c>
    </row>
    <row r="110" spans="1:10" x14ac:dyDescent="0.25">
      <c r="A110" s="18" t="s">
        <v>2</v>
      </c>
      <c r="B110" s="18">
        <v>6.5</v>
      </c>
      <c r="C110" s="18">
        <v>3</v>
      </c>
      <c r="D110" s="18">
        <v>5.8</v>
      </c>
      <c r="E110" s="18">
        <v>2.2000000000000002</v>
      </c>
      <c r="F110" s="3">
        <f>IF(A110="Iris-setosa",$L$5,IF(A110="Iris-versicolor",$L$6,$L$7))</f>
        <v>2</v>
      </c>
      <c r="G110" s="11">
        <f>O$7*B110+P$7*C110+Q$7*D110+R$7*E110+S$7</f>
        <v>2.0044182232432122</v>
      </c>
      <c r="H110" s="11" t="str">
        <f>IF(G110&lt;$S$12,$K$5,IF(G110&lt;$S$13,$K$6,$K$7))</f>
        <v>Iris-virginica</v>
      </c>
      <c r="I110" s="11">
        <f t="shared" si="2"/>
        <v>0</v>
      </c>
      <c r="J110" s="42">
        <f t="shared" si="3"/>
        <v>2.9215327170922466E-2</v>
      </c>
    </row>
    <row r="111" spans="1:10" x14ac:dyDescent="0.25">
      <c r="A111" s="18" t="s">
        <v>2</v>
      </c>
      <c r="B111" s="18">
        <v>7.6</v>
      </c>
      <c r="C111" s="18">
        <v>3</v>
      </c>
      <c r="D111" s="18">
        <v>6.6</v>
      </c>
      <c r="E111" s="18">
        <v>2.1</v>
      </c>
      <c r="F111" s="3">
        <f>IF(A111="Iris-setosa",$L$5,IF(A111="Iris-versicolor",$L$6,$L$7))</f>
        <v>2</v>
      </c>
      <c r="G111" s="11">
        <f>O$7*B111+P$7*C111+Q$7*D111+R$7*E111+S$7</f>
        <v>2.0043143073867005</v>
      </c>
      <c r="H111" s="11" t="str">
        <f>IF(G111&lt;$S$12,$K$5,IF(G111&lt;$S$13,$K$6,$K$7))</f>
        <v>Iris-virginica</v>
      </c>
      <c r="I111" s="11">
        <f t="shared" si="2"/>
        <v>0</v>
      </c>
      <c r="J111" s="42">
        <f t="shared" si="3"/>
        <v>2.9179814351178168E-2</v>
      </c>
    </row>
    <row r="112" spans="1:10" x14ac:dyDescent="0.25">
      <c r="A112" s="18" t="s">
        <v>2</v>
      </c>
      <c r="B112" s="18">
        <v>4.9000000000000004</v>
      </c>
      <c r="C112" s="18">
        <v>2.5</v>
      </c>
      <c r="D112" s="18">
        <v>4.5</v>
      </c>
      <c r="E112" s="18">
        <v>1.7</v>
      </c>
      <c r="F112" s="3">
        <f>IF(A112="Iris-setosa",$L$5,IF(A112="Iris-versicolor",$L$6,$L$7))</f>
        <v>2</v>
      </c>
      <c r="G112" s="11">
        <f>O$7*B112+P$7*C112+Q$7*D112+R$7*E112+S$7</f>
        <v>1.6020759311893094</v>
      </c>
      <c r="H112" s="11" t="str">
        <f>IF(G112&lt;$S$12,$K$5,IF(G112&lt;$S$13,$K$6,$K$7))</f>
        <v>Iris-virginica</v>
      </c>
      <c r="I112" s="11">
        <f t="shared" si="2"/>
        <v>0</v>
      </c>
      <c r="J112" s="42">
        <f t="shared" si="3"/>
        <v>5.3554001585875283E-2</v>
      </c>
    </row>
    <row r="113" spans="1:10" x14ac:dyDescent="0.25">
      <c r="A113" s="18" t="s">
        <v>2</v>
      </c>
      <c r="B113" s="18">
        <v>7.3</v>
      </c>
      <c r="C113" s="18">
        <v>2.9</v>
      </c>
      <c r="D113" s="18">
        <v>6.3</v>
      </c>
      <c r="E113" s="18">
        <v>1.8</v>
      </c>
      <c r="F113" s="3">
        <f>IF(A113="Iris-setosa",$L$5,IF(A113="Iris-versicolor",$L$6,$L$7))</f>
        <v>2</v>
      </c>
      <c r="G113" s="11">
        <f>O$7*B113+P$7*C113+Q$7*D113+R$7*E113+S$7</f>
        <v>1.7905921404799048</v>
      </c>
      <c r="H113" s="11" t="str">
        <f>IF(G113&lt;$S$12,$K$5,IF(G113&lt;$S$13,$K$6,$K$7))</f>
        <v>Iris-virginica</v>
      </c>
      <c r="I113" s="11">
        <f t="shared" si="2"/>
        <v>0</v>
      </c>
      <c r="J113" s="42">
        <f t="shared" si="3"/>
        <v>1.8405100440644527E-3</v>
      </c>
    </row>
    <row r="114" spans="1:10" x14ac:dyDescent="0.25">
      <c r="A114" s="18" t="s">
        <v>2</v>
      </c>
      <c r="B114" s="18">
        <v>6.7</v>
      </c>
      <c r="C114" s="18">
        <v>2.5</v>
      </c>
      <c r="D114" s="18">
        <v>5.8</v>
      </c>
      <c r="E114" s="18">
        <v>1.8</v>
      </c>
      <c r="F114" s="3">
        <f>IF(A114="Iris-setosa",$L$5,IF(A114="Iris-versicolor",$L$6,$L$7))</f>
        <v>2</v>
      </c>
      <c r="G114" s="11">
        <f>O$7*B114+P$7*C114+Q$7*D114+R$7*E114+S$7</f>
        <v>1.7606325060568659</v>
      </c>
      <c r="H114" s="11" t="str">
        <f>IF(G114&lt;$S$12,$K$5,IF(G114&lt;$S$13,$K$6,$K$7))</f>
        <v>Iris-virginica</v>
      </c>
      <c r="I114" s="11">
        <f t="shared" si="2"/>
        <v>0</v>
      </c>
      <c r="J114" s="42">
        <f t="shared" si="3"/>
        <v>5.3086962381243786E-3</v>
      </c>
    </row>
    <row r="115" spans="1:10" x14ac:dyDescent="0.25">
      <c r="A115" s="18" t="s">
        <v>2</v>
      </c>
      <c r="B115" s="18">
        <v>7.2</v>
      </c>
      <c r="C115" s="18">
        <v>3.6</v>
      </c>
      <c r="D115" s="18">
        <v>6.1</v>
      </c>
      <c r="E115" s="18">
        <v>2.5</v>
      </c>
      <c r="F115" s="3">
        <f>IF(A115="Iris-setosa",$L$5,IF(A115="Iris-versicolor",$L$6,$L$7))</f>
        <v>2</v>
      </c>
      <c r="G115" s="11">
        <f>O$7*B115+P$7*C115+Q$7*D115+R$7*E115+S$7</f>
        <v>2.1521235814739477</v>
      </c>
      <c r="H115" s="11" t="str">
        <f>IF(G115&lt;$S$12,$K$5,IF(G115&lt;$S$13,$K$6,$K$7))</f>
        <v>Iris-virginica</v>
      </c>
      <c r="I115" s="11">
        <f t="shared" si="2"/>
        <v>0</v>
      </c>
      <c r="J115" s="42">
        <f t="shared" si="3"/>
        <v>0.10152525214348573</v>
      </c>
    </row>
    <row r="116" spans="1:10" x14ac:dyDescent="0.25">
      <c r="A116" s="18" t="s">
        <v>2</v>
      </c>
      <c r="B116" s="18">
        <v>6.5</v>
      </c>
      <c r="C116" s="18">
        <v>3.2</v>
      </c>
      <c r="D116" s="18">
        <v>5.0999999999999996</v>
      </c>
      <c r="E116" s="18">
        <v>2</v>
      </c>
      <c r="F116" s="3">
        <f>IF(A116="Iris-setosa",$L$5,IF(A116="Iris-versicolor",$L$6,$L$7))</f>
        <v>2</v>
      </c>
      <c r="G116" s="11">
        <f>O$7*B116+P$7*C116+Q$7*D116+R$7*E116+S$7</f>
        <v>1.7146903424360724</v>
      </c>
      <c r="H116" s="11" t="str">
        <f>IF(G116&lt;$S$12,$K$5,IF(G116&lt;$S$13,$K$6,$K$7))</f>
        <v>Iris-virginica</v>
      </c>
      <c r="I116" s="11">
        <f t="shared" si="2"/>
        <v>0</v>
      </c>
      <c r="J116" s="42">
        <f t="shared" si="3"/>
        <v>1.4114144265336758E-2</v>
      </c>
    </row>
    <row r="117" spans="1:10" x14ac:dyDescent="0.25">
      <c r="A117" s="18" t="s">
        <v>2</v>
      </c>
      <c r="B117" s="18">
        <v>6.4</v>
      </c>
      <c r="C117" s="18">
        <v>2.7</v>
      </c>
      <c r="D117" s="18">
        <v>5.3</v>
      </c>
      <c r="E117" s="18">
        <v>1.9</v>
      </c>
      <c r="F117" s="3">
        <f>IF(A117="Iris-setosa",$L$5,IF(A117="Iris-versicolor",$L$6,$L$7))</f>
        <v>2</v>
      </c>
      <c r="G117" s="11">
        <f>O$7*B117+P$7*C117+Q$7*D117+R$7*E117+S$7</f>
        <v>1.7321955765869492</v>
      </c>
      <c r="H117" s="11" t="str">
        <f>IF(G117&lt;$S$12,$K$5,IF(G117&lt;$S$13,$K$6,$K$7))</f>
        <v>Iris-virginica</v>
      </c>
      <c r="I117" s="11">
        <f t="shared" si="2"/>
        <v>0</v>
      </c>
      <c r="J117" s="42">
        <f t="shared" si="3"/>
        <v>1.0261230081241624E-2</v>
      </c>
    </row>
    <row r="118" spans="1:10" x14ac:dyDescent="0.25">
      <c r="A118" s="18" t="s">
        <v>2</v>
      </c>
      <c r="B118" s="18">
        <v>6.8</v>
      </c>
      <c r="C118" s="18">
        <v>3</v>
      </c>
      <c r="D118" s="18">
        <v>5.5</v>
      </c>
      <c r="E118" s="18">
        <v>2.1</v>
      </c>
      <c r="F118" s="3">
        <f>IF(A118="Iris-setosa",$L$5,IF(A118="Iris-versicolor",$L$6,$L$7))</f>
        <v>2</v>
      </c>
      <c r="G118" s="11">
        <f>O$7*B118+P$7*C118+Q$7*D118+R$7*E118+S$7</f>
        <v>1.842405957632077</v>
      </c>
      <c r="H118" s="11" t="str">
        <f>IF(G118&lt;$S$12,$K$5,IF(G118&lt;$S$13,$K$6,$K$7))</f>
        <v>Iris-virginica</v>
      </c>
      <c r="I118" s="11">
        <f t="shared" si="2"/>
        <v>0</v>
      </c>
      <c r="J118" s="42">
        <f t="shared" si="3"/>
        <v>7.9435350580075076E-5</v>
      </c>
    </row>
    <row r="119" spans="1:10" x14ac:dyDescent="0.25">
      <c r="A119" s="18" t="s">
        <v>2</v>
      </c>
      <c r="B119" s="18">
        <v>5.7</v>
      </c>
      <c r="C119" s="18">
        <v>2.5</v>
      </c>
      <c r="D119" s="18">
        <v>5</v>
      </c>
      <c r="E119" s="18">
        <v>2</v>
      </c>
      <c r="F119" s="3">
        <f>IF(A119="Iris-setosa",$L$5,IF(A119="Iris-versicolor",$L$6,$L$7))</f>
        <v>2</v>
      </c>
      <c r="G119" s="11">
        <f>O$7*B119+P$7*C119+Q$7*D119+R$7*E119+S$7</f>
        <v>1.8107516875557081</v>
      </c>
      <c r="H119" s="11" t="str">
        <f>IF(G119&lt;$S$12,$K$5,IF(G119&lt;$S$13,$K$6,$K$7))</f>
        <v>Iris-virginica</v>
      </c>
      <c r="I119" s="11">
        <f t="shared" si="2"/>
        <v>0</v>
      </c>
      <c r="J119" s="42">
        <f t="shared" si="3"/>
        <v>5.171812312429649E-4</v>
      </c>
    </row>
    <row r="120" spans="1:10" x14ac:dyDescent="0.25">
      <c r="A120" s="18" t="s">
        <v>2</v>
      </c>
      <c r="B120" s="18">
        <v>5.8</v>
      </c>
      <c r="C120" s="18">
        <v>2.8</v>
      </c>
      <c r="D120" s="18">
        <v>5.0999999999999996</v>
      </c>
      <c r="E120" s="18">
        <v>2.4</v>
      </c>
      <c r="F120" s="3">
        <f>IF(A120="Iris-setosa",$L$5,IF(A120="Iris-versicolor",$L$6,$L$7))</f>
        <v>2</v>
      </c>
      <c r="G120" s="11">
        <f>O$7*B120+P$7*C120+Q$7*D120+R$7*E120+S$7</f>
        <v>2.0531631933148491</v>
      </c>
      <c r="H120" s="11" t="str">
        <f>IF(G120&lt;$S$12,$K$5,IF(G120&lt;$S$13,$K$6,$K$7))</f>
        <v>Iris-virginica</v>
      </c>
      <c r="I120" s="11">
        <f t="shared" si="2"/>
        <v>0</v>
      </c>
      <c r="J120" s="42">
        <f t="shared" si="3"/>
        <v>4.8254859182564204E-2</v>
      </c>
    </row>
    <row r="121" spans="1:10" x14ac:dyDescent="0.25">
      <c r="A121" s="18" t="s">
        <v>2</v>
      </c>
      <c r="B121" s="18">
        <v>6.4</v>
      </c>
      <c r="C121" s="18">
        <v>3.2</v>
      </c>
      <c r="D121" s="18">
        <v>5.3</v>
      </c>
      <c r="E121" s="18">
        <v>2.2999999999999998</v>
      </c>
      <c r="F121" s="3">
        <f>IF(A121="Iris-setosa",$L$5,IF(A121="Iris-versicolor",$L$6,$L$7))</f>
        <v>2</v>
      </c>
      <c r="G121" s="11">
        <f>O$7*B121+P$7*C121+Q$7*D121+R$7*E121+S$7</f>
        <v>1.954033001114678</v>
      </c>
      <c r="H121" s="11" t="str">
        <f>IF(G121&lt;$S$12,$K$5,IF(G121&lt;$S$13,$K$6,$K$7))</f>
        <v>Iris-virginica</v>
      </c>
      <c r="I121" s="11">
        <f t="shared" si="2"/>
        <v>0</v>
      </c>
      <c r="J121" s="42">
        <f t="shared" si="3"/>
        <v>1.4529817982911596E-2</v>
      </c>
    </row>
    <row r="122" spans="1:10" x14ac:dyDescent="0.25">
      <c r="A122" s="18" t="s">
        <v>2</v>
      </c>
      <c r="B122" s="18">
        <v>6.5</v>
      </c>
      <c r="C122" s="18">
        <v>3</v>
      </c>
      <c r="D122" s="18">
        <v>5.5</v>
      </c>
      <c r="E122" s="18">
        <v>1.8</v>
      </c>
      <c r="F122" s="3">
        <f>IF(A122="Iris-setosa",$L$5,IF(A122="Iris-versicolor",$L$6,$L$7))</f>
        <v>2</v>
      </c>
      <c r="G122" s="11">
        <f>O$7*B122+P$7*C122+Q$7*D122+R$7*E122+S$7</f>
        <v>1.6923601607050864</v>
      </c>
      <c r="H122" s="11" t="str">
        <f>IF(G122&lt;$S$12,$K$5,IF(G122&lt;$S$13,$K$6,$K$7))</f>
        <v>Iris-virginica</v>
      </c>
      <c r="I122" s="11">
        <f t="shared" si="2"/>
        <v>0</v>
      </c>
      <c r="J122" s="42">
        <f t="shared" si="3"/>
        <v>1.9918564835983261E-2</v>
      </c>
    </row>
    <row r="123" spans="1:10" x14ac:dyDescent="0.25">
      <c r="A123" s="18" t="s">
        <v>2</v>
      </c>
      <c r="B123" s="18">
        <v>7.7</v>
      </c>
      <c r="C123" s="18">
        <v>3.8</v>
      </c>
      <c r="D123" s="18">
        <v>6.7</v>
      </c>
      <c r="E123" s="18">
        <v>2.2000000000000002</v>
      </c>
      <c r="F123" s="3">
        <f>IF(A123="Iris-setosa",$L$5,IF(A123="Iris-versicolor",$L$6,$L$7))</f>
        <v>2</v>
      </c>
      <c r="G123" s="11">
        <f>O$7*B123+P$7*C123+Q$7*D123+R$7*E123+S$7</f>
        <v>2.0416373538720993</v>
      </c>
      <c r="H123" s="11" t="str">
        <f>IF(G123&lt;$S$12,$K$5,IF(G123&lt;$S$13,$K$6,$K$7))</f>
        <v>Iris-virginica</v>
      </c>
      <c r="I123" s="11">
        <f t="shared" si="2"/>
        <v>0</v>
      </c>
      <c r="J123" s="42">
        <f t="shared" si="3"/>
        <v>4.3323944465265544E-2</v>
      </c>
    </row>
    <row r="124" spans="1:10" x14ac:dyDescent="0.25">
      <c r="A124" s="18" t="s">
        <v>2</v>
      </c>
      <c r="B124" s="18">
        <v>7.7</v>
      </c>
      <c r="C124" s="18">
        <v>2.6</v>
      </c>
      <c r="D124" s="18">
        <v>6.9</v>
      </c>
      <c r="E124" s="18">
        <v>2.2999999999999998</v>
      </c>
      <c r="F124" s="3">
        <f>IF(A124="Iris-setosa",$L$5,IF(A124="Iris-versicolor",$L$6,$L$7))</f>
        <v>2</v>
      </c>
      <c r="G124" s="11">
        <f>O$7*B124+P$7*C124+Q$7*D124+R$7*E124+S$7</f>
        <v>2.201115578339301</v>
      </c>
      <c r="H124" s="11" t="str">
        <f>IF(G124&lt;$S$12,$K$5,IF(G124&lt;$S$13,$K$6,$K$7))</f>
        <v>Iris-virginica</v>
      </c>
      <c r="I124" s="11">
        <f t="shared" si="2"/>
        <v>0</v>
      </c>
      <c r="J124" s="42">
        <f t="shared" si="3"/>
        <v>0.13514613476787879</v>
      </c>
    </row>
    <row r="125" spans="1:10" x14ac:dyDescent="0.25">
      <c r="A125" s="18" t="s">
        <v>2</v>
      </c>
      <c r="B125" s="18">
        <v>6</v>
      </c>
      <c r="C125" s="18">
        <v>2.2000000000000002</v>
      </c>
      <c r="D125" s="18">
        <v>5</v>
      </c>
      <c r="E125" s="18">
        <v>1.5</v>
      </c>
      <c r="F125" s="3">
        <f>IF(A125="Iris-setosa",$L$5,IF(A125="Iris-versicolor",$L$6,$L$7))</f>
        <v>2</v>
      </c>
      <c r="G125" s="11">
        <f>O$7*B125+P$7*C125+Q$7*D125+R$7*E125+S$7</f>
        <v>1.4861543227248841</v>
      </c>
      <c r="H125" s="11" t="str">
        <f>IF(G125&lt;$S$12,$K$5,IF(G125&lt;$S$13,$K$6,$K$7))</f>
        <v>Iris-versicolor</v>
      </c>
      <c r="I125" s="11">
        <f t="shared" si="2"/>
        <v>1</v>
      </c>
      <c r="J125" s="42">
        <f t="shared" si="3"/>
        <v>0.12064436963520052</v>
      </c>
    </row>
    <row r="126" spans="1:10" x14ac:dyDescent="0.25">
      <c r="A126" s="18" t="s">
        <v>2</v>
      </c>
      <c r="B126" s="18">
        <v>6.9</v>
      </c>
      <c r="C126" s="18">
        <v>3.2</v>
      </c>
      <c r="D126" s="18">
        <v>5.7</v>
      </c>
      <c r="E126" s="18">
        <v>2.2999999999999998</v>
      </c>
      <c r="F126" s="3">
        <f>IF(A126="Iris-setosa",$L$5,IF(A126="Iris-versicolor",$L$6,$L$7))</f>
        <v>2</v>
      </c>
      <c r="G126" s="11">
        <f>O$7*B126+P$7*C126+Q$7*D126+R$7*E126+S$7</f>
        <v>1.9899628223368957</v>
      </c>
      <c r="H126" s="11" t="str">
        <f>IF(G126&lt;$S$12,$K$5,IF(G126&lt;$S$13,$K$6,$K$7))</f>
        <v>Iris-virginica</v>
      </c>
      <c r="I126" s="11">
        <f t="shared" si="2"/>
        <v>0</v>
      </c>
      <c r="J126" s="42">
        <f t="shared" si="3"/>
        <v>2.4482709392867993E-2</v>
      </c>
    </row>
    <row r="127" spans="1:10" x14ac:dyDescent="0.25">
      <c r="A127" s="18" t="s">
        <v>2</v>
      </c>
      <c r="B127" s="18">
        <v>5.6</v>
      </c>
      <c r="C127" s="18">
        <v>2.8</v>
      </c>
      <c r="D127" s="18">
        <v>4.9000000000000004</v>
      </c>
      <c r="E127" s="18">
        <v>2</v>
      </c>
      <c r="F127" s="3">
        <f>IF(A127="Iris-setosa",$L$5,IF(A127="Iris-versicolor",$L$6,$L$7))</f>
        <v>2</v>
      </c>
      <c r="G127" s="11">
        <f>O$7*B127+P$7*C127+Q$7*D127+R$7*E127+S$7</f>
        <v>1.7857535616525309</v>
      </c>
      <c r="H127" s="11" t="str">
        <f>IF(G127&lt;$S$12,$K$5,IF(G127&lt;$S$13,$K$6,$K$7))</f>
        <v>Iris-virginica</v>
      </c>
      <c r="I127" s="11">
        <f t="shared" si="2"/>
        <v>0</v>
      </c>
      <c r="J127" s="42">
        <f t="shared" si="3"/>
        <v>2.2790832360769465E-3</v>
      </c>
    </row>
    <row r="128" spans="1:10" x14ac:dyDescent="0.25">
      <c r="A128" s="18" t="s">
        <v>2</v>
      </c>
      <c r="B128" s="18">
        <v>7.7</v>
      </c>
      <c r="C128" s="18">
        <v>2.8</v>
      </c>
      <c r="D128" s="18">
        <v>6.7</v>
      </c>
      <c r="E128" s="18">
        <v>2</v>
      </c>
      <c r="F128" s="3">
        <f>IF(A128="Iris-setosa",$L$5,IF(A128="Iris-versicolor",$L$6,$L$7))</f>
        <v>2</v>
      </c>
      <c r="G128" s="11">
        <f>O$7*B128+P$7*C128+Q$7*D128+R$7*E128+S$7</f>
        <v>1.9638989766464738</v>
      </c>
      <c r="H128" s="11" t="str">
        <f>IF(G128&lt;$S$12,$K$5,IF(G128&lt;$S$13,$K$6,$K$7))</f>
        <v>Iris-virginica</v>
      </c>
      <c r="I128" s="11">
        <f t="shared" si="2"/>
        <v>0</v>
      </c>
      <c r="J128" s="42">
        <f t="shared" si="3"/>
        <v>1.7005638811881083E-2</v>
      </c>
    </row>
    <row r="129" spans="1:10" x14ac:dyDescent="0.25">
      <c r="A129" s="18" t="s">
        <v>2</v>
      </c>
      <c r="B129" s="18">
        <v>6.3</v>
      </c>
      <c r="C129" s="18">
        <v>2.7</v>
      </c>
      <c r="D129" s="18">
        <v>4.9000000000000004</v>
      </c>
      <c r="E129" s="18">
        <v>1.8</v>
      </c>
      <c r="F129" s="3">
        <f>IF(A129="Iris-setosa",$L$5,IF(A129="Iris-versicolor",$L$6,$L$7))</f>
        <v>2</v>
      </c>
      <c r="G129" s="11">
        <f>O$7*B129+P$7*C129+Q$7*D129+R$7*E129+S$7</f>
        <v>1.591379758075858</v>
      </c>
      <c r="H129" s="11" t="str">
        <f>IF(G129&lt;$S$12,$K$5,IF(G129&lt;$S$13,$K$6,$K$7))</f>
        <v>Iris-virginica</v>
      </c>
      <c r="I129" s="11">
        <f t="shared" si="2"/>
        <v>0</v>
      </c>
      <c r="J129" s="42">
        <f t="shared" si="3"/>
        <v>5.8618970320262004E-2</v>
      </c>
    </row>
    <row r="130" spans="1:10" x14ac:dyDescent="0.25">
      <c r="A130" s="18" t="s">
        <v>2</v>
      </c>
      <c r="B130" s="18">
        <v>6.7</v>
      </c>
      <c r="C130" s="18">
        <v>3.3</v>
      </c>
      <c r="D130" s="18">
        <v>5.7</v>
      </c>
      <c r="E130" s="18">
        <v>2.1</v>
      </c>
      <c r="F130" s="3">
        <f>IF(A130="Iris-setosa",$L$5,IF(A130="Iris-versicolor",$L$6,$L$7))</f>
        <v>2</v>
      </c>
      <c r="G130" s="11">
        <f>O$7*B130+P$7*C130+Q$7*D130+R$7*E130+S$7</f>
        <v>1.8855082463804704</v>
      </c>
      <c r="H130" s="11" t="str">
        <f>IF(G130&lt;$S$12,$K$5,IF(G130&lt;$S$13,$K$6,$K$7))</f>
        <v>Iris-virginica</v>
      </c>
      <c r="I130" s="11">
        <f t="shared" si="2"/>
        <v>0</v>
      </c>
      <c r="J130" s="42">
        <f t="shared" si="3"/>
        <v>2.7055539729747631E-3</v>
      </c>
    </row>
    <row r="131" spans="1:10" x14ac:dyDescent="0.25">
      <c r="A131" s="18" t="s">
        <v>2</v>
      </c>
      <c r="B131" s="18">
        <v>7.2</v>
      </c>
      <c r="C131" s="18">
        <v>3.2</v>
      </c>
      <c r="D131" s="18">
        <v>6</v>
      </c>
      <c r="E131" s="18">
        <v>1.8</v>
      </c>
      <c r="F131" s="3">
        <f>IF(A131="Iris-setosa",$L$5,IF(A131="Iris-versicolor",$L$6,$L$7))</f>
        <v>2</v>
      </c>
      <c r="G131" s="11">
        <f>O$7*B131+P$7*C131+Q$7*D131+R$7*E131+S$7</f>
        <v>1.7201937381423469</v>
      </c>
      <c r="H131" s="11" t="str">
        <f>IF(G131&lt;$S$12,$K$5,IF(G131&lt;$S$13,$K$6,$K$7))</f>
        <v>Iris-virginica</v>
      </c>
      <c r="I131" s="11">
        <f t="shared" si="2"/>
        <v>0</v>
      </c>
      <c r="J131" s="42">
        <f t="shared" si="3"/>
        <v>1.2836792185225789E-2</v>
      </c>
    </row>
    <row r="132" spans="1:10" x14ac:dyDescent="0.25">
      <c r="A132" s="18" t="s">
        <v>2</v>
      </c>
      <c r="B132" s="18">
        <v>6.2</v>
      </c>
      <c r="C132" s="18">
        <v>2.8</v>
      </c>
      <c r="D132" s="18">
        <v>4.8</v>
      </c>
      <c r="E132" s="18">
        <v>1.8</v>
      </c>
      <c r="F132" s="3">
        <f>IF(A132="Iris-setosa",$L$5,IF(A132="Iris-versicolor",$L$6,$L$7))</f>
        <v>2</v>
      </c>
      <c r="G132" s="11">
        <f>O$7*B132+P$7*C132+Q$7*D132+R$7*E132+S$7</f>
        <v>1.575229721516211</v>
      </c>
      <c r="H132" s="11" t="str">
        <f>IF(G132&lt;$S$12,$K$5,IF(G132&lt;$S$13,$K$6,$K$7))</f>
        <v>Iris-virginica</v>
      </c>
      <c r="I132" s="11">
        <f t="shared" si="2"/>
        <v>0</v>
      </c>
      <c r="J132" s="42">
        <f t="shared" si="3"/>
        <v>6.6700079317726563E-2</v>
      </c>
    </row>
    <row r="133" spans="1:10" x14ac:dyDescent="0.25">
      <c r="A133" s="18" t="s">
        <v>2</v>
      </c>
      <c r="B133" s="18">
        <v>6.1</v>
      </c>
      <c r="C133" s="18">
        <v>3</v>
      </c>
      <c r="D133" s="18">
        <v>4.9000000000000004</v>
      </c>
      <c r="E133" s="18">
        <v>1.8</v>
      </c>
      <c r="F133" s="3">
        <f>IF(A133="Iris-setosa",$L$5,IF(A133="Iris-versicolor",$L$6,$L$7))</f>
        <v>2</v>
      </c>
      <c r="G133" s="11">
        <f>O$7*B133+P$7*C133+Q$7*D133+R$7*E133+S$7</f>
        <v>1.6000559167191795</v>
      </c>
      <c r="H133" s="11" t="str">
        <f>IF(G133&lt;$S$12,$K$5,IF(G133&lt;$S$13,$K$6,$K$7))</f>
        <v>Iris-virginica</v>
      </c>
      <c r="I133" s="11">
        <f t="shared" si="2"/>
        <v>0</v>
      </c>
      <c r="J133" s="42">
        <f t="shared" si="3"/>
        <v>5.4493014937783302E-2</v>
      </c>
    </row>
    <row r="134" spans="1:10" x14ac:dyDescent="0.25">
      <c r="A134" s="18" t="s">
        <v>2</v>
      </c>
      <c r="B134" s="18">
        <v>6.4</v>
      </c>
      <c r="C134" s="18">
        <v>2.8</v>
      </c>
      <c r="D134" s="18">
        <v>5.6</v>
      </c>
      <c r="E134" s="18">
        <v>2.1</v>
      </c>
      <c r="F134" s="3">
        <f>IF(A134="Iris-setosa",$L$5,IF(A134="Iris-versicolor",$L$6,$L$7))</f>
        <v>2</v>
      </c>
      <c r="G134" s="11">
        <f>O$7*B134+P$7*C134+Q$7*D134+R$7*E134+S$7</f>
        <v>1.9178507705100323</v>
      </c>
      <c r="H134" s="11" t="str">
        <f>IF(G134&lt;$S$12,$K$5,IF(G134&lt;$S$13,$K$6,$K$7))</f>
        <v>Iris-virginica</v>
      </c>
      <c r="I134" s="11">
        <f t="shared" si="2"/>
        <v>0</v>
      </c>
      <c r="J134" s="42">
        <f t="shared" si="3"/>
        <v>7.116181737781258E-3</v>
      </c>
    </row>
    <row r="135" spans="1:10" x14ac:dyDescent="0.25">
      <c r="A135" s="18" t="s">
        <v>2</v>
      </c>
      <c r="B135" s="18">
        <v>7.2</v>
      </c>
      <c r="C135" s="18">
        <v>3</v>
      </c>
      <c r="D135" s="18">
        <v>5.8</v>
      </c>
      <c r="E135" s="18">
        <v>1.6</v>
      </c>
      <c r="F135" s="3">
        <f>IF(A135="Iris-setosa",$L$5,IF(A135="Iris-versicolor",$L$6,$L$7))</f>
        <v>2</v>
      </c>
      <c r="G135" s="11">
        <f>O$7*B135+P$7*C135+Q$7*D135+R$7*E135+S$7</f>
        <v>1.5616627271082195</v>
      </c>
      <c r="H135" s="11" t="str">
        <f t="shared" ref="H135:H155" si="4">IF(G135&lt;$S$12,$K$5,IF(G135&lt;$S$13,$K$6,$K$7))</f>
        <v>Iris-virginica</v>
      </c>
      <c r="I135" s="11">
        <f t="shared" ref="I135:I155" si="5">IF(A135=H135,0,1)</f>
        <v>0</v>
      </c>
      <c r="J135" s="42">
        <f t="shared" ref="J135:J155" si="6">IF(F135=$L$5,(G135-$O$12)^2,IF(F135=L$6,(G135-$O$13)^2,(G135-$O$14)^2))</f>
        <v>7.3891863880943487E-2</v>
      </c>
    </row>
    <row r="136" spans="1:10" x14ac:dyDescent="0.25">
      <c r="A136" s="18" t="s">
        <v>2</v>
      </c>
      <c r="B136" s="18">
        <v>7.4</v>
      </c>
      <c r="C136" s="18">
        <v>2.8</v>
      </c>
      <c r="D136" s="18">
        <v>6.1</v>
      </c>
      <c r="E136" s="18">
        <v>1.9</v>
      </c>
      <c r="F136" s="3">
        <f>IF(A136="Iris-setosa",$L$5,IF(A136="Iris-versicolor",$L$6,$L$7))</f>
        <v>2</v>
      </c>
      <c r="G136" s="11">
        <f>O$7*B136+P$7*C136+Q$7*D136+R$7*E136+S$7</f>
        <v>1.7996311743596194</v>
      </c>
      <c r="H136" s="11" t="str">
        <f t="shared" si="4"/>
        <v>Iris-virginica</v>
      </c>
      <c r="I136" s="11">
        <f t="shared" si="5"/>
        <v>0</v>
      </c>
      <c r="J136" s="42">
        <f t="shared" si="6"/>
        <v>1.1466439916565979E-3</v>
      </c>
    </row>
    <row r="137" spans="1:10" x14ac:dyDescent="0.25">
      <c r="A137" s="18" t="s">
        <v>2</v>
      </c>
      <c r="B137" s="18">
        <v>7.9</v>
      </c>
      <c r="C137" s="18">
        <v>3.8</v>
      </c>
      <c r="D137" s="18">
        <v>6.4</v>
      </c>
      <c r="E137" s="18">
        <v>2</v>
      </c>
      <c r="F137" s="3">
        <f>IF(A137="Iris-setosa",$L$5,IF(A137="Iris-versicolor",$L$6,$L$7))</f>
        <v>2</v>
      </c>
      <c r="G137" s="11">
        <f>O$7*B137+P$7*C137+Q$7*D137+R$7*E137+S$7</f>
        <v>1.8296098226186337</v>
      </c>
      <c r="H137" s="11" t="str">
        <f t="shared" si="4"/>
        <v>Iris-virginica</v>
      </c>
      <c r="I137" s="11">
        <f t="shared" si="5"/>
        <v>0</v>
      </c>
      <c r="J137" s="42">
        <f t="shared" si="6"/>
        <v>1.5081446892144062E-5</v>
      </c>
    </row>
    <row r="138" spans="1:10" x14ac:dyDescent="0.25">
      <c r="A138" s="18" t="s">
        <v>2</v>
      </c>
      <c r="B138" s="18">
        <v>6.4</v>
      </c>
      <c r="C138" s="18">
        <v>2.8</v>
      </c>
      <c r="D138" s="18">
        <v>5.6</v>
      </c>
      <c r="E138" s="18">
        <v>2.2000000000000002</v>
      </c>
      <c r="F138" s="3">
        <f>IF(A138="Iris-setosa",$L$5,IF(A138="Iris-versicolor",$L$6,$L$7))</f>
        <v>2</v>
      </c>
      <c r="G138" s="11">
        <f>O$7*B138+P$7*C138+Q$7*D138+R$7*E138+S$7</f>
        <v>1.978840182481671</v>
      </c>
      <c r="H138" s="11" t="str">
        <f t="shared" si="4"/>
        <v>Iris-virginica</v>
      </c>
      <c r="I138" s="11">
        <f t="shared" si="5"/>
        <v>0</v>
      </c>
      <c r="J138" s="42">
        <f t="shared" si="6"/>
        <v>2.1125714363795022E-2</v>
      </c>
    </row>
    <row r="139" spans="1:10" x14ac:dyDescent="0.25">
      <c r="A139" s="18" t="s">
        <v>2</v>
      </c>
      <c r="B139" s="18">
        <v>6.3</v>
      </c>
      <c r="C139" s="18">
        <v>2.8</v>
      </c>
      <c r="D139" s="18">
        <v>5.0999999999999996</v>
      </c>
      <c r="E139" s="18">
        <v>1.5</v>
      </c>
      <c r="F139" s="3">
        <f>IF(A139="Iris-setosa",$L$5,IF(A139="Iris-versicolor",$L$6,$L$7))</f>
        <v>2</v>
      </c>
      <c r="G139" s="11">
        <f>O$7*B139+P$7*C139+Q$7*D139+R$7*E139+S$7</f>
        <v>1.4493877539235571</v>
      </c>
      <c r="H139" s="11" t="str">
        <f t="shared" si="4"/>
        <v>Iris-versicolor</v>
      </c>
      <c r="I139" s="11">
        <f t="shared" si="5"/>
        <v>1</v>
      </c>
      <c r="J139" s="42">
        <f t="shared" si="6"/>
        <v>0.14753707550376566</v>
      </c>
    </row>
    <row r="140" spans="1:10" x14ac:dyDescent="0.25">
      <c r="A140" s="18" t="s">
        <v>2</v>
      </c>
      <c r="B140" s="18">
        <v>6.1</v>
      </c>
      <c r="C140" s="18">
        <v>2.6</v>
      </c>
      <c r="D140" s="18">
        <v>5.6</v>
      </c>
      <c r="E140" s="18">
        <v>1.4</v>
      </c>
      <c r="F140" s="3">
        <f>IF(A140="Iris-setosa",$L$5,IF(A140="Iris-versicolor",$L$6,$L$7))</f>
        <v>2</v>
      </c>
      <c r="G140" s="11">
        <f>O$7*B140+P$7*C140+Q$7*D140+R$7*E140+S$7</f>
        <v>1.5326954150400174</v>
      </c>
      <c r="H140" s="11" t="str">
        <f t="shared" si="4"/>
        <v>Iris-virginica</v>
      </c>
      <c r="I140" s="11">
        <f t="shared" si="5"/>
        <v>0</v>
      </c>
      <c r="J140" s="42">
        <f t="shared" si="6"/>
        <v>9.047937149401547E-2</v>
      </c>
    </row>
    <row r="141" spans="1:10" x14ac:dyDescent="0.25">
      <c r="A141" s="18" t="s">
        <v>2</v>
      </c>
      <c r="B141" s="18">
        <v>7.7</v>
      </c>
      <c r="C141" s="18">
        <v>3</v>
      </c>
      <c r="D141" s="18">
        <v>6.1</v>
      </c>
      <c r="E141" s="18">
        <v>2.2999999999999998</v>
      </c>
      <c r="F141" s="3">
        <f>IF(A141="Iris-setosa",$L$5,IF(A141="Iris-versicolor",$L$6,$L$7))</f>
        <v>2</v>
      </c>
      <c r="G141" s="11">
        <f>O$7*B141+P$7*C141+Q$7*D141+R$7*E141+S$7</f>
        <v>2.001818293914718</v>
      </c>
      <c r="H141" s="11" t="str">
        <f t="shared" si="4"/>
        <v>Iris-virginica</v>
      </c>
      <c r="I141" s="11">
        <f t="shared" si="5"/>
        <v>0</v>
      </c>
      <c r="J141" s="42">
        <f t="shared" si="6"/>
        <v>2.833330139530317E-2</v>
      </c>
    </row>
    <row r="142" spans="1:10" x14ac:dyDescent="0.25">
      <c r="A142" s="18" t="s">
        <v>2</v>
      </c>
      <c r="B142" s="18">
        <v>6.3</v>
      </c>
      <c r="C142" s="18">
        <v>3.4</v>
      </c>
      <c r="D142" s="18">
        <v>5.6</v>
      </c>
      <c r="E142" s="18">
        <v>2.4</v>
      </c>
      <c r="F142" s="3">
        <f>IF(A142="Iris-setosa",$L$5,IF(A142="Iris-versicolor",$L$6,$L$7))</f>
        <v>2</v>
      </c>
      <c r="G142" s="11">
        <f>O$7*B142+P$7*C142+Q$7*D142+R$7*E142+S$7</f>
        <v>2.0852488847236659</v>
      </c>
      <c r="H142" s="11" t="str">
        <f t="shared" si="4"/>
        <v>Iris-virginica</v>
      </c>
      <c r="I142" s="11">
        <f t="shared" si="5"/>
        <v>0</v>
      </c>
      <c r="J142" s="42">
        <f t="shared" si="6"/>
        <v>6.3380871177408607E-2</v>
      </c>
    </row>
    <row r="143" spans="1:10" x14ac:dyDescent="0.25">
      <c r="A143" s="18" t="s">
        <v>2</v>
      </c>
      <c r="B143" s="18">
        <v>6.4</v>
      </c>
      <c r="C143" s="18">
        <v>3.1</v>
      </c>
      <c r="D143" s="18">
        <v>5.5</v>
      </c>
      <c r="E143" s="18">
        <v>1.8</v>
      </c>
      <c r="F143" s="3">
        <f>IF(A143="Iris-setosa",$L$5,IF(A143="Iris-versicolor",$L$6,$L$7))</f>
        <v>2</v>
      </c>
      <c r="G143" s="11">
        <f>O$7*B143+P$7*C143+Q$7*D143+R$7*E143+S$7</f>
        <v>1.69891026236263</v>
      </c>
      <c r="H143" s="11" t="str">
        <f t="shared" si="4"/>
        <v>Iris-virginica</v>
      </c>
      <c r="I143" s="11">
        <f t="shared" si="5"/>
        <v>0</v>
      </c>
      <c r="J143" s="42">
        <f t="shared" si="6"/>
        <v>1.8112595763573991E-2</v>
      </c>
    </row>
    <row r="144" spans="1:10" x14ac:dyDescent="0.25">
      <c r="A144" s="18" t="s">
        <v>2</v>
      </c>
      <c r="B144" s="18">
        <v>6</v>
      </c>
      <c r="C144" s="18">
        <v>3</v>
      </c>
      <c r="D144" s="18">
        <v>4.8</v>
      </c>
      <c r="E144" s="18">
        <v>1.8</v>
      </c>
      <c r="F144" s="3">
        <f>IF(A144="Iris-setosa",$L$5,IF(A144="Iris-versicolor",$L$6,$L$7))</f>
        <v>2</v>
      </c>
      <c r="G144" s="11">
        <f>O$7*B144+P$7*C144+Q$7*D144+R$7*E144+S$7</f>
        <v>1.5883299248312976</v>
      </c>
      <c r="H144" s="11" t="str">
        <f t="shared" si="4"/>
        <v>Iris-virginica</v>
      </c>
      <c r="I144" s="11">
        <f t="shared" si="5"/>
        <v>0</v>
      </c>
      <c r="J144" s="42">
        <f t="shared" si="6"/>
        <v>6.0105083700837121E-2</v>
      </c>
    </row>
    <row r="145" spans="1:10" x14ac:dyDescent="0.25">
      <c r="A145" s="18" t="s">
        <v>2</v>
      </c>
      <c r="B145" s="18">
        <v>6.9</v>
      </c>
      <c r="C145" s="18">
        <v>3.1</v>
      </c>
      <c r="D145" s="18">
        <v>5.4</v>
      </c>
      <c r="E145" s="18">
        <v>2.1</v>
      </c>
      <c r="F145" s="3">
        <f>IF(A145="Iris-setosa",$L$5,IF(A145="Iris-versicolor",$L$6,$L$7))</f>
        <v>2</v>
      </c>
      <c r="G145" s="11">
        <f>O$7*B145+P$7*C145+Q$7*D145+R$7*E145+S$7</f>
        <v>1.8043076284138126</v>
      </c>
      <c r="H145" s="11" t="str">
        <f t="shared" si="4"/>
        <v>Iris-virginica</v>
      </c>
      <c r="I145" s="11">
        <f t="shared" si="5"/>
        <v>0</v>
      </c>
      <c r="J145" s="42">
        <f t="shared" si="6"/>
        <v>8.5180380411287269E-4</v>
      </c>
    </row>
    <row r="146" spans="1:10" x14ac:dyDescent="0.25">
      <c r="A146" s="18" t="s">
        <v>2</v>
      </c>
      <c r="B146" s="18">
        <v>6.7</v>
      </c>
      <c r="C146" s="18">
        <v>3.1</v>
      </c>
      <c r="D146" s="18">
        <v>5.6</v>
      </c>
      <c r="E146" s="18">
        <v>2.4</v>
      </c>
      <c r="F146" s="3">
        <f>IF(A146="Iris-setosa",$L$5,IF(A146="Iris-versicolor",$L$6,$L$7))</f>
        <v>2</v>
      </c>
      <c r="G146" s="11">
        <f>O$7*B146+P$7*C146+Q$7*D146+R$7*E146+S$7</f>
        <v>2.0546244334217265</v>
      </c>
      <c r="H146" s="11" t="str">
        <f t="shared" si="4"/>
        <v>Iris-virginica</v>
      </c>
      <c r="I146" s="11">
        <f t="shared" si="5"/>
        <v>0</v>
      </c>
      <c r="J146" s="42">
        <f t="shared" si="6"/>
        <v>4.8898975303050284E-2</v>
      </c>
    </row>
    <row r="147" spans="1:10" x14ac:dyDescent="0.25">
      <c r="A147" s="18" t="s">
        <v>2</v>
      </c>
      <c r="B147" s="18">
        <v>6.9</v>
      </c>
      <c r="C147" s="18">
        <v>3.1</v>
      </c>
      <c r="D147" s="18">
        <v>5.0999999999999996</v>
      </c>
      <c r="E147" s="18">
        <v>2.2999999999999998</v>
      </c>
      <c r="F147" s="3">
        <f>IF(A147="Iris-setosa",$L$5,IF(A147="Iris-versicolor",$L$6,$L$7))</f>
        <v>2</v>
      </c>
      <c r="G147" s="11">
        <f>O$7*B147+P$7*C147+Q$7*D147+R$7*E147+S$7</f>
        <v>1.858186037705519</v>
      </c>
      <c r="H147" s="11" t="str">
        <f t="shared" si="4"/>
        <v>Iris-virginica</v>
      </c>
      <c r="I147" s="11">
        <f t="shared" si="5"/>
        <v>0</v>
      </c>
      <c r="J147" s="42">
        <f t="shared" si="6"/>
        <v>6.0973097543516456E-4</v>
      </c>
    </row>
    <row r="148" spans="1:10" x14ac:dyDescent="0.25">
      <c r="A148" s="18" t="s">
        <v>2</v>
      </c>
      <c r="B148" s="18">
        <v>5.8</v>
      </c>
      <c r="C148" s="18">
        <v>2.7</v>
      </c>
      <c r="D148" s="18">
        <v>5.0999999999999996</v>
      </c>
      <c r="E148" s="18">
        <v>1.9</v>
      </c>
      <c r="F148" s="3">
        <f>IF(A148="Iris-setosa",$L$5,IF(A148="Iris-versicolor",$L$6,$L$7))</f>
        <v>2</v>
      </c>
      <c r="G148" s="11">
        <f>O$7*B148+P$7*C148+Q$7*D148+R$7*E148+S$7</f>
        <v>1.7526401781284204</v>
      </c>
      <c r="H148" s="11" t="str">
        <f t="shared" si="4"/>
        <v>Iris-virginica</v>
      </c>
      <c r="I148" s="11">
        <f t="shared" si="5"/>
        <v>0</v>
      </c>
      <c r="J148" s="42">
        <f t="shared" si="6"/>
        <v>6.5372283640423665E-3</v>
      </c>
    </row>
    <row r="149" spans="1:10" x14ac:dyDescent="0.25">
      <c r="A149" s="18" t="s">
        <v>2</v>
      </c>
      <c r="B149" s="18">
        <v>6.8</v>
      </c>
      <c r="C149" s="18">
        <v>3.2</v>
      </c>
      <c r="D149" s="18">
        <v>5.9</v>
      </c>
      <c r="E149" s="18">
        <v>2.2999999999999998</v>
      </c>
      <c r="F149" s="3">
        <f>IF(A149="Iris-setosa",$L$5,IF(A149="Iris-versicolor",$L$6,$L$7))</f>
        <v>2</v>
      </c>
      <c r="G149" s="11">
        <f>O$7*B149+P$7*C149+Q$7*D149+R$7*E149+S$7</f>
        <v>2.046337245100585</v>
      </c>
      <c r="H149" s="11" t="str">
        <f t="shared" si="4"/>
        <v>Iris-virginica</v>
      </c>
      <c r="I149" s="11">
        <f t="shared" si="5"/>
        <v>0</v>
      </c>
      <c r="J149" s="42">
        <f t="shared" si="6"/>
        <v>4.5302542208035729E-2</v>
      </c>
    </row>
    <row r="150" spans="1:10" x14ac:dyDescent="0.25">
      <c r="A150" s="18" t="s">
        <v>2</v>
      </c>
      <c r="B150" s="18">
        <v>6.7</v>
      </c>
      <c r="C150" s="18">
        <v>3.3</v>
      </c>
      <c r="D150" s="18">
        <v>5.7</v>
      </c>
      <c r="E150" s="18">
        <v>2.5</v>
      </c>
      <c r="F150" s="3">
        <f>IF(A150="Iris-setosa",$L$5,IF(A150="Iris-versicolor",$L$6,$L$7))</f>
        <v>2</v>
      </c>
      <c r="G150" s="11">
        <f>O$7*B150+P$7*C150+Q$7*D150+R$7*E150+S$7</f>
        <v>2.129465894267025</v>
      </c>
      <c r="H150" s="11" t="str">
        <f t="shared" si="4"/>
        <v>Iris-virginica</v>
      </c>
      <c r="I150" s="11">
        <f t="shared" si="5"/>
        <v>0</v>
      </c>
      <c r="J150" s="42">
        <f t="shared" si="6"/>
        <v>8.7599772722060723E-2</v>
      </c>
    </row>
    <row r="151" spans="1:10" x14ac:dyDescent="0.25">
      <c r="A151" s="18" t="s">
        <v>2</v>
      </c>
      <c r="B151" s="18">
        <v>6.7</v>
      </c>
      <c r="C151" s="18">
        <v>3</v>
      </c>
      <c r="D151" s="18">
        <v>5.2</v>
      </c>
      <c r="E151" s="18">
        <v>2.2999999999999998</v>
      </c>
      <c r="F151" s="3">
        <f>IF(A151="Iris-setosa",$L$5,IF(A151="Iris-versicolor",$L$6,$L$7))</f>
        <v>2</v>
      </c>
      <c r="G151" s="11">
        <f>O$7*B151+P$7*C151+Q$7*D151+R$7*E151+S$7</f>
        <v>1.9072585132530921</v>
      </c>
      <c r="H151" s="11" t="str">
        <f t="shared" si="4"/>
        <v>Iris-virginica</v>
      </c>
      <c r="I151" s="11">
        <f t="shared" si="5"/>
        <v>0</v>
      </c>
      <c r="J151" s="42">
        <f t="shared" si="6"/>
        <v>5.4413057304546096E-3</v>
      </c>
    </row>
    <row r="152" spans="1:10" x14ac:dyDescent="0.25">
      <c r="A152" s="18" t="s">
        <v>2</v>
      </c>
      <c r="B152" s="18">
        <v>6.3</v>
      </c>
      <c r="C152" s="18">
        <v>2.5</v>
      </c>
      <c r="D152" s="18">
        <v>5</v>
      </c>
      <c r="E152" s="18">
        <v>1.9</v>
      </c>
      <c r="F152" s="3">
        <f>IF(A152="Iris-setosa",$L$5,IF(A152="Iris-versicolor",$L$6,$L$7))</f>
        <v>2</v>
      </c>
      <c r="G152" s="11">
        <f>O$7*B152+P$7*C152+Q$7*D152+R$7*E152+S$7</f>
        <v>1.6839173976082171</v>
      </c>
      <c r="H152" s="11" t="str">
        <f t="shared" si="4"/>
        <v>Iris-virginica</v>
      </c>
      <c r="I152" s="11">
        <f t="shared" si="5"/>
        <v>0</v>
      </c>
      <c r="J152" s="42">
        <f t="shared" si="6"/>
        <v>2.237295251445983E-2</v>
      </c>
    </row>
    <row r="153" spans="1:10" x14ac:dyDescent="0.25">
      <c r="A153" s="18" t="s">
        <v>2</v>
      </c>
      <c r="B153" s="18">
        <v>6.5</v>
      </c>
      <c r="C153" s="18">
        <v>3</v>
      </c>
      <c r="D153" s="18">
        <v>5.2</v>
      </c>
      <c r="E153" s="18">
        <v>2</v>
      </c>
      <c r="F153" s="3">
        <f>IF(A153="Iris-setosa",$L$5,IF(A153="Iris-versicolor",$L$6,$L$7))</f>
        <v>2</v>
      </c>
      <c r="G153" s="11">
        <f>O$7*B153+P$7*C153+Q$7*D153+R$7*E153+S$7</f>
        <v>1.7462385699967933</v>
      </c>
      <c r="H153" s="11" t="str">
        <f t="shared" si="4"/>
        <v>Iris-virginica</v>
      </c>
      <c r="I153" s="11">
        <f t="shared" si="5"/>
        <v>0</v>
      </c>
      <c r="J153" s="42">
        <f t="shared" si="6"/>
        <v>7.6133890385438035E-3</v>
      </c>
    </row>
    <row r="154" spans="1:10" x14ac:dyDescent="0.25">
      <c r="A154" s="18" t="s">
        <v>2</v>
      </c>
      <c r="B154" s="18">
        <v>6.2</v>
      </c>
      <c r="C154" s="18">
        <v>3.4</v>
      </c>
      <c r="D154" s="18">
        <v>5.4</v>
      </c>
      <c r="E154" s="18">
        <v>2.2999999999999998</v>
      </c>
      <c r="F154" s="3">
        <f>IF(A154="Iris-setosa",$L$5,IF(A154="Iris-versicolor",$L$6,$L$7))</f>
        <v>2</v>
      </c>
      <c r="G154" s="11">
        <f>O$7*B154+P$7*C154+Q$7*D154+R$7*E154+S$7</f>
        <v>1.9898333426469552</v>
      </c>
      <c r="H154" s="11" t="str">
        <f t="shared" si="4"/>
        <v>Iris-virginica</v>
      </c>
      <c r="I154" s="11">
        <f t="shared" si="5"/>
        <v>0</v>
      </c>
      <c r="J154" s="42">
        <f t="shared" si="6"/>
        <v>2.4442206909061213E-2</v>
      </c>
    </row>
    <row r="155" spans="1:10" x14ac:dyDescent="0.25">
      <c r="A155" s="18" t="s">
        <v>2</v>
      </c>
      <c r="B155" s="18">
        <v>5.9</v>
      </c>
      <c r="C155" s="18">
        <v>3</v>
      </c>
      <c r="D155" s="18">
        <v>5.0999999999999996</v>
      </c>
      <c r="E155" s="18">
        <v>1.8</v>
      </c>
      <c r="F155" s="3">
        <f>IF(A155="Iris-setosa",$L$5,IF(A155="Iris-versicolor",$L$6,$L$7))</f>
        <v>2</v>
      </c>
      <c r="G155" s="11">
        <f>O$7*B155+P$7*C155+Q$7*D155+R$7*E155+S$7</f>
        <v>1.6674044858121775</v>
      </c>
      <c r="H155" s="11" t="str">
        <f t="shared" si="4"/>
        <v>Iris-virginica</v>
      </c>
      <c r="I155" s="11">
        <f t="shared" si="5"/>
        <v>0</v>
      </c>
      <c r="J155" s="42">
        <f t="shared" si="6"/>
        <v>2.7585496350428292E-2</v>
      </c>
    </row>
  </sheetData>
  <mergeCells count="20">
    <mergeCell ref="O39:P39"/>
    <mergeCell ref="O40:P40"/>
    <mergeCell ref="M38:N38"/>
    <mergeCell ref="M39:N39"/>
    <mergeCell ref="M40:N40"/>
    <mergeCell ref="L19:T26"/>
    <mergeCell ref="N27:O27"/>
    <mergeCell ref="M28:M33"/>
    <mergeCell ref="O38:P38"/>
    <mergeCell ref="U5:Y5"/>
    <mergeCell ref="B4:E4"/>
    <mergeCell ref="K4:L4"/>
    <mergeCell ref="O4:S4"/>
    <mergeCell ref="F3:H3"/>
    <mergeCell ref="S9:S11"/>
    <mergeCell ref="Q9:R11"/>
    <mergeCell ref="O9:P11"/>
    <mergeCell ref="O15:S15"/>
    <mergeCell ref="N3:S3"/>
    <mergeCell ref="K3:L3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2021-08-18T10:31:00Z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b925e912-12cf-4395-9794-2e446eb6fb03</vt:lpwstr>
  </property>
</Properties>
</file>