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ma\Documents\teaching\Econ372_F16\problem_sets\"/>
    </mc:Choice>
  </mc:AlternateContent>
  <bookViews>
    <workbookView xWindow="120" yWindow="120" windowWidth="8820" windowHeight="5280" activeTab="1"/>
  </bookViews>
  <sheets>
    <sheet name="Regress" sheetId="2" r:id="rId1"/>
    <sheet name="regress_s" sheetId="1" r:id="rId2"/>
  </sheets>
  <calcPr calcId="152511"/>
</workbook>
</file>

<file path=xl/calcChain.xml><?xml version="1.0" encoding="utf-8"?>
<calcChain xmlns="http://schemas.openxmlformats.org/spreadsheetml/2006/main">
  <c r="AB164" i="1" l="1"/>
  <c r="AA164" i="1"/>
  <c r="Z164" i="1"/>
  <c r="Y164" i="1"/>
  <c r="X164" i="1"/>
  <c r="AB163" i="1"/>
  <c r="AA163" i="1"/>
  <c r="Z163" i="1"/>
  <c r="Y163" i="1"/>
  <c r="AB162" i="1"/>
  <c r="AA162" i="1"/>
  <c r="Z162" i="1"/>
  <c r="Y162" i="1"/>
  <c r="X163" i="1"/>
  <c r="X162" i="1"/>
  <c r="X64" i="1"/>
  <c r="Q162" i="1"/>
  <c r="Q5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V5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5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AB159" i="1"/>
  <c r="U99" i="1"/>
  <c r="U98" i="1"/>
  <c r="U97" i="1"/>
  <c r="U96" i="1"/>
  <c r="AB155" i="1"/>
  <c r="U95" i="1"/>
  <c r="U94" i="1"/>
  <c r="U93" i="1"/>
  <c r="U92" i="1"/>
  <c r="AB151" i="1"/>
  <c r="U91" i="1"/>
  <c r="U90" i="1"/>
  <c r="U89" i="1"/>
  <c r="U88" i="1"/>
  <c r="AB147" i="1"/>
  <c r="U87" i="1"/>
  <c r="U86" i="1"/>
  <c r="U85" i="1"/>
  <c r="U84" i="1"/>
  <c r="AB143" i="1"/>
  <c r="U83" i="1"/>
  <c r="U82" i="1"/>
  <c r="U81" i="1"/>
  <c r="U80" i="1"/>
  <c r="AB139" i="1"/>
  <c r="U79" i="1"/>
  <c r="U78" i="1"/>
  <c r="U77" i="1"/>
  <c r="U76" i="1"/>
  <c r="U75" i="1"/>
  <c r="U74" i="1"/>
  <c r="U73" i="1"/>
  <c r="U72" i="1"/>
  <c r="AB131" i="1"/>
  <c r="U71" i="1"/>
  <c r="U70" i="1"/>
  <c r="U69" i="1"/>
  <c r="U68" i="1"/>
  <c r="AB127" i="1"/>
  <c r="U67" i="1"/>
  <c r="U66" i="1"/>
  <c r="U65" i="1"/>
  <c r="U64" i="1"/>
  <c r="AB123" i="1"/>
  <c r="U63" i="1"/>
  <c r="U62" i="1"/>
  <c r="U61" i="1"/>
  <c r="U60" i="1"/>
  <c r="AB119" i="1"/>
  <c r="U59" i="1"/>
  <c r="U58" i="1"/>
  <c r="U57" i="1"/>
  <c r="U56" i="1"/>
  <c r="AB115" i="1"/>
  <c r="U55" i="1"/>
  <c r="U54" i="1"/>
  <c r="U53" i="1"/>
  <c r="U52" i="1"/>
  <c r="AB111" i="1"/>
  <c r="U51" i="1"/>
  <c r="U50" i="1"/>
  <c r="U49" i="1"/>
  <c r="U48" i="1"/>
  <c r="AB107" i="1"/>
  <c r="U47" i="1"/>
  <c r="U46" i="1"/>
  <c r="U45" i="1"/>
  <c r="U44" i="1"/>
  <c r="AB103" i="1"/>
  <c r="U43" i="1"/>
  <c r="U42" i="1"/>
  <c r="U41" i="1"/>
  <c r="U40" i="1"/>
  <c r="AB99" i="1"/>
  <c r="U39" i="1"/>
  <c r="U38" i="1"/>
  <c r="U37" i="1"/>
  <c r="U36" i="1"/>
  <c r="AB95" i="1"/>
  <c r="U35" i="1"/>
  <c r="U34" i="1"/>
  <c r="U33" i="1"/>
  <c r="U32" i="1"/>
  <c r="AB91" i="1"/>
  <c r="U31" i="1"/>
  <c r="U30" i="1"/>
  <c r="U29" i="1"/>
  <c r="U28" i="1"/>
  <c r="AB87" i="1"/>
  <c r="U27" i="1"/>
  <c r="U26" i="1"/>
  <c r="U25" i="1"/>
  <c r="U24" i="1"/>
  <c r="AB83" i="1"/>
  <c r="U23" i="1"/>
  <c r="U22" i="1"/>
  <c r="U21" i="1"/>
  <c r="U20" i="1"/>
  <c r="AB79" i="1"/>
  <c r="U19" i="1"/>
  <c r="U18" i="1"/>
  <c r="U17" i="1"/>
  <c r="U16" i="1"/>
  <c r="AB75" i="1"/>
  <c r="U15" i="1"/>
  <c r="U14" i="1"/>
  <c r="U13" i="1"/>
  <c r="U12" i="1"/>
  <c r="AB71" i="1"/>
  <c r="U11" i="1"/>
  <c r="U10" i="1"/>
  <c r="U9" i="1"/>
  <c r="U8" i="1"/>
  <c r="AB67" i="1"/>
  <c r="U7" i="1"/>
  <c r="U6" i="1"/>
  <c r="U5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AA158" i="1"/>
  <c r="T98" i="1"/>
  <c r="T97" i="1"/>
  <c r="T96" i="1"/>
  <c r="T95" i="1"/>
  <c r="AA154" i="1"/>
  <c r="T94" i="1"/>
  <c r="T93" i="1"/>
  <c r="T92" i="1"/>
  <c r="T91" i="1"/>
  <c r="AA150" i="1"/>
  <c r="T90" i="1"/>
  <c r="T89" i="1"/>
  <c r="T88" i="1"/>
  <c r="T87" i="1"/>
  <c r="AA146" i="1"/>
  <c r="T86" i="1"/>
  <c r="T85" i="1"/>
  <c r="T84" i="1"/>
  <c r="T83" i="1"/>
  <c r="AA142" i="1"/>
  <c r="T82" i="1"/>
  <c r="T81" i="1"/>
  <c r="T80" i="1"/>
  <c r="T79" i="1"/>
  <c r="AA138" i="1"/>
  <c r="T78" i="1"/>
  <c r="T77" i="1"/>
  <c r="T76" i="1"/>
  <c r="T75" i="1"/>
  <c r="AA134" i="1"/>
  <c r="T74" i="1"/>
  <c r="T73" i="1"/>
  <c r="T72" i="1"/>
  <c r="T71" i="1"/>
  <c r="AA130" i="1"/>
  <c r="T70" i="1"/>
  <c r="T69" i="1"/>
  <c r="T68" i="1"/>
  <c r="T67" i="1"/>
  <c r="AA126" i="1"/>
  <c r="T66" i="1"/>
  <c r="T65" i="1"/>
  <c r="T64" i="1"/>
  <c r="T63" i="1"/>
  <c r="AA122" i="1"/>
  <c r="T62" i="1"/>
  <c r="T61" i="1"/>
  <c r="T60" i="1"/>
  <c r="T59" i="1"/>
  <c r="AA118" i="1"/>
  <c r="T58" i="1"/>
  <c r="T57" i="1"/>
  <c r="T56" i="1"/>
  <c r="T55" i="1"/>
  <c r="AA114" i="1"/>
  <c r="T54" i="1"/>
  <c r="T53" i="1"/>
  <c r="T52" i="1"/>
  <c r="T51" i="1"/>
  <c r="AA110" i="1"/>
  <c r="T50" i="1"/>
  <c r="T49" i="1"/>
  <c r="T48" i="1"/>
  <c r="T47" i="1"/>
  <c r="AA106" i="1"/>
  <c r="T46" i="1"/>
  <c r="T45" i="1"/>
  <c r="T44" i="1"/>
  <c r="T43" i="1"/>
  <c r="AA102" i="1"/>
  <c r="T42" i="1"/>
  <c r="T41" i="1"/>
  <c r="T40" i="1"/>
  <c r="T39" i="1"/>
  <c r="AA98" i="1"/>
  <c r="T38" i="1"/>
  <c r="T37" i="1"/>
  <c r="T36" i="1"/>
  <c r="T35" i="1"/>
  <c r="AA94" i="1"/>
  <c r="T34" i="1"/>
  <c r="T33" i="1"/>
  <c r="T32" i="1"/>
  <c r="T31" i="1"/>
  <c r="AA90" i="1"/>
  <c r="T30" i="1"/>
  <c r="T29" i="1"/>
  <c r="T28" i="1"/>
  <c r="T27" i="1"/>
  <c r="AA86" i="1"/>
  <c r="T26" i="1"/>
  <c r="T25" i="1"/>
  <c r="T24" i="1"/>
  <c r="T23" i="1"/>
  <c r="AA82" i="1"/>
  <c r="T22" i="1"/>
  <c r="T21" i="1"/>
  <c r="T20" i="1"/>
  <c r="T19" i="1"/>
  <c r="AA78" i="1"/>
  <c r="T18" i="1"/>
  <c r="T17" i="1"/>
  <c r="T16" i="1"/>
  <c r="T15" i="1"/>
  <c r="AA74" i="1"/>
  <c r="T14" i="1"/>
  <c r="T13" i="1"/>
  <c r="T12" i="1"/>
  <c r="T11" i="1"/>
  <c r="AA70" i="1"/>
  <c r="T10" i="1"/>
  <c r="T9" i="1"/>
  <c r="T8" i="1"/>
  <c r="T7" i="1"/>
  <c r="AA66" i="1"/>
  <c r="T6" i="1"/>
  <c r="T5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Z157" i="1"/>
  <c r="S97" i="1"/>
  <c r="S96" i="1"/>
  <c r="S95" i="1"/>
  <c r="S94" i="1"/>
  <c r="Z153" i="1"/>
  <c r="S93" i="1"/>
  <c r="S92" i="1"/>
  <c r="S91" i="1"/>
  <c r="S90" i="1"/>
  <c r="Z149" i="1"/>
  <c r="S89" i="1"/>
  <c r="S88" i="1"/>
  <c r="S87" i="1"/>
  <c r="S86" i="1"/>
  <c r="Z145" i="1"/>
  <c r="S85" i="1"/>
  <c r="S84" i="1"/>
  <c r="S83" i="1"/>
  <c r="S82" i="1"/>
  <c r="Z141" i="1"/>
  <c r="S81" i="1"/>
  <c r="S80" i="1"/>
  <c r="S79" i="1"/>
  <c r="S78" i="1"/>
  <c r="Z137" i="1"/>
  <c r="S77" i="1"/>
  <c r="S76" i="1"/>
  <c r="S75" i="1"/>
  <c r="S74" i="1"/>
  <c r="Z133" i="1"/>
  <c r="S73" i="1"/>
  <c r="S72" i="1"/>
  <c r="S71" i="1"/>
  <c r="S70" i="1"/>
  <c r="Z129" i="1"/>
  <c r="S69" i="1"/>
  <c r="S68" i="1"/>
  <c r="S67" i="1"/>
  <c r="S66" i="1"/>
  <c r="Z125" i="1"/>
  <c r="S65" i="1"/>
  <c r="S64" i="1"/>
  <c r="S63" i="1"/>
  <c r="S62" i="1"/>
  <c r="Z121" i="1"/>
  <c r="S61" i="1"/>
  <c r="S60" i="1"/>
  <c r="S59" i="1"/>
  <c r="S58" i="1"/>
  <c r="Z117" i="1"/>
  <c r="S57" i="1"/>
  <c r="S56" i="1"/>
  <c r="S55" i="1"/>
  <c r="S54" i="1"/>
  <c r="Z113" i="1"/>
  <c r="S53" i="1"/>
  <c r="S52" i="1"/>
  <c r="S51" i="1"/>
  <c r="S50" i="1"/>
  <c r="Z109" i="1"/>
  <c r="S49" i="1"/>
  <c r="S48" i="1"/>
  <c r="S47" i="1"/>
  <c r="S46" i="1"/>
  <c r="Z105" i="1"/>
  <c r="S45" i="1"/>
  <c r="S44" i="1"/>
  <c r="S43" i="1"/>
  <c r="S42" i="1"/>
  <c r="Z101" i="1"/>
  <c r="S41" i="1"/>
  <c r="S40" i="1"/>
  <c r="S39" i="1"/>
  <c r="S38" i="1"/>
  <c r="Z97" i="1"/>
  <c r="S37" i="1"/>
  <c r="S36" i="1"/>
  <c r="S35" i="1"/>
  <c r="S34" i="1"/>
  <c r="Z93" i="1"/>
  <c r="S33" i="1"/>
  <c r="S32" i="1"/>
  <c r="S31" i="1"/>
  <c r="S30" i="1"/>
  <c r="Z89" i="1"/>
  <c r="S29" i="1"/>
  <c r="S28" i="1"/>
  <c r="S27" i="1"/>
  <c r="S26" i="1"/>
  <c r="Z85" i="1"/>
  <c r="S25" i="1"/>
  <c r="S24" i="1"/>
  <c r="S23" i="1"/>
  <c r="S22" i="1"/>
  <c r="Z81" i="1"/>
  <c r="S21" i="1"/>
  <c r="S20" i="1"/>
  <c r="S19" i="1"/>
  <c r="S18" i="1"/>
  <c r="Z77" i="1"/>
  <c r="S17" i="1"/>
  <c r="S16" i="1"/>
  <c r="S15" i="1"/>
  <c r="S14" i="1"/>
  <c r="Z73" i="1"/>
  <c r="S13" i="1"/>
  <c r="S12" i="1"/>
  <c r="S11" i="1"/>
  <c r="S10" i="1"/>
  <c r="Z69" i="1"/>
  <c r="S9" i="1"/>
  <c r="S8" i="1"/>
  <c r="S7" i="1"/>
  <c r="S6" i="1"/>
  <c r="Z65" i="1"/>
  <c r="S5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X140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AB135" i="1"/>
  <c r="V163" i="1"/>
  <c r="V162" i="1"/>
  <c r="X84" i="1"/>
  <c r="Z70" i="1"/>
  <c r="Z78" i="1"/>
  <c r="Z82" i="1"/>
  <c r="Z90" i="1"/>
  <c r="Z98" i="1"/>
  <c r="Z102" i="1"/>
  <c r="Z110" i="1"/>
  <c r="Z118" i="1"/>
  <c r="Z122" i="1"/>
  <c r="Z130" i="1"/>
  <c r="Z138" i="1"/>
  <c r="Z142" i="1"/>
  <c r="Z150" i="1"/>
  <c r="Z158" i="1"/>
  <c r="AA71" i="1"/>
  <c r="AA75" i="1"/>
  <c r="AA83" i="1"/>
  <c r="AA91" i="1"/>
  <c r="AA95" i="1"/>
  <c r="AA103" i="1"/>
  <c r="AA111" i="1"/>
  <c r="AA115" i="1"/>
  <c r="AA123" i="1"/>
  <c r="AA131" i="1"/>
  <c r="AA135" i="1"/>
  <c r="AA143" i="1"/>
  <c r="AA151" i="1"/>
  <c r="AA159" i="1"/>
  <c r="AB64" i="1"/>
  <c r="AB68" i="1"/>
  <c r="AB76" i="1"/>
  <c r="AB84" i="1"/>
  <c r="AB88" i="1"/>
  <c r="AB96" i="1"/>
  <c r="AB104" i="1"/>
  <c r="AB108" i="1"/>
  <c r="AB116" i="1"/>
  <c r="AB120" i="1"/>
  <c r="AB128" i="1"/>
  <c r="AB132" i="1"/>
  <c r="AB136" i="1"/>
  <c r="AB140" i="1"/>
  <c r="AB144" i="1"/>
  <c r="AB148" i="1"/>
  <c r="Q164" i="1"/>
  <c r="X106" i="1"/>
  <c r="Z66" i="1"/>
  <c r="Z74" i="1"/>
  <c r="Z86" i="1"/>
  <c r="Z94" i="1"/>
  <c r="Z106" i="1"/>
  <c r="Z114" i="1"/>
  <c r="Z126" i="1"/>
  <c r="Z134" i="1"/>
  <c r="Z146" i="1"/>
  <c r="Z154" i="1"/>
  <c r="AA67" i="1"/>
  <c r="AA79" i="1"/>
  <c r="AA87" i="1"/>
  <c r="AA99" i="1"/>
  <c r="AA107" i="1"/>
  <c r="AA119" i="1"/>
  <c r="AA127" i="1"/>
  <c r="AA139" i="1"/>
  <c r="AA147" i="1"/>
  <c r="AA155" i="1"/>
  <c r="AB72" i="1"/>
  <c r="AB80" i="1"/>
  <c r="AB92" i="1"/>
  <c r="AB100" i="1"/>
  <c r="AB112" i="1"/>
  <c r="AB124" i="1"/>
  <c r="Q163" i="1"/>
  <c r="V164" i="1"/>
  <c r="AB152" i="1"/>
  <c r="Z71" i="1"/>
  <c r="Z79" i="1"/>
  <c r="Z87" i="1"/>
  <c r="Z99" i="1"/>
  <c r="Z107" i="1"/>
  <c r="Z119" i="1"/>
  <c r="Z127" i="1"/>
  <c r="Z131" i="1"/>
  <c r="Z135" i="1"/>
  <c r="Z139" i="1"/>
  <c r="Z143" i="1"/>
  <c r="Z147" i="1"/>
  <c r="Z151" i="1"/>
  <c r="Z155" i="1"/>
  <c r="Z159" i="1"/>
  <c r="AA64" i="1"/>
  <c r="AA68" i="1"/>
  <c r="AA72" i="1"/>
  <c r="AA76" i="1"/>
  <c r="AA80" i="1"/>
  <c r="AA84" i="1"/>
  <c r="AA88" i="1"/>
  <c r="AA92" i="1"/>
  <c r="AA96" i="1"/>
  <c r="AA100" i="1"/>
  <c r="AA104" i="1"/>
  <c r="AA108" i="1"/>
  <c r="AA112" i="1"/>
  <c r="AA116" i="1"/>
  <c r="AA120" i="1"/>
  <c r="AA124" i="1"/>
  <c r="AA128" i="1"/>
  <c r="AA132" i="1"/>
  <c r="AA136" i="1"/>
  <c r="AA140" i="1"/>
  <c r="AA144" i="1"/>
  <c r="AA148" i="1"/>
  <c r="AA152" i="1"/>
  <c r="AA156" i="1"/>
  <c r="AB65" i="1"/>
  <c r="AB69" i="1"/>
  <c r="AB73" i="1"/>
  <c r="AB77" i="1"/>
  <c r="AB81" i="1"/>
  <c r="AB85" i="1"/>
  <c r="AB89" i="1"/>
  <c r="AB93" i="1"/>
  <c r="AB97" i="1"/>
  <c r="AB101" i="1"/>
  <c r="AB105" i="1"/>
  <c r="AB109" i="1"/>
  <c r="AB113" i="1"/>
  <c r="AB117" i="1"/>
  <c r="AB121" i="1"/>
  <c r="AB125" i="1"/>
  <c r="AB129" i="1"/>
  <c r="AB133" i="1"/>
  <c r="AB137" i="1"/>
  <c r="AB141" i="1"/>
  <c r="AB145" i="1"/>
  <c r="AB149" i="1"/>
  <c r="AB153" i="1"/>
  <c r="AB157" i="1"/>
  <c r="AB156" i="1"/>
  <c r="Z67" i="1"/>
  <c r="Z75" i="1"/>
  <c r="Z83" i="1"/>
  <c r="Z91" i="1"/>
  <c r="Z95" i="1"/>
  <c r="Z103" i="1"/>
  <c r="Z111" i="1"/>
  <c r="Z115" i="1"/>
  <c r="Z123" i="1"/>
  <c r="Z64" i="1"/>
  <c r="Z68" i="1"/>
  <c r="Z72" i="1"/>
  <c r="Z76" i="1"/>
  <c r="Z80" i="1"/>
  <c r="Z84" i="1"/>
  <c r="Z88" i="1"/>
  <c r="Z92" i="1"/>
  <c r="Z96" i="1"/>
  <c r="Z100" i="1"/>
  <c r="Z104" i="1"/>
  <c r="Z108" i="1"/>
  <c r="Z112" i="1"/>
  <c r="Z116" i="1"/>
  <c r="Z120" i="1"/>
  <c r="Z124" i="1"/>
  <c r="Z128" i="1"/>
  <c r="Z132" i="1"/>
  <c r="Z136" i="1"/>
  <c r="Z140" i="1"/>
  <c r="Z144" i="1"/>
  <c r="Z148" i="1"/>
  <c r="Z152" i="1"/>
  <c r="Z156" i="1"/>
  <c r="AA65" i="1"/>
  <c r="AA69" i="1"/>
  <c r="AA73" i="1"/>
  <c r="AA77" i="1"/>
  <c r="AA81" i="1"/>
  <c r="AA85" i="1"/>
  <c r="AA89" i="1"/>
  <c r="AA93" i="1"/>
  <c r="AA97" i="1"/>
  <c r="AA101" i="1"/>
  <c r="AA105" i="1"/>
  <c r="AA109" i="1"/>
  <c r="AA113" i="1"/>
  <c r="AA117" i="1"/>
  <c r="AA121" i="1"/>
  <c r="AA125" i="1"/>
  <c r="AA129" i="1"/>
  <c r="AA133" i="1"/>
  <c r="AA137" i="1"/>
  <c r="AA141" i="1"/>
  <c r="AA145" i="1"/>
  <c r="AA149" i="1"/>
  <c r="AA153" i="1"/>
  <c r="AA157" i="1"/>
  <c r="AB66" i="1"/>
  <c r="AB70" i="1"/>
  <c r="AB74" i="1"/>
  <c r="AB78" i="1"/>
  <c r="AB82" i="1"/>
  <c r="AB86" i="1"/>
  <c r="AB90" i="1"/>
  <c r="AB94" i="1"/>
  <c r="AB98" i="1"/>
  <c r="AB102" i="1"/>
  <c r="AB106" i="1"/>
  <c r="AB110" i="1"/>
  <c r="AB114" i="1"/>
  <c r="AB118" i="1"/>
  <c r="AB122" i="1"/>
  <c r="AB126" i="1"/>
  <c r="AB130" i="1"/>
  <c r="AB134" i="1"/>
  <c r="AB138" i="1"/>
  <c r="AB142" i="1"/>
  <c r="AB146" i="1"/>
  <c r="AB150" i="1"/>
  <c r="AB154" i="1"/>
  <c r="AB158" i="1"/>
  <c r="U164" i="1"/>
  <c r="U163" i="1"/>
  <c r="U162" i="1"/>
  <c r="S163" i="1"/>
  <c r="S162" i="1"/>
  <c r="S164" i="1"/>
  <c r="Y114" i="1"/>
  <c r="T163" i="1"/>
  <c r="T162" i="1"/>
  <c r="T164" i="1"/>
  <c r="R164" i="1"/>
  <c r="R163" i="1"/>
  <c r="R162" i="1"/>
  <c r="Y82" i="1"/>
  <c r="X76" i="1"/>
  <c r="X112" i="1"/>
  <c r="X134" i="1"/>
  <c r="X155" i="1"/>
  <c r="X119" i="1"/>
  <c r="X70" i="1"/>
  <c r="X80" i="1"/>
  <c r="X96" i="1"/>
  <c r="X108" i="1"/>
  <c r="X116" i="1"/>
  <c r="X98" i="1"/>
  <c r="X127" i="1"/>
  <c r="X91" i="1"/>
  <c r="X124" i="1"/>
  <c r="X132" i="1"/>
  <c r="X144" i="1"/>
  <c r="X148" i="1"/>
  <c r="Y142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Y123" i="1"/>
  <c r="Y127" i="1"/>
  <c r="Y131" i="1"/>
  <c r="Y135" i="1"/>
  <c r="Y139" i="1"/>
  <c r="Y143" i="1"/>
  <c r="Y147" i="1"/>
  <c r="Y151" i="1"/>
  <c r="Y155" i="1"/>
  <c r="Y159" i="1"/>
  <c r="X100" i="1"/>
  <c r="X128" i="1"/>
  <c r="X68" i="1"/>
  <c r="X78" i="1"/>
  <c r="Y86" i="1"/>
  <c r="X94" i="1"/>
  <c r="Y106" i="1"/>
  <c r="X115" i="1"/>
  <c r="Y122" i="1"/>
  <c r="X142" i="1"/>
  <c r="Y150" i="1"/>
  <c r="X158" i="1"/>
  <c r="Y102" i="1"/>
  <c r="X71" i="1"/>
  <c r="X86" i="1"/>
  <c r="X114" i="1"/>
  <c r="X143" i="1"/>
  <c r="X156" i="1"/>
  <c r="Y64" i="1"/>
  <c r="Y72" i="1"/>
  <c r="Y80" i="1"/>
  <c r="Y88" i="1"/>
  <c r="Y96" i="1"/>
  <c r="Y104" i="1"/>
  <c r="Y112" i="1"/>
  <c r="Y120" i="1"/>
  <c r="Y128" i="1"/>
  <c r="Y136" i="1"/>
  <c r="Y144" i="1"/>
  <c r="Y156" i="1"/>
  <c r="X72" i="1"/>
  <c r="X67" i="1"/>
  <c r="Y66" i="1"/>
  <c r="Y74" i="1"/>
  <c r="X83" i="1"/>
  <c r="Y90" i="1"/>
  <c r="X99" i="1"/>
  <c r="X110" i="1"/>
  <c r="Y110" i="1"/>
  <c r="X126" i="1"/>
  <c r="X131" i="1"/>
  <c r="Y130" i="1"/>
  <c r="Y138" i="1"/>
  <c r="X147" i="1"/>
  <c r="Y154" i="1"/>
  <c r="Y134" i="1"/>
  <c r="Y78" i="1"/>
  <c r="X79" i="1"/>
  <c r="X92" i="1"/>
  <c r="X107" i="1"/>
  <c r="X122" i="1"/>
  <c r="X135" i="1"/>
  <c r="X150" i="1"/>
  <c r="Y68" i="1"/>
  <c r="Y76" i="1"/>
  <c r="Y84" i="1"/>
  <c r="Y92" i="1"/>
  <c r="Y100" i="1"/>
  <c r="Y108" i="1"/>
  <c r="Y116" i="1"/>
  <c r="Y124" i="1"/>
  <c r="Y132" i="1"/>
  <c r="Y140" i="1"/>
  <c r="Y148" i="1"/>
  <c r="Y152" i="1"/>
  <c r="X88" i="1"/>
  <c r="X104" i="1"/>
  <c r="X120" i="1"/>
  <c r="X136" i="1"/>
  <c r="X152" i="1"/>
  <c r="Y158" i="1"/>
  <c r="Y126" i="1"/>
  <c r="Y98" i="1"/>
  <c r="Y70" i="1"/>
  <c r="X66" i="1"/>
  <c r="X74" i="1"/>
  <c r="X87" i="1"/>
  <c r="X95" i="1"/>
  <c r="X102" i="1"/>
  <c r="X123" i="1"/>
  <c r="X130" i="1"/>
  <c r="X138" i="1"/>
  <c r="X151" i="1"/>
  <c r="X159" i="1"/>
  <c r="Y146" i="1"/>
  <c r="Y118" i="1"/>
  <c r="Y94" i="1"/>
  <c r="X75" i="1"/>
  <c r="X82" i="1"/>
  <c r="X90" i="1"/>
  <c r="X103" i="1"/>
  <c r="X111" i="1"/>
  <c r="X118" i="1"/>
  <c r="X139" i="1"/>
  <c r="X146" i="1"/>
  <c r="X154" i="1"/>
  <c r="X65" i="1"/>
  <c r="X69" i="1"/>
  <c r="X73" i="1"/>
  <c r="X77" i="1"/>
  <c r="X81" i="1"/>
  <c r="X85" i="1"/>
  <c r="X89" i="1"/>
  <c r="X93" i="1"/>
  <c r="X97" i="1"/>
  <c r="X101" i="1"/>
  <c r="X105" i="1"/>
  <c r="X109" i="1"/>
  <c r="X113" i="1"/>
  <c r="X117" i="1"/>
  <c r="X121" i="1"/>
  <c r="X125" i="1"/>
  <c r="X129" i="1"/>
  <c r="X133" i="1"/>
  <c r="X137" i="1"/>
  <c r="X141" i="1"/>
  <c r="X145" i="1"/>
  <c r="X149" i="1"/>
  <c r="X153" i="1"/>
  <c r="X157" i="1"/>
  <c r="Y153" i="1"/>
  <c r="Y145" i="1"/>
  <c r="Y137" i="1"/>
  <c r="Y129" i="1"/>
  <c r="Y121" i="1"/>
  <c r="Y113" i="1"/>
  <c r="Y109" i="1"/>
  <c r="Y101" i="1"/>
  <c r="Y93" i="1"/>
  <c r="Y85" i="1"/>
  <c r="Y77" i="1"/>
  <c r="Y69" i="1"/>
  <c r="Y157" i="1"/>
  <c r="Y149" i="1"/>
  <c r="Y141" i="1"/>
  <c r="Y133" i="1"/>
  <c r="Y125" i="1"/>
  <c r="Y117" i="1"/>
  <c r="Y105" i="1"/>
  <c r="Y97" i="1"/>
  <c r="Y89" i="1"/>
  <c r="Y81" i="1"/>
  <c r="Y73" i="1"/>
  <c r="Y65" i="1"/>
</calcChain>
</file>

<file path=xl/sharedStrings.xml><?xml version="1.0" encoding="utf-8"?>
<sst xmlns="http://schemas.openxmlformats.org/spreadsheetml/2006/main" count="91" uniqueCount="24">
  <si>
    <t>BA</t>
  </si>
  <si>
    <t>C</t>
  </si>
  <si>
    <t>IBM</t>
  </si>
  <si>
    <t>MRK</t>
  </si>
  <si>
    <t>XOM</t>
  </si>
  <si>
    <t>S&amp;P500</t>
  </si>
  <si>
    <t>Date</t>
  </si>
  <si>
    <t>Monthly Excess Returns</t>
  </si>
  <si>
    <t>R²</t>
  </si>
  <si>
    <t>Rolling 60m Betas</t>
  </si>
  <si>
    <t>Exxon</t>
  </si>
  <si>
    <t>Merck</t>
  </si>
  <si>
    <t>Intercept</t>
  </si>
  <si>
    <t>BA (Boeing)</t>
  </si>
  <si>
    <t>C (Citi)</t>
  </si>
  <si>
    <t>MRK (Merck)</t>
  </si>
  <si>
    <t>XOM (Exxon)</t>
  </si>
  <si>
    <r>
      <t>R</t>
    </r>
    <r>
      <rPr>
        <b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</t>
    </r>
  </si>
  <si>
    <t>Monthly Returns of 5 DJIA stocks, S&amp;P500, riskless rate</t>
  </si>
  <si>
    <t>All dates</t>
  </si>
  <si>
    <r>
      <t>slope (</t>
    </r>
    <r>
      <rPr>
        <sz val="10"/>
        <rFont val="Symbol"/>
        <family val="1"/>
        <charset val="2"/>
      </rPr>
      <t>b</t>
    </r>
    <r>
      <rPr>
        <sz val="10"/>
        <rFont val="Arial"/>
        <family val="2"/>
      </rPr>
      <t>)</t>
    </r>
  </si>
  <si>
    <t>min beta</t>
  </si>
  <si>
    <t>max beta</t>
  </si>
  <si>
    <t xml:space="preserve">range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</si>
</sst>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mmm\-yy;@"/>
    <numFmt numFmtId="165" formatCode="0.000"/>
    <numFmt numFmtId="166" formatCode="_(* #,##0.000_);_(* \(#,##0.000\);_(* &quot;-&quot;??_);_(@_)"/>
    <numFmt numFmtId="167" formatCode="_(* #,##0.0000_);_(* \(#,##0.0000\);_(* &quot;-&quot;??_);_(@_)"/>
  </numFmts>
  <fonts count="9" x14ac:knownFonts="1">
    <font>
      <sz val="10"/>
      <name val="Arial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color theme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10" fontId="0" fillId="0" borderId="0" xfId="0" applyNumberFormat="1"/>
    <xf numFmtId="0" fontId="0" fillId="0" borderId="2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NumberFormat="1" applyFont="1"/>
    <xf numFmtId="2" fontId="3" fillId="0" borderId="0" xfId="0" applyNumberFormat="1" applyFont="1"/>
    <xf numFmtId="0" fontId="1" fillId="0" borderId="0" xfId="0" applyFont="1" applyBorder="1" applyAlignment="1">
      <alignment horizontal="right"/>
    </xf>
    <xf numFmtId="10" fontId="0" fillId="0" borderId="0" xfId="0" applyNumberFormat="1" applyBorder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0" fontId="0" fillId="0" borderId="0" xfId="2" applyNumberFormat="1" applyFont="1"/>
    <xf numFmtId="0" fontId="5" fillId="0" borderId="0" xfId="0" applyFont="1"/>
    <xf numFmtId="43" fontId="0" fillId="0" borderId="0" xfId="1" applyFont="1"/>
    <xf numFmtId="0" fontId="0" fillId="0" borderId="0" xfId="0" applyFill="1" applyBorder="1"/>
    <xf numFmtId="10" fontId="0" fillId="2" borderId="0" xfId="2" applyNumberFormat="1" applyFont="1" applyFill="1"/>
    <xf numFmtId="43" fontId="3" fillId="0" borderId="0" xfId="1" applyFont="1"/>
    <xf numFmtId="43" fontId="0" fillId="0" borderId="1" xfId="1" applyFont="1" applyBorder="1"/>
    <xf numFmtId="166" fontId="0" fillId="0" borderId="0" xfId="1" applyNumberFormat="1" applyFont="1" applyBorder="1"/>
    <xf numFmtId="165" fontId="0" fillId="0" borderId="0" xfId="0" applyNumberFormat="1" applyBorder="1"/>
    <xf numFmtId="166" fontId="0" fillId="0" borderId="0" xfId="1" applyNumberFormat="1" applyFont="1"/>
    <xf numFmtId="166" fontId="3" fillId="0" borderId="0" xfId="1" applyNumberFormat="1" applyFont="1"/>
    <xf numFmtId="166" fontId="0" fillId="2" borderId="0" xfId="1" applyNumberFormat="1" applyFont="1" applyFill="1"/>
    <xf numFmtId="167" fontId="0" fillId="0" borderId="0" xfId="1" applyNumberFormat="1" applyFont="1" applyBorder="1"/>
    <xf numFmtId="0" fontId="5" fillId="0" borderId="0" xfId="0" applyFont="1" applyBorder="1" applyAlignment="1">
      <alignment horizontal="right"/>
    </xf>
    <xf numFmtId="43" fontId="0" fillId="0" borderId="0" xfId="0" applyNumberFormat="1" applyBorder="1"/>
    <xf numFmtId="0" fontId="6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right"/>
    </xf>
    <xf numFmtId="10" fontId="0" fillId="0" borderId="0" xfId="0" applyNumberFormat="1" applyFill="1" applyBorder="1"/>
    <xf numFmtId="0" fontId="5" fillId="0" borderId="0" xfId="0" applyFont="1" applyFill="1" applyBorder="1"/>
    <xf numFmtId="10" fontId="0" fillId="0" borderId="0" xfId="2" applyNumberFormat="1" applyFont="1" applyFill="1" applyBorder="1"/>
    <xf numFmtId="43" fontId="0" fillId="0" borderId="0" xfId="1" applyFont="1" applyFill="1" applyBorder="1"/>
    <xf numFmtId="0" fontId="1" fillId="0" borderId="0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63511187607573E-2"/>
          <c:y val="4.6439628482972138E-2"/>
          <c:w val="0.90189328743545616"/>
          <c:h val="0.85758513931888547"/>
        </c:manualLayout>
      </c:layout>
      <c:lineChart>
        <c:grouping val="standard"/>
        <c:varyColors val="0"/>
        <c:ser>
          <c:idx val="1"/>
          <c:order val="0"/>
          <c:tx>
            <c:strRef>
              <c:f>regress_s!$Y$2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regress_s!$A$64:$A$159</c:f>
              <c:numCache>
                <c:formatCode>[$-409]mmm\-yy;@</c:formatCode>
                <c:ptCount val="96"/>
                <c:pt idx="0">
                  <c:v>39265</c:v>
                </c:pt>
                <c:pt idx="1">
                  <c:v>39295</c:v>
                </c:pt>
                <c:pt idx="2">
                  <c:v>39329</c:v>
                </c:pt>
                <c:pt idx="3">
                  <c:v>39356</c:v>
                </c:pt>
                <c:pt idx="4">
                  <c:v>39387</c:v>
                </c:pt>
                <c:pt idx="5">
                  <c:v>39419</c:v>
                </c:pt>
                <c:pt idx="6">
                  <c:v>39449</c:v>
                </c:pt>
                <c:pt idx="7">
                  <c:v>39479</c:v>
                </c:pt>
                <c:pt idx="8">
                  <c:v>39510</c:v>
                </c:pt>
                <c:pt idx="9">
                  <c:v>39539</c:v>
                </c:pt>
                <c:pt idx="10">
                  <c:v>39569</c:v>
                </c:pt>
                <c:pt idx="11">
                  <c:v>39601</c:v>
                </c:pt>
                <c:pt idx="12">
                  <c:v>39630</c:v>
                </c:pt>
                <c:pt idx="13">
                  <c:v>39661</c:v>
                </c:pt>
                <c:pt idx="14">
                  <c:v>39693</c:v>
                </c:pt>
                <c:pt idx="15">
                  <c:v>39722</c:v>
                </c:pt>
                <c:pt idx="16">
                  <c:v>39755</c:v>
                </c:pt>
                <c:pt idx="17">
                  <c:v>39783</c:v>
                </c:pt>
                <c:pt idx="18">
                  <c:v>39815</c:v>
                </c:pt>
                <c:pt idx="19">
                  <c:v>39846</c:v>
                </c:pt>
                <c:pt idx="20">
                  <c:v>39874</c:v>
                </c:pt>
                <c:pt idx="21">
                  <c:v>39904</c:v>
                </c:pt>
                <c:pt idx="22">
                  <c:v>39934</c:v>
                </c:pt>
                <c:pt idx="23">
                  <c:v>39965</c:v>
                </c:pt>
                <c:pt idx="24">
                  <c:v>39995</c:v>
                </c:pt>
                <c:pt idx="25">
                  <c:v>40028</c:v>
                </c:pt>
                <c:pt idx="26">
                  <c:v>40057</c:v>
                </c:pt>
                <c:pt idx="27">
                  <c:v>40087</c:v>
                </c:pt>
                <c:pt idx="28">
                  <c:v>40119</c:v>
                </c:pt>
                <c:pt idx="29">
                  <c:v>40148</c:v>
                </c:pt>
                <c:pt idx="30">
                  <c:v>40182</c:v>
                </c:pt>
                <c:pt idx="31">
                  <c:v>40210</c:v>
                </c:pt>
                <c:pt idx="32">
                  <c:v>40238</c:v>
                </c:pt>
                <c:pt idx="33">
                  <c:v>40269</c:v>
                </c:pt>
                <c:pt idx="34">
                  <c:v>40301</c:v>
                </c:pt>
                <c:pt idx="35">
                  <c:v>40330</c:v>
                </c:pt>
                <c:pt idx="36">
                  <c:v>40360</c:v>
                </c:pt>
                <c:pt idx="37">
                  <c:v>40392</c:v>
                </c:pt>
                <c:pt idx="38">
                  <c:v>40422</c:v>
                </c:pt>
                <c:pt idx="39">
                  <c:v>40452</c:v>
                </c:pt>
                <c:pt idx="40">
                  <c:v>40483</c:v>
                </c:pt>
                <c:pt idx="41">
                  <c:v>40513</c:v>
                </c:pt>
                <c:pt idx="42">
                  <c:v>40546</c:v>
                </c:pt>
                <c:pt idx="43">
                  <c:v>40575</c:v>
                </c:pt>
                <c:pt idx="44">
                  <c:v>40603</c:v>
                </c:pt>
                <c:pt idx="45">
                  <c:v>40634</c:v>
                </c:pt>
                <c:pt idx="46">
                  <c:v>40665</c:v>
                </c:pt>
                <c:pt idx="47">
                  <c:v>40695</c:v>
                </c:pt>
                <c:pt idx="48">
                  <c:v>40725</c:v>
                </c:pt>
                <c:pt idx="49">
                  <c:v>40756</c:v>
                </c:pt>
                <c:pt idx="50">
                  <c:v>40787</c:v>
                </c:pt>
                <c:pt idx="51">
                  <c:v>40819</c:v>
                </c:pt>
                <c:pt idx="52">
                  <c:v>40848</c:v>
                </c:pt>
                <c:pt idx="53">
                  <c:v>40878</c:v>
                </c:pt>
                <c:pt idx="54">
                  <c:v>40911</c:v>
                </c:pt>
                <c:pt idx="55">
                  <c:v>40940</c:v>
                </c:pt>
                <c:pt idx="56">
                  <c:v>40969</c:v>
                </c:pt>
                <c:pt idx="57">
                  <c:v>41001</c:v>
                </c:pt>
                <c:pt idx="58">
                  <c:v>41030</c:v>
                </c:pt>
                <c:pt idx="59">
                  <c:v>41061</c:v>
                </c:pt>
                <c:pt idx="60">
                  <c:v>41092</c:v>
                </c:pt>
                <c:pt idx="61">
                  <c:v>41122</c:v>
                </c:pt>
                <c:pt idx="62">
                  <c:v>41156</c:v>
                </c:pt>
                <c:pt idx="63">
                  <c:v>41183</c:v>
                </c:pt>
                <c:pt idx="64">
                  <c:v>41214</c:v>
                </c:pt>
                <c:pt idx="65">
                  <c:v>41246</c:v>
                </c:pt>
                <c:pt idx="66">
                  <c:v>41276</c:v>
                </c:pt>
                <c:pt idx="67">
                  <c:v>41306</c:v>
                </c:pt>
                <c:pt idx="68">
                  <c:v>41334</c:v>
                </c:pt>
                <c:pt idx="69">
                  <c:v>41365</c:v>
                </c:pt>
                <c:pt idx="70">
                  <c:v>41395</c:v>
                </c:pt>
                <c:pt idx="71">
                  <c:v>41428</c:v>
                </c:pt>
                <c:pt idx="72">
                  <c:v>41456</c:v>
                </c:pt>
                <c:pt idx="73">
                  <c:v>41487</c:v>
                </c:pt>
                <c:pt idx="74">
                  <c:v>41520</c:v>
                </c:pt>
                <c:pt idx="75">
                  <c:v>41548</c:v>
                </c:pt>
                <c:pt idx="76">
                  <c:v>41579</c:v>
                </c:pt>
                <c:pt idx="77">
                  <c:v>41610</c:v>
                </c:pt>
                <c:pt idx="78">
                  <c:v>41641</c:v>
                </c:pt>
                <c:pt idx="79">
                  <c:v>41673</c:v>
                </c:pt>
                <c:pt idx="80">
                  <c:v>41701</c:v>
                </c:pt>
                <c:pt idx="81">
                  <c:v>41730</c:v>
                </c:pt>
                <c:pt idx="82">
                  <c:v>41760</c:v>
                </c:pt>
                <c:pt idx="83">
                  <c:v>41792</c:v>
                </c:pt>
                <c:pt idx="84">
                  <c:v>41821</c:v>
                </c:pt>
                <c:pt idx="85">
                  <c:v>41852</c:v>
                </c:pt>
                <c:pt idx="86">
                  <c:v>41884</c:v>
                </c:pt>
                <c:pt idx="87">
                  <c:v>41913</c:v>
                </c:pt>
                <c:pt idx="88">
                  <c:v>41946</c:v>
                </c:pt>
                <c:pt idx="89">
                  <c:v>41974</c:v>
                </c:pt>
                <c:pt idx="90">
                  <c:v>42006</c:v>
                </c:pt>
                <c:pt idx="91">
                  <c:v>42037</c:v>
                </c:pt>
                <c:pt idx="92">
                  <c:v>42065</c:v>
                </c:pt>
                <c:pt idx="93">
                  <c:v>42095</c:v>
                </c:pt>
                <c:pt idx="94">
                  <c:v>42125</c:v>
                </c:pt>
                <c:pt idx="95">
                  <c:v>42156</c:v>
                </c:pt>
              </c:numCache>
            </c:numRef>
          </c:cat>
          <c:val>
            <c:numRef>
              <c:f>regress_s!$Y$64:$Y$159</c:f>
              <c:numCache>
                <c:formatCode>_(* #,##0.00_);_(* \(#,##0.00\);_(* "-"??_);_(@_)</c:formatCode>
                <c:ptCount val="96"/>
                <c:pt idx="0">
                  <c:v>1.1706845524830971</c:v>
                </c:pt>
                <c:pt idx="1">
                  <c:v>1.1744508573896268</c:v>
                </c:pt>
                <c:pt idx="2">
                  <c:v>1.2426770392159758</c:v>
                </c:pt>
                <c:pt idx="3">
                  <c:v>0.97963731456505676</c:v>
                </c:pt>
                <c:pt idx="4">
                  <c:v>1.1994569849159431</c:v>
                </c:pt>
                <c:pt idx="5">
                  <c:v>1.2175912094589163</c:v>
                </c:pt>
                <c:pt idx="6">
                  <c:v>1.1350073723151077</c:v>
                </c:pt>
                <c:pt idx="7">
                  <c:v>1.2493153391494152</c:v>
                </c:pt>
                <c:pt idx="8">
                  <c:v>1.2698716016152753</c:v>
                </c:pt>
                <c:pt idx="9">
                  <c:v>1.3362658126862341</c:v>
                </c:pt>
                <c:pt idx="10">
                  <c:v>1.311465718252975</c:v>
                </c:pt>
                <c:pt idx="11">
                  <c:v>1.4954008919730886</c:v>
                </c:pt>
                <c:pt idx="12">
                  <c:v>1.4271365628116166</c:v>
                </c:pt>
                <c:pt idx="13">
                  <c:v>1.4434977810033669</c:v>
                </c:pt>
                <c:pt idx="14">
                  <c:v>1.1029910067220534</c:v>
                </c:pt>
                <c:pt idx="15">
                  <c:v>1.3586901426137714</c:v>
                </c:pt>
                <c:pt idx="16">
                  <c:v>1.5927128662572798</c:v>
                </c:pt>
                <c:pt idx="17">
                  <c:v>1.590087972986604</c:v>
                </c:pt>
                <c:pt idx="18">
                  <c:v>1.8248250978355391</c:v>
                </c:pt>
                <c:pt idx="19">
                  <c:v>2.1491191455617358</c:v>
                </c:pt>
                <c:pt idx="20">
                  <c:v>2.5646124192028075</c:v>
                </c:pt>
                <c:pt idx="21">
                  <c:v>2.5449630104923551</c:v>
                </c:pt>
                <c:pt idx="22">
                  <c:v>2.5964991545868839</c:v>
                </c:pt>
                <c:pt idx="23">
                  <c:v>2.5925421742591346</c:v>
                </c:pt>
                <c:pt idx="24">
                  <c:v>2.54527292137232</c:v>
                </c:pt>
                <c:pt idx="25">
                  <c:v>2.6716218039004862</c:v>
                </c:pt>
                <c:pt idx="26">
                  <c:v>2.6479154382051333</c:v>
                </c:pt>
                <c:pt idx="27">
                  <c:v>2.6604120142765346</c:v>
                </c:pt>
                <c:pt idx="28">
                  <c:v>2.6419780082455415</c:v>
                </c:pt>
                <c:pt idx="29">
                  <c:v>2.58749890685174</c:v>
                </c:pt>
                <c:pt idx="30">
                  <c:v>2.5646880911823229</c:v>
                </c:pt>
                <c:pt idx="31">
                  <c:v>2.56792857806344</c:v>
                </c:pt>
                <c:pt idx="32">
                  <c:v>2.5917051686994172</c:v>
                </c:pt>
                <c:pt idx="33">
                  <c:v>2.6189414549867664</c:v>
                </c:pt>
                <c:pt idx="34">
                  <c:v>2.549162003016757</c:v>
                </c:pt>
                <c:pt idx="35">
                  <c:v>2.5116702030708868</c:v>
                </c:pt>
                <c:pt idx="36">
                  <c:v>2.5184751176018572</c:v>
                </c:pt>
                <c:pt idx="37">
                  <c:v>2.5121029272663149</c:v>
                </c:pt>
                <c:pt idx="38">
                  <c:v>2.4254313767784241</c:v>
                </c:pt>
                <c:pt idx="39">
                  <c:v>2.4293161875881126</c:v>
                </c:pt>
                <c:pt idx="40">
                  <c:v>2.4285873027633342</c:v>
                </c:pt>
                <c:pt idx="41">
                  <c:v>2.4205507748755672</c:v>
                </c:pt>
                <c:pt idx="42">
                  <c:v>2.4307577391633406</c:v>
                </c:pt>
                <c:pt idx="43">
                  <c:v>2.4113593513612841</c:v>
                </c:pt>
                <c:pt idx="44">
                  <c:v>2.4103135002769158</c:v>
                </c:pt>
                <c:pt idx="45">
                  <c:v>2.4055454235953699</c:v>
                </c:pt>
                <c:pt idx="46">
                  <c:v>2.4252497760757619</c:v>
                </c:pt>
                <c:pt idx="47">
                  <c:v>2.4176999233467185</c:v>
                </c:pt>
                <c:pt idx="48">
                  <c:v>2.4182823126178334</c:v>
                </c:pt>
                <c:pt idx="49">
                  <c:v>2.4268971622611266</c:v>
                </c:pt>
                <c:pt idx="50">
                  <c:v>2.4241877812802959</c:v>
                </c:pt>
                <c:pt idx="51">
                  <c:v>2.4257603463366109</c:v>
                </c:pt>
                <c:pt idx="52">
                  <c:v>2.4281789280668615</c:v>
                </c:pt>
                <c:pt idx="53">
                  <c:v>2.4163230694903479</c:v>
                </c:pt>
                <c:pt idx="54">
                  <c:v>2.4384956749077795</c:v>
                </c:pt>
                <c:pt idx="55">
                  <c:v>2.4404878568235495</c:v>
                </c:pt>
                <c:pt idx="56">
                  <c:v>2.4466285367390634</c:v>
                </c:pt>
                <c:pt idx="57">
                  <c:v>2.4569270850877962</c:v>
                </c:pt>
                <c:pt idx="58">
                  <c:v>2.4702705677087788</c:v>
                </c:pt>
                <c:pt idx="59">
                  <c:v>2.4615624084913867</c:v>
                </c:pt>
                <c:pt idx="60">
                  <c:v>2.4647722723870786</c:v>
                </c:pt>
                <c:pt idx="61">
                  <c:v>2.4718155660142842</c:v>
                </c:pt>
                <c:pt idx="62">
                  <c:v>2.4906687448811899</c:v>
                </c:pt>
                <c:pt idx="63">
                  <c:v>2.4793968539322107</c:v>
                </c:pt>
                <c:pt idx="64">
                  <c:v>2.4634662885501601</c:v>
                </c:pt>
                <c:pt idx="65">
                  <c:v>2.4647293607995198</c:v>
                </c:pt>
                <c:pt idx="66">
                  <c:v>2.5172021274328054</c:v>
                </c:pt>
                <c:pt idx="67">
                  <c:v>2.5057731619108612</c:v>
                </c:pt>
                <c:pt idx="68">
                  <c:v>2.4978370138421191</c:v>
                </c:pt>
                <c:pt idx="69">
                  <c:v>2.4818565863668067</c:v>
                </c:pt>
                <c:pt idx="70">
                  <c:v>2.4987393391447807</c:v>
                </c:pt>
                <c:pt idx="71">
                  <c:v>2.4986755690058384</c:v>
                </c:pt>
                <c:pt idx="72">
                  <c:v>2.5117134933503311</c:v>
                </c:pt>
                <c:pt idx="73">
                  <c:v>2.5081606233937204</c:v>
                </c:pt>
                <c:pt idx="74">
                  <c:v>2.7097951490083148</c:v>
                </c:pt>
                <c:pt idx="75">
                  <c:v>2.9336517001196953</c:v>
                </c:pt>
                <c:pt idx="76">
                  <c:v>2.839627883237279</c:v>
                </c:pt>
                <c:pt idx="77">
                  <c:v>2.8186088734983743</c:v>
                </c:pt>
                <c:pt idx="78">
                  <c:v>2.631207334864698</c:v>
                </c:pt>
                <c:pt idx="79">
                  <c:v>2.2817697021965242</c:v>
                </c:pt>
                <c:pt idx="80">
                  <c:v>1.9476263238547329</c:v>
                </c:pt>
                <c:pt idx="81">
                  <c:v>1.9189778536642212</c:v>
                </c:pt>
                <c:pt idx="82">
                  <c:v>1.8592699109025232</c:v>
                </c:pt>
                <c:pt idx="83">
                  <c:v>1.8326407322449823</c:v>
                </c:pt>
                <c:pt idx="84">
                  <c:v>1.8518107877220384</c:v>
                </c:pt>
                <c:pt idx="85">
                  <c:v>1.741581386998081</c:v>
                </c:pt>
                <c:pt idx="86">
                  <c:v>1.748847283603979</c:v>
                </c:pt>
                <c:pt idx="87">
                  <c:v>1.7104835208763969</c:v>
                </c:pt>
                <c:pt idx="88">
                  <c:v>1.7442606316331377</c:v>
                </c:pt>
                <c:pt idx="89">
                  <c:v>1.7831634378348309</c:v>
                </c:pt>
                <c:pt idx="90">
                  <c:v>1.8729734714475497</c:v>
                </c:pt>
                <c:pt idx="91">
                  <c:v>1.8877419251818961</c:v>
                </c:pt>
                <c:pt idx="92">
                  <c:v>1.8249263964554248</c:v>
                </c:pt>
                <c:pt idx="93">
                  <c:v>1.8227328141616945</c:v>
                </c:pt>
                <c:pt idx="94">
                  <c:v>1.9125285364012383</c:v>
                </c:pt>
                <c:pt idx="95">
                  <c:v>1.9571000565353931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regress_s!$X$2</c:f>
              <c:strCache>
                <c:ptCount val="1"/>
                <c:pt idx="0">
                  <c:v>BA</c:v>
                </c:pt>
              </c:strCache>
            </c:strRef>
          </c:tx>
          <c:spPr>
            <a:ln w="28575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regress_s!$A$64:$A$159</c:f>
              <c:numCache>
                <c:formatCode>[$-409]mmm\-yy;@</c:formatCode>
                <c:ptCount val="96"/>
                <c:pt idx="0">
                  <c:v>39265</c:v>
                </c:pt>
                <c:pt idx="1">
                  <c:v>39295</c:v>
                </c:pt>
                <c:pt idx="2">
                  <c:v>39329</c:v>
                </c:pt>
                <c:pt idx="3">
                  <c:v>39356</c:v>
                </c:pt>
                <c:pt idx="4">
                  <c:v>39387</c:v>
                </c:pt>
                <c:pt idx="5">
                  <c:v>39419</c:v>
                </c:pt>
                <c:pt idx="6">
                  <c:v>39449</c:v>
                </c:pt>
                <c:pt idx="7">
                  <c:v>39479</c:v>
                </c:pt>
                <c:pt idx="8">
                  <c:v>39510</c:v>
                </c:pt>
                <c:pt idx="9">
                  <c:v>39539</c:v>
                </c:pt>
                <c:pt idx="10">
                  <c:v>39569</c:v>
                </c:pt>
                <c:pt idx="11">
                  <c:v>39601</c:v>
                </c:pt>
                <c:pt idx="12">
                  <c:v>39630</c:v>
                </c:pt>
                <c:pt idx="13">
                  <c:v>39661</c:v>
                </c:pt>
                <c:pt idx="14">
                  <c:v>39693</c:v>
                </c:pt>
                <c:pt idx="15">
                  <c:v>39722</c:v>
                </c:pt>
                <c:pt idx="16">
                  <c:v>39755</c:v>
                </c:pt>
                <c:pt idx="17">
                  <c:v>39783</c:v>
                </c:pt>
                <c:pt idx="18">
                  <c:v>39815</c:v>
                </c:pt>
                <c:pt idx="19">
                  <c:v>39846</c:v>
                </c:pt>
                <c:pt idx="20">
                  <c:v>39874</c:v>
                </c:pt>
                <c:pt idx="21">
                  <c:v>39904</c:v>
                </c:pt>
                <c:pt idx="22">
                  <c:v>39934</c:v>
                </c:pt>
                <c:pt idx="23">
                  <c:v>39965</c:v>
                </c:pt>
                <c:pt idx="24">
                  <c:v>39995</c:v>
                </c:pt>
                <c:pt idx="25">
                  <c:v>40028</c:v>
                </c:pt>
                <c:pt idx="26">
                  <c:v>40057</c:v>
                </c:pt>
                <c:pt idx="27">
                  <c:v>40087</c:v>
                </c:pt>
                <c:pt idx="28">
                  <c:v>40119</c:v>
                </c:pt>
                <c:pt idx="29">
                  <c:v>40148</c:v>
                </c:pt>
                <c:pt idx="30">
                  <c:v>40182</c:v>
                </c:pt>
                <c:pt idx="31">
                  <c:v>40210</c:v>
                </c:pt>
                <c:pt idx="32">
                  <c:v>40238</c:v>
                </c:pt>
                <c:pt idx="33">
                  <c:v>40269</c:v>
                </c:pt>
                <c:pt idx="34">
                  <c:v>40301</c:v>
                </c:pt>
                <c:pt idx="35">
                  <c:v>40330</c:v>
                </c:pt>
                <c:pt idx="36">
                  <c:v>40360</c:v>
                </c:pt>
                <c:pt idx="37">
                  <c:v>40392</c:v>
                </c:pt>
                <c:pt idx="38">
                  <c:v>40422</c:v>
                </c:pt>
                <c:pt idx="39">
                  <c:v>40452</c:v>
                </c:pt>
                <c:pt idx="40">
                  <c:v>40483</c:v>
                </c:pt>
                <c:pt idx="41">
                  <c:v>40513</c:v>
                </c:pt>
                <c:pt idx="42">
                  <c:v>40546</c:v>
                </c:pt>
                <c:pt idx="43">
                  <c:v>40575</c:v>
                </c:pt>
                <c:pt idx="44">
                  <c:v>40603</c:v>
                </c:pt>
                <c:pt idx="45">
                  <c:v>40634</c:v>
                </c:pt>
                <c:pt idx="46">
                  <c:v>40665</c:v>
                </c:pt>
                <c:pt idx="47">
                  <c:v>40695</c:v>
                </c:pt>
                <c:pt idx="48">
                  <c:v>40725</c:v>
                </c:pt>
                <c:pt idx="49">
                  <c:v>40756</c:v>
                </c:pt>
                <c:pt idx="50">
                  <c:v>40787</c:v>
                </c:pt>
                <c:pt idx="51">
                  <c:v>40819</c:v>
                </c:pt>
                <c:pt idx="52">
                  <c:v>40848</c:v>
                </c:pt>
                <c:pt idx="53">
                  <c:v>40878</c:v>
                </c:pt>
                <c:pt idx="54">
                  <c:v>40911</c:v>
                </c:pt>
                <c:pt idx="55">
                  <c:v>40940</c:v>
                </c:pt>
                <c:pt idx="56">
                  <c:v>40969</c:v>
                </c:pt>
                <c:pt idx="57">
                  <c:v>41001</c:v>
                </c:pt>
                <c:pt idx="58">
                  <c:v>41030</c:v>
                </c:pt>
                <c:pt idx="59">
                  <c:v>41061</c:v>
                </c:pt>
                <c:pt idx="60">
                  <c:v>41092</c:v>
                </c:pt>
                <c:pt idx="61">
                  <c:v>41122</c:v>
                </c:pt>
                <c:pt idx="62">
                  <c:v>41156</c:v>
                </c:pt>
                <c:pt idx="63">
                  <c:v>41183</c:v>
                </c:pt>
                <c:pt idx="64">
                  <c:v>41214</c:v>
                </c:pt>
                <c:pt idx="65">
                  <c:v>41246</c:v>
                </c:pt>
                <c:pt idx="66">
                  <c:v>41276</c:v>
                </c:pt>
                <c:pt idx="67">
                  <c:v>41306</c:v>
                </c:pt>
                <c:pt idx="68">
                  <c:v>41334</c:v>
                </c:pt>
                <c:pt idx="69">
                  <c:v>41365</c:v>
                </c:pt>
                <c:pt idx="70">
                  <c:v>41395</c:v>
                </c:pt>
                <c:pt idx="71">
                  <c:v>41428</c:v>
                </c:pt>
                <c:pt idx="72">
                  <c:v>41456</c:v>
                </c:pt>
                <c:pt idx="73">
                  <c:v>41487</c:v>
                </c:pt>
                <c:pt idx="74">
                  <c:v>41520</c:v>
                </c:pt>
                <c:pt idx="75">
                  <c:v>41548</c:v>
                </c:pt>
                <c:pt idx="76">
                  <c:v>41579</c:v>
                </c:pt>
                <c:pt idx="77">
                  <c:v>41610</c:v>
                </c:pt>
                <c:pt idx="78">
                  <c:v>41641</c:v>
                </c:pt>
                <c:pt idx="79">
                  <c:v>41673</c:v>
                </c:pt>
                <c:pt idx="80">
                  <c:v>41701</c:v>
                </c:pt>
                <c:pt idx="81">
                  <c:v>41730</c:v>
                </c:pt>
                <c:pt idx="82">
                  <c:v>41760</c:v>
                </c:pt>
                <c:pt idx="83">
                  <c:v>41792</c:v>
                </c:pt>
                <c:pt idx="84">
                  <c:v>41821</c:v>
                </c:pt>
                <c:pt idx="85">
                  <c:v>41852</c:v>
                </c:pt>
                <c:pt idx="86">
                  <c:v>41884</c:v>
                </c:pt>
                <c:pt idx="87">
                  <c:v>41913</c:v>
                </c:pt>
                <c:pt idx="88">
                  <c:v>41946</c:v>
                </c:pt>
                <c:pt idx="89">
                  <c:v>41974</c:v>
                </c:pt>
                <c:pt idx="90">
                  <c:v>42006</c:v>
                </c:pt>
                <c:pt idx="91">
                  <c:v>42037</c:v>
                </c:pt>
                <c:pt idx="92">
                  <c:v>42065</c:v>
                </c:pt>
                <c:pt idx="93">
                  <c:v>42095</c:v>
                </c:pt>
                <c:pt idx="94">
                  <c:v>42125</c:v>
                </c:pt>
                <c:pt idx="95">
                  <c:v>42156</c:v>
                </c:pt>
              </c:numCache>
            </c:numRef>
          </c:cat>
          <c:val>
            <c:numRef>
              <c:f>regress_s!$X$64:$X$159</c:f>
              <c:numCache>
                <c:formatCode>_(* #,##0.00_);_(* \(#,##0.00\);_(* "-"??_);_(@_)</c:formatCode>
                <c:ptCount val="96"/>
                <c:pt idx="0">
                  <c:v>0.86046954613701054</c:v>
                </c:pt>
                <c:pt idx="1">
                  <c:v>0.85519650851303419</c:v>
                </c:pt>
                <c:pt idx="2">
                  <c:v>0.87771477807843556</c:v>
                </c:pt>
                <c:pt idx="3">
                  <c:v>1.2517359830680681</c:v>
                </c:pt>
                <c:pt idx="4">
                  <c:v>1.186048918783541</c:v>
                </c:pt>
                <c:pt idx="5">
                  <c:v>1.2712715452153267</c:v>
                </c:pt>
                <c:pt idx="6">
                  <c:v>1.2155683137348756</c:v>
                </c:pt>
                <c:pt idx="7">
                  <c:v>1.11861852704443</c:v>
                </c:pt>
                <c:pt idx="8">
                  <c:v>1.1526750508375869</c:v>
                </c:pt>
                <c:pt idx="9">
                  <c:v>1.2644246326704405</c:v>
                </c:pt>
                <c:pt idx="10">
                  <c:v>1.1992149786639514</c:v>
                </c:pt>
                <c:pt idx="11">
                  <c:v>1.3878800977851999</c:v>
                </c:pt>
                <c:pt idx="12">
                  <c:v>1.433400001475259</c:v>
                </c:pt>
                <c:pt idx="13">
                  <c:v>1.4068372665056088</c:v>
                </c:pt>
                <c:pt idx="14">
                  <c:v>1.3857351095069881</c:v>
                </c:pt>
                <c:pt idx="15">
                  <c:v>1.0745545970373649</c:v>
                </c:pt>
                <c:pt idx="16">
                  <c:v>1.1688915698561813</c:v>
                </c:pt>
                <c:pt idx="17">
                  <c:v>1.1519328377555027</c:v>
                </c:pt>
                <c:pt idx="18">
                  <c:v>1.0993694929169353</c:v>
                </c:pt>
                <c:pt idx="19">
                  <c:v>1.2225763776901086</c:v>
                </c:pt>
                <c:pt idx="20">
                  <c:v>1.2343619006066386</c:v>
                </c:pt>
                <c:pt idx="21">
                  <c:v>1.2346741758796369</c:v>
                </c:pt>
                <c:pt idx="22">
                  <c:v>1.2529203500968487</c:v>
                </c:pt>
                <c:pt idx="23">
                  <c:v>1.23385000702813</c:v>
                </c:pt>
                <c:pt idx="24">
                  <c:v>1.1912127459248385</c:v>
                </c:pt>
                <c:pt idx="25">
                  <c:v>1.2222224385997678</c:v>
                </c:pt>
                <c:pt idx="26">
                  <c:v>1.2361669341865087</c:v>
                </c:pt>
                <c:pt idx="27">
                  <c:v>1.2549850972602132</c:v>
                </c:pt>
                <c:pt idx="28">
                  <c:v>1.2592546266905986</c:v>
                </c:pt>
                <c:pt idx="29">
                  <c:v>1.279395993555875</c:v>
                </c:pt>
                <c:pt idx="30">
                  <c:v>1.2316151101239374</c:v>
                </c:pt>
                <c:pt idx="31">
                  <c:v>1.2221368187709494</c:v>
                </c:pt>
                <c:pt idx="32">
                  <c:v>1.2620000157828186</c:v>
                </c:pt>
                <c:pt idx="33">
                  <c:v>1.2651657325966943</c:v>
                </c:pt>
                <c:pt idx="34">
                  <c:v>1.2650464479156085</c:v>
                </c:pt>
                <c:pt idx="35">
                  <c:v>1.2505678977096732</c:v>
                </c:pt>
                <c:pt idx="36">
                  <c:v>1.2624854637186838</c:v>
                </c:pt>
                <c:pt idx="37">
                  <c:v>1.2777790976759233</c:v>
                </c:pt>
                <c:pt idx="38">
                  <c:v>1.2615829401507135</c:v>
                </c:pt>
                <c:pt idx="39">
                  <c:v>1.2607913236139463</c:v>
                </c:pt>
                <c:pt idx="40">
                  <c:v>1.2573613402499557</c:v>
                </c:pt>
                <c:pt idx="41">
                  <c:v>1.2314612415326167</c:v>
                </c:pt>
                <c:pt idx="42">
                  <c:v>1.2455016424899144</c:v>
                </c:pt>
                <c:pt idx="43">
                  <c:v>1.2443271066676642</c:v>
                </c:pt>
                <c:pt idx="44">
                  <c:v>1.241090372605155</c:v>
                </c:pt>
                <c:pt idx="45">
                  <c:v>1.2435472231029807</c:v>
                </c:pt>
                <c:pt idx="46">
                  <c:v>1.2505502103725683</c:v>
                </c:pt>
                <c:pt idx="47">
                  <c:v>1.2537004704234711</c:v>
                </c:pt>
                <c:pt idx="48">
                  <c:v>1.2566567931569497</c:v>
                </c:pt>
                <c:pt idx="49">
                  <c:v>1.2542000105351341</c:v>
                </c:pt>
                <c:pt idx="50">
                  <c:v>1.2554100619440269</c:v>
                </c:pt>
                <c:pt idx="51">
                  <c:v>1.2296933418640992</c:v>
                </c:pt>
                <c:pt idx="52">
                  <c:v>1.2219682111671022</c:v>
                </c:pt>
                <c:pt idx="53">
                  <c:v>1.2264947721708039</c:v>
                </c:pt>
                <c:pt idx="54">
                  <c:v>1.2164294831521552</c:v>
                </c:pt>
                <c:pt idx="55">
                  <c:v>1.208283162578361</c:v>
                </c:pt>
                <c:pt idx="56">
                  <c:v>1.1996379490447688</c:v>
                </c:pt>
                <c:pt idx="57">
                  <c:v>1.1997787342573272</c:v>
                </c:pt>
                <c:pt idx="58">
                  <c:v>1.1964129604279357</c:v>
                </c:pt>
                <c:pt idx="59">
                  <c:v>1.1979382475901383</c:v>
                </c:pt>
                <c:pt idx="60">
                  <c:v>1.219388771546231</c:v>
                </c:pt>
                <c:pt idx="61">
                  <c:v>1.215143034362175</c:v>
                </c:pt>
                <c:pt idx="62">
                  <c:v>1.2007498605447762</c:v>
                </c:pt>
                <c:pt idx="63">
                  <c:v>1.2023996072873278</c:v>
                </c:pt>
                <c:pt idx="64">
                  <c:v>1.2026809290075737</c:v>
                </c:pt>
                <c:pt idx="65">
                  <c:v>1.2002071251446214</c:v>
                </c:pt>
                <c:pt idx="66">
                  <c:v>1.1889089301006504</c:v>
                </c:pt>
                <c:pt idx="67">
                  <c:v>1.2012781517811455</c:v>
                </c:pt>
                <c:pt idx="68">
                  <c:v>1.2080796211430744</c:v>
                </c:pt>
                <c:pt idx="69">
                  <c:v>1.1884169173320858</c:v>
                </c:pt>
                <c:pt idx="70">
                  <c:v>1.1972355781595909</c:v>
                </c:pt>
                <c:pt idx="71">
                  <c:v>1.1357954488796402</c:v>
                </c:pt>
                <c:pt idx="72">
                  <c:v>1.1195308562225292</c:v>
                </c:pt>
                <c:pt idx="73">
                  <c:v>1.1145289801432889</c:v>
                </c:pt>
                <c:pt idx="74">
                  <c:v>1.1067890580278799</c:v>
                </c:pt>
                <c:pt idx="75">
                  <c:v>1.2534314504641793</c:v>
                </c:pt>
                <c:pt idx="76">
                  <c:v>1.1800447820005449</c:v>
                </c:pt>
                <c:pt idx="77">
                  <c:v>1.1764491826764403</c:v>
                </c:pt>
                <c:pt idx="78">
                  <c:v>1.2634962182390987</c:v>
                </c:pt>
                <c:pt idx="79">
                  <c:v>1.1162076304086082</c:v>
                </c:pt>
                <c:pt idx="80">
                  <c:v>1.1011585404407864</c:v>
                </c:pt>
                <c:pt idx="81">
                  <c:v>1.0885797763234266</c:v>
                </c:pt>
                <c:pt idx="82">
                  <c:v>1.0620202834914922</c:v>
                </c:pt>
                <c:pt idx="83">
                  <c:v>1.0471905785130609</c:v>
                </c:pt>
                <c:pt idx="84">
                  <c:v>1.1144860522166917</c:v>
                </c:pt>
                <c:pt idx="85">
                  <c:v>1.0913705832474865</c:v>
                </c:pt>
                <c:pt idx="86">
                  <c:v>1.0755640883346176</c:v>
                </c:pt>
                <c:pt idx="87">
                  <c:v>1.0322975512502404</c:v>
                </c:pt>
                <c:pt idx="88">
                  <c:v>1.0209395736188991</c:v>
                </c:pt>
                <c:pt idx="89">
                  <c:v>1.0246040639911607</c:v>
                </c:pt>
                <c:pt idx="90">
                  <c:v>1.0421389542206452</c:v>
                </c:pt>
                <c:pt idx="91">
                  <c:v>1.0288711323603104</c:v>
                </c:pt>
                <c:pt idx="92">
                  <c:v>0.97635451348523938</c:v>
                </c:pt>
                <c:pt idx="93">
                  <c:v>0.97782472816500121</c:v>
                </c:pt>
                <c:pt idx="94">
                  <c:v>0.93458372424042324</c:v>
                </c:pt>
                <c:pt idx="95">
                  <c:v>0.95502853990259551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regress_s!$Z$2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regress_s!$A$64:$A$159</c:f>
              <c:numCache>
                <c:formatCode>[$-409]mmm\-yy;@</c:formatCode>
                <c:ptCount val="96"/>
                <c:pt idx="0">
                  <c:v>39265</c:v>
                </c:pt>
                <c:pt idx="1">
                  <c:v>39295</c:v>
                </c:pt>
                <c:pt idx="2">
                  <c:v>39329</c:v>
                </c:pt>
                <c:pt idx="3">
                  <c:v>39356</c:v>
                </c:pt>
                <c:pt idx="4">
                  <c:v>39387</c:v>
                </c:pt>
                <c:pt idx="5">
                  <c:v>39419</c:v>
                </c:pt>
                <c:pt idx="6">
                  <c:v>39449</c:v>
                </c:pt>
                <c:pt idx="7">
                  <c:v>39479</c:v>
                </c:pt>
                <c:pt idx="8">
                  <c:v>39510</c:v>
                </c:pt>
                <c:pt idx="9">
                  <c:v>39539</c:v>
                </c:pt>
                <c:pt idx="10">
                  <c:v>39569</c:v>
                </c:pt>
                <c:pt idx="11">
                  <c:v>39601</c:v>
                </c:pt>
                <c:pt idx="12">
                  <c:v>39630</c:v>
                </c:pt>
                <c:pt idx="13">
                  <c:v>39661</c:v>
                </c:pt>
                <c:pt idx="14">
                  <c:v>39693</c:v>
                </c:pt>
                <c:pt idx="15">
                  <c:v>39722</c:v>
                </c:pt>
                <c:pt idx="16">
                  <c:v>39755</c:v>
                </c:pt>
                <c:pt idx="17">
                  <c:v>39783</c:v>
                </c:pt>
                <c:pt idx="18">
                  <c:v>39815</c:v>
                </c:pt>
                <c:pt idx="19">
                  <c:v>39846</c:v>
                </c:pt>
                <c:pt idx="20">
                  <c:v>39874</c:v>
                </c:pt>
                <c:pt idx="21">
                  <c:v>39904</c:v>
                </c:pt>
                <c:pt idx="22">
                  <c:v>39934</c:v>
                </c:pt>
                <c:pt idx="23">
                  <c:v>39965</c:v>
                </c:pt>
                <c:pt idx="24">
                  <c:v>39995</c:v>
                </c:pt>
                <c:pt idx="25">
                  <c:v>40028</c:v>
                </c:pt>
                <c:pt idx="26">
                  <c:v>40057</c:v>
                </c:pt>
                <c:pt idx="27">
                  <c:v>40087</c:v>
                </c:pt>
                <c:pt idx="28">
                  <c:v>40119</c:v>
                </c:pt>
                <c:pt idx="29">
                  <c:v>40148</c:v>
                </c:pt>
                <c:pt idx="30">
                  <c:v>40182</c:v>
                </c:pt>
                <c:pt idx="31">
                  <c:v>40210</c:v>
                </c:pt>
                <c:pt idx="32">
                  <c:v>40238</c:v>
                </c:pt>
                <c:pt idx="33">
                  <c:v>40269</c:v>
                </c:pt>
                <c:pt idx="34">
                  <c:v>40301</c:v>
                </c:pt>
                <c:pt idx="35">
                  <c:v>40330</c:v>
                </c:pt>
                <c:pt idx="36">
                  <c:v>40360</c:v>
                </c:pt>
                <c:pt idx="37">
                  <c:v>40392</c:v>
                </c:pt>
                <c:pt idx="38">
                  <c:v>40422</c:v>
                </c:pt>
                <c:pt idx="39">
                  <c:v>40452</c:v>
                </c:pt>
                <c:pt idx="40">
                  <c:v>40483</c:v>
                </c:pt>
                <c:pt idx="41">
                  <c:v>40513</c:v>
                </c:pt>
                <c:pt idx="42">
                  <c:v>40546</c:v>
                </c:pt>
                <c:pt idx="43">
                  <c:v>40575</c:v>
                </c:pt>
                <c:pt idx="44">
                  <c:v>40603</c:v>
                </c:pt>
                <c:pt idx="45">
                  <c:v>40634</c:v>
                </c:pt>
                <c:pt idx="46">
                  <c:v>40665</c:v>
                </c:pt>
                <c:pt idx="47">
                  <c:v>40695</c:v>
                </c:pt>
                <c:pt idx="48">
                  <c:v>40725</c:v>
                </c:pt>
                <c:pt idx="49">
                  <c:v>40756</c:v>
                </c:pt>
                <c:pt idx="50">
                  <c:v>40787</c:v>
                </c:pt>
                <c:pt idx="51">
                  <c:v>40819</c:v>
                </c:pt>
                <c:pt idx="52">
                  <c:v>40848</c:v>
                </c:pt>
                <c:pt idx="53">
                  <c:v>40878</c:v>
                </c:pt>
                <c:pt idx="54">
                  <c:v>40911</c:v>
                </c:pt>
                <c:pt idx="55">
                  <c:v>40940</c:v>
                </c:pt>
                <c:pt idx="56">
                  <c:v>40969</c:v>
                </c:pt>
                <c:pt idx="57">
                  <c:v>41001</c:v>
                </c:pt>
                <c:pt idx="58">
                  <c:v>41030</c:v>
                </c:pt>
                <c:pt idx="59">
                  <c:v>41061</c:v>
                </c:pt>
                <c:pt idx="60">
                  <c:v>41092</c:v>
                </c:pt>
                <c:pt idx="61">
                  <c:v>41122</c:v>
                </c:pt>
                <c:pt idx="62">
                  <c:v>41156</c:v>
                </c:pt>
                <c:pt idx="63">
                  <c:v>41183</c:v>
                </c:pt>
                <c:pt idx="64">
                  <c:v>41214</c:v>
                </c:pt>
                <c:pt idx="65">
                  <c:v>41246</c:v>
                </c:pt>
                <c:pt idx="66">
                  <c:v>41276</c:v>
                </c:pt>
                <c:pt idx="67">
                  <c:v>41306</c:v>
                </c:pt>
                <c:pt idx="68">
                  <c:v>41334</c:v>
                </c:pt>
                <c:pt idx="69">
                  <c:v>41365</c:v>
                </c:pt>
                <c:pt idx="70">
                  <c:v>41395</c:v>
                </c:pt>
                <c:pt idx="71">
                  <c:v>41428</c:v>
                </c:pt>
                <c:pt idx="72">
                  <c:v>41456</c:v>
                </c:pt>
                <c:pt idx="73">
                  <c:v>41487</c:v>
                </c:pt>
                <c:pt idx="74">
                  <c:v>41520</c:v>
                </c:pt>
                <c:pt idx="75">
                  <c:v>41548</c:v>
                </c:pt>
                <c:pt idx="76">
                  <c:v>41579</c:v>
                </c:pt>
                <c:pt idx="77">
                  <c:v>41610</c:v>
                </c:pt>
                <c:pt idx="78">
                  <c:v>41641</c:v>
                </c:pt>
                <c:pt idx="79">
                  <c:v>41673</c:v>
                </c:pt>
                <c:pt idx="80">
                  <c:v>41701</c:v>
                </c:pt>
                <c:pt idx="81">
                  <c:v>41730</c:v>
                </c:pt>
                <c:pt idx="82">
                  <c:v>41760</c:v>
                </c:pt>
                <c:pt idx="83">
                  <c:v>41792</c:v>
                </c:pt>
                <c:pt idx="84">
                  <c:v>41821</c:v>
                </c:pt>
                <c:pt idx="85">
                  <c:v>41852</c:v>
                </c:pt>
                <c:pt idx="86">
                  <c:v>41884</c:v>
                </c:pt>
                <c:pt idx="87">
                  <c:v>41913</c:v>
                </c:pt>
                <c:pt idx="88">
                  <c:v>41946</c:v>
                </c:pt>
                <c:pt idx="89">
                  <c:v>41974</c:v>
                </c:pt>
                <c:pt idx="90">
                  <c:v>42006</c:v>
                </c:pt>
                <c:pt idx="91">
                  <c:v>42037</c:v>
                </c:pt>
                <c:pt idx="92">
                  <c:v>42065</c:v>
                </c:pt>
                <c:pt idx="93">
                  <c:v>42095</c:v>
                </c:pt>
                <c:pt idx="94">
                  <c:v>42125</c:v>
                </c:pt>
                <c:pt idx="95">
                  <c:v>42156</c:v>
                </c:pt>
              </c:numCache>
            </c:numRef>
          </c:cat>
          <c:val>
            <c:numRef>
              <c:f>regress_s!$Z$64:$Z$159</c:f>
              <c:numCache>
                <c:formatCode>_(* #,##0.00_);_(* \(#,##0.00\);_(* "-"??_);_(@_)</c:formatCode>
                <c:ptCount val="96"/>
                <c:pt idx="0">
                  <c:v>1.6803759409494905</c:v>
                </c:pt>
                <c:pt idx="1">
                  <c:v>1.6837011980961258</c:v>
                </c:pt>
                <c:pt idx="2">
                  <c:v>1.5768006509458574</c:v>
                </c:pt>
                <c:pt idx="3">
                  <c:v>1.1903992938986874</c:v>
                </c:pt>
                <c:pt idx="4">
                  <c:v>1.1936728802918797</c:v>
                </c:pt>
                <c:pt idx="5">
                  <c:v>1.115455185255313</c:v>
                </c:pt>
                <c:pt idx="6">
                  <c:v>1.030513331371071</c:v>
                </c:pt>
                <c:pt idx="7">
                  <c:v>0.93046043071992957</c:v>
                </c:pt>
                <c:pt idx="8">
                  <c:v>0.92618349201532557</c:v>
                </c:pt>
                <c:pt idx="9">
                  <c:v>0.92017560803409093</c:v>
                </c:pt>
                <c:pt idx="10">
                  <c:v>0.94532169894946727</c:v>
                </c:pt>
                <c:pt idx="11">
                  <c:v>0.96582144936504388</c:v>
                </c:pt>
                <c:pt idx="12">
                  <c:v>0.9524710977133749</c:v>
                </c:pt>
                <c:pt idx="13">
                  <c:v>0.94872389841704186</c:v>
                </c:pt>
                <c:pt idx="14">
                  <c:v>0.91015321073844013</c:v>
                </c:pt>
                <c:pt idx="15">
                  <c:v>1.0500505617353189</c:v>
                </c:pt>
                <c:pt idx="16">
                  <c:v>1.0856971559624311</c:v>
                </c:pt>
                <c:pt idx="17">
                  <c:v>1.104288526913525</c:v>
                </c:pt>
                <c:pt idx="18">
                  <c:v>0.95911647300070202</c:v>
                </c:pt>
                <c:pt idx="19">
                  <c:v>0.86575532535050603</c:v>
                </c:pt>
                <c:pt idx="20">
                  <c:v>0.83938029023147231</c:v>
                </c:pt>
                <c:pt idx="21">
                  <c:v>0.82265081957730968</c:v>
                </c:pt>
                <c:pt idx="22">
                  <c:v>0.81685827467379557</c:v>
                </c:pt>
                <c:pt idx="23">
                  <c:v>0.82054566060205758</c:v>
                </c:pt>
                <c:pt idx="24">
                  <c:v>0.85754548499483407</c:v>
                </c:pt>
                <c:pt idx="25">
                  <c:v>0.84925817148494465</c:v>
                </c:pt>
                <c:pt idx="26">
                  <c:v>0.84269669485935561</c:v>
                </c:pt>
                <c:pt idx="27">
                  <c:v>0.8377195591244746</c:v>
                </c:pt>
                <c:pt idx="28">
                  <c:v>0.83141231155918516</c:v>
                </c:pt>
                <c:pt idx="29">
                  <c:v>0.83195655049609307</c:v>
                </c:pt>
                <c:pt idx="30">
                  <c:v>0.83889734375437841</c:v>
                </c:pt>
                <c:pt idx="31">
                  <c:v>0.84701870663302525</c:v>
                </c:pt>
                <c:pt idx="32">
                  <c:v>0.82429556091623557</c:v>
                </c:pt>
                <c:pt idx="33">
                  <c:v>0.79702849454301095</c:v>
                </c:pt>
                <c:pt idx="34">
                  <c:v>0.78854740767360121</c:v>
                </c:pt>
                <c:pt idx="35">
                  <c:v>0.78316077029900399</c:v>
                </c:pt>
                <c:pt idx="36">
                  <c:v>0.74669473400128117</c:v>
                </c:pt>
                <c:pt idx="37">
                  <c:v>0.74703031189670388</c:v>
                </c:pt>
                <c:pt idx="38">
                  <c:v>0.75601403313017024</c:v>
                </c:pt>
                <c:pt idx="39">
                  <c:v>0.76511503185771679</c:v>
                </c:pt>
                <c:pt idx="40">
                  <c:v>0.75440736491909</c:v>
                </c:pt>
                <c:pt idx="41">
                  <c:v>0.74447886073620706</c:v>
                </c:pt>
                <c:pt idx="42">
                  <c:v>0.76118200284341275</c:v>
                </c:pt>
                <c:pt idx="43">
                  <c:v>0.75455544447181411</c:v>
                </c:pt>
                <c:pt idx="44">
                  <c:v>0.7541052873905596</c:v>
                </c:pt>
                <c:pt idx="45">
                  <c:v>0.75722183253997433</c:v>
                </c:pt>
                <c:pt idx="46">
                  <c:v>0.7550644720638594</c:v>
                </c:pt>
                <c:pt idx="47">
                  <c:v>0.75315423226512779</c:v>
                </c:pt>
                <c:pt idx="48">
                  <c:v>0.74502117819333258</c:v>
                </c:pt>
                <c:pt idx="49">
                  <c:v>0.7515334264902741</c:v>
                </c:pt>
                <c:pt idx="50">
                  <c:v>0.73349044363187255</c:v>
                </c:pt>
                <c:pt idx="51">
                  <c:v>0.69651424747272328</c:v>
                </c:pt>
                <c:pt idx="52">
                  <c:v>0.69860903258292584</c:v>
                </c:pt>
                <c:pt idx="53">
                  <c:v>0.69329572689878716</c:v>
                </c:pt>
                <c:pt idx="54">
                  <c:v>0.69442075555042748</c:v>
                </c:pt>
                <c:pt idx="55">
                  <c:v>0.68223695935510631</c:v>
                </c:pt>
                <c:pt idx="56">
                  <c:v>0.68692482138884303</c:v>
                </c:pt>
                <c:pt idx="57">
                  <c:v>0.67895092695137993</c:v>
                </c:pt>
                <c:pt idx="58">
                  <c:v>0.6878075901335069</c:v>
                </c:pt>
                <c:pt idx="59">
                  <c:v>0.68054286755000859</c:v>
                </c:pt>
                <c:pt idx="60">
                  <c:v>0.69092018031214153</c:v>
                </c:pt>
                <c:pt idx="61">
                  <c:v>0.68729861412886306</c:v>
                </c:pt>
                <c:pt idx="62">
                  <c:v>0.69677911414009808</c:v>
                </c:pt>
                <c:pt idx="63">
                  <c:v>0.7043771974927332</c:v>
                </c:pt>
                <c:pt idx="64">
                  <c:v>0.67926885516481816</c:v>
                </c:pt>
                <c:pt idx="65">
                  <c:v>0.6801004538086024</c:v>
                </c:pt>
                <c:pt idx="66">
                  <c:v>0.69057438219450151</c:v>
                </c:pt>
                <c:pt idx="67">
                  <c:v>0.70910823305911308</c:v>
                </c:pt>
                <c:pt idx="68">
                  <c:v>0.71416097896013664</c:v>
                </c:pt>
                <c:pt idx="69">
                  <c:v>0.70613643783502367</c:v>
                </c:pt>
                <c:pt idx="70">
                  <c:v>0.70319132648912153</c:v>
                </c:pt>
                <c:pt idx="71">
                  <c:v>0.69414353537692086</c:v>
                </c:pt>
                <c:pt idx="72">
                  <c:v>0.69738053740602512</c:v>
                </c:pt>
                <c:pt idx="73">
                  <c:v>0.70707383553348735</c:v>
                </c:pt>
                <c:pt idx="74">
                  <c:v>0.71639044661882167</c:v>
                </c:pt>
                <c:pt idx="75">
                  <c:v>0.56705977714619837</c:v>
                </c:pt>
                <c:pt idx="76">
                  <c:v>0.49678758041459298</c:v>
                </c:pt>
                <c:pt idx="77">
                  <c:v>0.50061047142400483</c:v>
                </c:pt>
                <c:pt idx="78">
                  <c:v>0.62244168261124033</c:v>
                </c:pt>
                <c:pt idx="79">
                  <c:v>0.71711785781560322</c:v>
                </c:pt>
                <c:pt idx="80">
                  <c:v>0.72306529438850153</c:v>
                </c:pt>
                <c:pt idx="81">
                  <c:v>0.72652675469385386</c:v>
                </c:pt>
                <c:pt idx="82">
                  <c:v>0.72373673433345476</c:v>
                </c:pt>
                <c:pt idx="83">
                  <c:v>0.71870834444206066</c:v>
                </c:pt>
                <c:pt idx="84">
                  <c:v>0.64730620648422266</c:v>
                </c:pt>
                <c:pt idx="85">
                  <c:v>0.64633510552162332</c:v>
                </c:pt>
                <c:pt idx="86">
                  <c:v>0.65124856360100469</c:v>
                </c:pt>
                <c:pt idx="87">
                  <c:v>0.64136777197624273</c:v>
                </c:pt>
                <c:pt idx="88">
                  <c:v>0.63157104009034359</c:v>
                </c:pt>
                <c:pt idx="89">
                  <c:v>0.62711326721671967</c:v>
                </c:pt>
                <c:pt idx="90">
                  <c:v>0.6133983844338734</c:v>
                </c:pt>
                <c:pt idx="91">
                  <c:v>0.62576013666305275</c:v>
                </c:pt>
                <c:pt idx="92">
                  <c:v>0.64131267343040121</c:v>
                </c:pt>
                <c:pt idx="93">
                  <c:v>0.64054102713462413</c:v>
                </c:pt>
                <c:pt idx="94">
                  <c:v>0.67431428457403386</c:v>
                </c:pt>
                <c:pt idx="95">
                  <c:v>0.69930059573758818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regress_s!$AA$2</c:f>
              <c:strCache>
                <c:ptCount val="1"/>
                <c:pt idx="0">
                  <c:v>MRK</c:v>
                </c:pt>
              </c:strCache>
            </c:strRef>
          </c:tx>
          <c:spPr>
            <a:ln w="28575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regress_s!$A$64:$A$159</c:f>
              <c:numCache>
                <c:formatCode>[$-409]mmm\-yy;@</c:formatCode>
                <c:ptCount val="96"/>
                <c:pt idx="0">
                  <c:v>39265</c:v>
                </c:pt>
                <c:pt idx="1">
                  <c:v>39295</c:v>
                </c:pt>
                <c:pt idx="2">
                  <c:v>39329</c:v>
                </c:pt>
                <c:pt idx="3">
                  <c:v>39356</c:v>
                </c:pt>
                <c:pt idx="4">
                  <c:v>39387</c:v>
                </c:pt>
                <c:pt idx="5">
                  <c:v>39419</c:v>
                </c:pt>
                <c:pt idx="6">
                  <c:v>39449</c:v>
                </c:pt>
                <c:pt idx="7">
                  <c:v>39479</c:v>
                </c:pt>
                <c:pt idx="8">
                  <c:v>39510</c:v>
                </c:pt>
                <c:pt idx="9">
                  <c:v>39539</c:v>
                </c:pt>
                <c:pt idx="10">
                  <c:v>39569</c:v>
                </c:pt>
                <c:pt idx="11">
                  <c:v>39601</c:v>
                </c:pt>
                <c:pt idx="12">
                  <c:v>39630</c:v>
                </c:pt>
                <c:pt idx="13">
                  <c:v>39661</c:v>
                </c:pt>
                <c:pt idx="14">
                  <c:v>39693</c:v>
                </c:pt>
                <c:pt idx="15">
                  <c:v>39722</c:v>
                </c:pt>
                <c:pt idx="16">
                  <c:v>39755</c:v>
                </c:pt>
                <c:pt idx="17">
                  <c:v>39783</c:v>
                </c:pt>
                <c:pt idx="18">
                  <c:v>39815</c:v>
                </c:pt>
                <c:pt idx="19">
                  <c:v>39846</c:v>
                </c:pt>
                <c:pt idx="20">
                  <c:v>39874</c:v>
                </c:pt>
                <c:pt idx="21">
                  <c:v>39904</c:v>
                </c:pt>
                <c:pt idx="22">
                  <c:v>39934</c:v>
                </c:pt>
                <c:pt idx="23">
                  <c:v>39965</c:v>
                </c:pt>
                <c:pt idx="24">
                  <c:v>39995</c:v>
                </c:pt>
                <c:pt idx="25">
                  <c:v>40028</c:v>
                </c:pt>
                <c:pt idx="26">
                  <c:v>40057</c:v>
                </c:pt>
                <c:pt idx="27">
                  <c:v>40087</c:v>
                </c:pt>
                <c:pt idx="28">
                  <c:v>40119</c:v>
                </c:pt>
                <c:pt idx="29">
                  <c:v>40148</c:v>
                </c:pt>
                <c:pt idx="30">
                  <c:v>40182</c:v>
                </c:pt>
                <c:pt idx="31">
                  <c:v>40210</c:v>
                </c:pt>
                <c:pt idx="32">
                  <c:v>40238</c:v>
                </c:pt>
                <c:pt idx="33">
                  <c:v>40269</c:v>
                </c:pt>
                <c:pt idx="34">
                  <c:v>40301</c:v>
                </c:pt>
                <c:pt idx="35">
                  <c:v>40330</c:v>
                </c:pt>
                <c:pt idx="36">
                  <c:v>40360</c:v>
                </c:pt>
                <c:pt idx="37">
                  <c:v>40392</c:v>
                </c:pt>
                <c:pt idx="38">
                  <c:v>40422</c:v>
                </c:pt>
                <c:pt idx="39">
                  <c:v>40452</c:v>
                </c:pt>
                <c:pt idx="40">
                  <c:v>40483</c:v>
                </c:pt>
                <c:pt idx="41">
                  <c:v>40513</c:v>
                </c:pt>
                <c:pt idx="42">
                  <c:v>40546</c:v>
                </c:pt>
                <c:pt idx="43">
                  <c:v>40575</c:v>
                </c:pt>
                <c:pt idx="44">
                  <c:v>40603</c:v>
                </c:pt>
                <c:pt idx="45">
                  <c:v>40634</c:v>
                </c:pt>
                <c:pt idx="46">
                  <c:v>40665</c:v>
                </c:pt>
                <c:pt idx="47">
                  <c:v>40695</c:v>
                </c:pt>
                <c:pt idx="48">
                  <c:v>40725</c:v>
                </c:pt>
                <c:pt idx="49">
                  <c:v>40756</c:v>
                </c:pt>
                <c:pt idx="50">
                  <c:v>40787</c:v>
                </c:pt>
                <c:pt idx="51">
                  <c:v>40819</c:v>
                </c:pt>
                <c:pt idx="52">
                  <c:v>40848</c:v>
                </c:pt>
                <c:pt idx="53">
                  <c:v>40878</c:v>
                </c:pt>
                <c:pt idx="54">
                  <c:v>40911</c:v>
                </c:pt>
                <c:pt idx="55">
                  <c:v>40940</c:v>
                </c:pt>
                <c:pt idx="56">
                  <c:v>40969</c:v>
                </c:pt>
                <c:pt idx="57">
                  <c:v>41001</c:v>
                </c:pt>
                <c:pt idx="58">
                  <c:v>41030</c:v>
                </c:pt>
                <c:pt idx="59">
                  <c:v>41061</c:v>
                </c:pt>
                <c:pt idx="60">
                  <c:v>41092</c:v>
                </c:pt>
                <c:pt idx="61">
                  <c:v>41122</c:v>
                </c:pt>
                <c:pt idx="62">
                  <c:v>41156</c:v>
                </c:pt>
                <c:pt idx="63">
                  <c:v>41183</c:v>
                </c:pt>
                <c:pt idx="64">
                  <c:v>41214</c:v>
                </c:pt>
                <c:pt idx="65">
                  <c:v>41246</c:v>
                </c:pt>
                <c:pt idx="66">
                  <c:v>41276</c:v>
                </c:pt>
                <c:pt idx="67">
                  <c:v>41306</c:v>
                </c:pt>
                <c:pt idx="68">
                  <c:v>41334</c:v>
                </c:pt>
                <c:pt idx="69">
                  <c:v>41365</c:v>
                </c:pt>
                <c:pt idx="70">
                  <c:v>41395</c:v>
                </c:pt>
                <c:pt idx="71">
                  <c:v>41428</c:v>
                </c:pt>
                <c:pt idx="72">
                  <c:v>41456</c:v>
                </c:pt>
                <c:pt idx="73">
                  <c:v>41487</c:v>
                </c:pt>
                <c:pt idx="74">
                  <c:v>41520</c:v>
                </c:pt>
                <c:pt idx="75">
                  <c:v>41548</c:v>
                </c:pt>
                <c:pt idx="76">
                  <c:v>41579</c:v>
                </c:pt>
                <c:pt idx="77">
                  <c:v>41610</c:v>
                </c:pt>
                <c:pt idx="78">
                  <c:v>41641</c:v>
                </c:pt>
                <c:pt idx="79">
                  <c:v>41673</c:v>
                </c:pt>
                <c:pt idx="80">
                  <c:v>41701</c:v>
                </c:pt>
                <c:pt idx="81">
                  <c:v>41730</c:v>
                </c:pt>
                <c:pt idx="82">
                  <c:v>41760</c:v>
                </c:pt>
                <c:pt idx="83">
                  <c:v>41792</c:v>
                </c:pt>
                <c:pt idx="84">
                  <c:v>41821</c:v>
                </c:pt>
                <c:pt idx="85">
                  <c:v>41852</c:v>
                </c:pt>
                <c:pt idx="86">
                  <c:v>41884</c:v>
                </c:pt>
                <c:pt idx="87">
                  <c:v>41913</c:v>
                </c:pt>
                <c:pt idx="88">
                  <c:v>41946</c:v>
                </c:pt>
                <c:pt idx="89">
                  <c:v>41974</c:v>
                </c:pt>
                <c:pt idx="90">
                  <c:v>42006</c:v>
                </c:pt>
                <c:pt idx="91">
                  <c:v>42037</c:v>
                </c:pt>
                <c:pt idx="92">
                  <c:v>42065</c:v>
                </c:pt>
                <c:pt idx="93">
                  <c:v>42095</c:v>
                </c:pt>
                <c:pt idx="94">
                  <c:v>42125</c:v>
                </c:pt>
                <c:pt idx="95">
                  <c:v>42156</c:v>
                </c:pt>
              </c:numCache>
            </c:numRef>
          </c:cat>
          <c:val>
            <c:numRef>
              <c:f>regress_s!$AA$64:$AA$159</c:f>
              <c:numCache>
                <c:formatCode>_(* #,##0.00_);_(* \(#,##0.00\);_(* "-"??_);_(@_)</c:formatCode>
                <c:ptCount val="96"/>
                <c:pt idx="0">
                  <c:v>0.23384420082195198</c:v>
                </c:pt>
                <c:pt idx="1">
                  <c:v>0.22858939763108105</c:v>
                </c:pt>
                <c:pt idx="2">
                  <c:v>0.30025245044514576</c:v>
                </c:pt>
                <c:pt idx="3">
                  <c:v>0.37395306177503801</c:v>
                </c:pt>
                <c:pt idx="4">
                  <c:v>0.34898644350134622</c:v>
                </c:pt>
                <c:pt idx="5">
                  <c:v>0.36070349185391248</c:v>
                </c:pt>
                <c:pt idx="6">
                  <c:v>0.48429357949829199</c:v>
                </c:pt>
                <c:pt idx="7">
                  <c:v>0.4935149342446965</c:v>
                </c:pt>
                <c:pt idx="8">
                  <c:v>0.50318930824724262</c:v>
                </c:pt>
                <c:pt idx="9">
                  <c:v>0.35755412091674466</c:v>
                </c:pt>
                <c:pt idx="10">
                  <c:v>0.38626705914304421</c:v>
                </c:pt>
                <c:pt idx="11">
                  <c:v>0.34465313545227155</c:v>
                </c:pt>
                <c:pt idx="12">
                  <c:v>0.34516082758934175</c:v>
                </c:pt>
                <c:pt idx="13">
                  <c:v>0.34362438047863975</c:v>
                </c:pt>
                <c:pt idx="14">
                  <c:v>0.45991547543844219</c:v>
                </c:pt>
                <c:pt idx="15">
                  <c:v>0.51277819182363438</c:v>
                </c:pt>
                <c:pt idx="16">
                  <c:v>0.57132669649740908</c:v>
                </c:pt>
                <c:pt idx="17">
                  <c:v>0.58628081274158572</c:v>
                </c:pt>
                <c:pt idx="18">
                  <c:v>0.60470057284610756</c:v>
                </c:pt>
                <c:pt idx="19">
                  <c:v>0.67255130957466047</c:v>
                </c:pt>
                <c:pt idx="20">
                  <c:v>0.64434864600771247</c:v>
                </c:pt>
                <c:pt idx="21">
                  <c:v>0.59695009866480109</c:v>
                </c:pt>
                <c:pt idx="22">
                  <c:v>0.62401567509993761</c:v>
                </c:pt>
                <c:pt idx="23">
                  <c:v>0.63318964798224298</c:v>
                </c:pt>
                <c:pt idx="24">
                  <c:v>0.66156504476838307</c:v>
                </c:pt>
                <c:pt idx="25">
                  <c:v>0.66027071451730635</c:v>
                </c:pt>
                <c:pt idx="26">
                  <c:v>0.65045400285633426</c:v>
                </c:pt>
                <c:pt idx="27">
                  <c:v>0.64825226801380054</c:v>
                </c:pt>
                <c:pt idx="28">
                  <c:v>0.64417728720018819</c:v>
                </c:pt>
                <c:pt idx="29">
                  <c:v>0.62381607390835259</c:v>
                </c:pt>
                <c:pt idx="30">
                  <c:v>0.63427148966279401</c:v>
                </c:pt>
                <c:pt idx="31">
                  <c:v>0.60789103972850067</c:v>
                </c:pt>
                <c:pt idx="32">
                  <c:v>0.60511906356386602</c:v>
                </c:pt>
                <c:pt idx="33">
                  <c:v>0.61952487518073218</c:v>
                </c:pt>
                <c:pt idx="34">
                  <c:v>0.64711971537562951</c:v>
                </c:pt>
                <c:pt idx="35">
                  <c:v>0.62879067337884431</c:v>
                </c:pt>
                <c:pt idx="36">
                  <c:v>0.64292801297066626</c:v>
                </c:pt>
                <c:pt idx="37">
                  <c:v>0.6191468646812468</c:v>
                </c:pt>
                <c:pt idx="38">
                  <c:v>0.61621110883796781</c:v>
                </c:pt>
                <c:pt idx="39">
                  <c:v>0.613431837562601</c:v>
                </c:pt>
                <c:pt idx="40">
                  <c:v>0.62604586215536984</c:v>
                </c:pt>
                <c:pt idx="41">
                  <c:v>0.62022714795513012</c:v>
                </c:pt>
                <c:pt idx="42">
                  <c:v>0.6082652431643355</c:v>
                </c:pt>
                <c:pt idx="43">
                  <c:v>0.6211599495855884</c:v>
                </c:pt>
                <c:pt idx="44">
                  <c:v>0.61963048740459648</c:v>
                </c:pt>
                <c:pt idx="45">
                  <c:v>0.63138250632637616</c:v>
                </c:pt>
                <c:pt idx="46">
                  <c:v>0.62970627596577122</c:v>
                </c:pt>
                <c:pt idx="47">
                  <c:v>0.62977054166585977</c:v>
                </c:pt>
                <c:pt idx="48">
                  <c:v>0.62321930038059115</c:v>
                </c:pt>
                <c:pt idx="49">
                  <c:v>0.61808822329263402</c:v>
                </c:pt>
                <c:pt idx="50">
                  <c:v>0.62552994062664258</c:v>
                </c:pt>
                <c:pt idx="51">
                  <c:v>0.63859201981859315</c:v>
                </c:pt>
                <c:pt idx="52">
                  <c:v>0.63912001872482993</c:v>
                </c:pt>
                <c:pt idx="53">
                  <c:v>0.64163537246106972</c:v>
                </c:pt>
                <c:pt idx="54">
                  <c:v>0.627399895724985</c:v>
                </c:pt>
                <c:pt idx="55">
                  <c:v>0.63253414534883756</c:v>
                </c:pt>
                <c:pt idx="56">
                  <c:v>0.6323087155203041</c:v>
                </c:pt>
                <c:pt idx="57">
                  <c:v>0.62733390908275699</c:v>
                </c:pt>
                <c:pt idx="58">
                  <c:v>0.64719478263696195</c:v>
                </c:pt>
                <c:pt idx="59">
                  <c:v>0.64944910059350069</c:v>
                </c:pt>
                <c:pt idx="60">
                  <c:v>0.64737153904500555</c:v>
                </c:pt>
                <c:pt idx="61">
                  <c:v>0.64532779754374803</c:v>
                </c:pt>
                <c:pt idx="62">
                  <c:v>0.64653865376060138</c:v>
                </c:pt>
                <c:pt idx="63">
                  <c:v>0.65065144303462474</c:v>
                </c:pt>
                <c:pt idx="64">
                  <c:v>0.66527599901710299</c:v>
                </c:pt>
                <c:pt idx="65">
                  <c:v>0.66316990241313178</c:v>
                </c:pt>
                <c:pt idx="66">
                  <c:v>0.65540485142457316</c:v>
                </c:pt>
                <c:pt idx="67">
                  <c:v>0.64291938348732924</c:v>
                </c:pt>
                <c:pt idx="68">
                  <c:v>0.64771481383056084</c:v>
                </c:pt>
                <c:pt idx="69">
                  <c:v>0.64885018253317062</c:v>
                </c:pt>
                <c:pt idx="70">
                  <c:v>0.64842167294620789</c:v>
                </c:pt>
                <c:pt idx="71">
                  <c:v>0.67398970621646848</c:v>
                </c:pt>
                <c:pt idx="72">
                  <c:v>0.67672931824447502</c:v>
                </c:pt>
                <c:pt idx="73">
                  <c:v>0.67127588599082222</c:v>
                </c:pt>
                <c:pt idx="74">
                  <c:v>0.65432670043147778</c:v>
                </c:pt>
                <c:pt idx="75">
                  <c:v>0.66710211079456905</c:v>
                </c:pt>
                <c:pt idx="76">
                  <c:v>0.61390210384231358</c:v>
                </c:pt>
                <c:pt idx="77">
                  <c:v>0.61865939461844255</c:v>
                </c:pt>
                <c:pt idx="78">
                  <c:v>0.62383594650648333</c:v>
                </c:pt>
                <c:pt idx="79">
                  <c:v>0.56137370525067187</c:v>
                </c:pt>
                <c:pt idx="80">
                  <c:v>0.58153028336158441</c:v>
                </c:pt>
                <c:pt idx="81">
                  <c:v>0.62923152772953284</c:v>
                </c:pt>
                <c:pt idx="82">
                  <c:v>0.6017195897848614</c:v>
                </c:pt>
                <c:pt idx="83">
                  <c:v>0.60524657660580417</c:v>
                </c:pt>
                <c:pt idx="84">
                  <c:v>0.59779585348776421</c:v>
                </c:pt>
                <c:pt idx="85">
                  <c:v>0.59934140069552466</c:v>
                </c:pt>
                <c:pt idx="86">
                  <c:v>0.61878432103150727</c:v>
                </c:pt>
                <c:pt idx="87">
                  <c:v>0.63538179653636895</c:v>
                </c:pt>
                <c:pt idx="88">
                  <c:v>0.64686717928393545</c:v>
                </c:pt>
                <c:pt idx="89">
                  <c:v>0.65503756758142695</c:v>
                </c:pt>
                <c:pt idx="90">
                  <c:v>0.59256465049396001</c:v>
                </c:pt>
                <c:pt idx="91">
                  <c:v>0.63548072266208744</c:v>
                </c:pt>
                <c:pt idx="92">
                  <c:v>0.64264022321940872</c:v>
                </c:pt>
                <c:pt idx="93">
                  <c:v>0.6439528354545706</c:v>
                </c:pt>
                <c:pt idx="94">
                  <c:v>0.58978605322096156</c:v>
                </c:pt>
                <c:pt idx="95">
                  <c:v>0.64659936513673011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regress_s!$AB$2</c:f>
              <c:strCache>
                <c:ptCount val="1"/>
                <c:pt idx="0">
                  <c:v>XOM</c:v>
                </c:pt>
              </c:strCache>
            </c:strRef>
          </c:tx>
          <c:spPr>
            <a:ln w="2857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regress_s!$A$64:$A$159</c:f>
              <c:numCache>
                <c:formatCode>[$-409]mmm\-yy;@</c:formatCode>
                <c:ptCount val="96"/>
                <c:pt idx="0">
                  <c:v>39265</c:v>
                </c:pt>
                <c:pt idx="1">
                  <c:v>39295</c:v>
                </c:pt>
                <c:pt idx="2">
                  <c:v>39329</c:v>
                </c:pt>
                <c:pt idx="3">
                  <c:v>39356</c:v>
                </c:pt>
                <c:pt idx="4">
                  <c:v>39387</c:v>
                </c:pt>
                <c:pt idx="5">
                  <c:v>39419</c:v>
                </c:pt>
                <c:pt idx="6">
                  <c:v>39449</c:v>
                </c:pt>
                <c:pt idx="7">
                  <c:v>39479</c:v>
                </c:pt>
                <c:pt idx="8">
                  <c:v>39510</c:v>
                </c:pt>
                <c:pt idx="9">
                  <c:v>39539</c:v>
                </c:pt>
                <c:pt idx="10">
                  <c:v>39569</c:v>
                </c:pt>
                <c:pt idx="11">
                  <c:v>39601</c:v>
                </c:pt>
                <c:pt idx="12">
                  <c:v>39630</c:v>
                </c:pt>
                <c:pt idx="13">
                  <c:v>39661</c:v>
                </c:pt>
                <c:pt idx="14">
                  <c:v>39693</c:v>
                </c:pt>
                <c:pt idx="15">
                  <c:v>39722</c:v>
                </c:pt>
                <c:pt idx="16">
                  <c:v>39755</c:v>
                </c:pt>
                <c:pt idx="17">
                  <c:v>39783</c:v>
                </c:pt>
                <c:pt idx="18">
                  <c:v>39815</c:v>
                </c:pt>
                <c:pt idx="19">
                  <c:v>39846</c:v>
                </c:pt>
                <c:pt idx="20">
                  <c:v>39874</c:v>
                </c:pt>
                <c:pt idx="21">
                  <c:v>39904</c:v>
                </c:pt>
                <c:pt idx="22">
                  <c:v>39934</c:v>
                </c:pt>
                <c:pt idx="23">
                  <c:v>39965</c:v>
                </c:pt>
                <c:pt idx="24">
                  <c:v>39995</c:v>
                </c:pt>
                <c:pt idx="25">
                  <c:v>40028</c:v>
                </c:pt>
                <c:pt idx="26">
                  <c:v>40057</c:v>
                </c:pt>
                <c:pt idx="27">
                  <c:v>40087</c:v>
                </c:pt>
                <c:pt idx="28">
                  <c:v>40119</c:v>
                </c:pt>
                <c:pt idx="29">
                  <c:v>40148</c:v>
                </c:pt>
                <c:pt idx="30">
                  <c:v>40182</c:v>
                </c:pt>
                <c:pt idx="31">
                  <c:v>40210</c:v>
                </c:pt>
                <c:pt idx="32">
                  <c:v>40238</c:v>
                </c:pt>
                <c:pt idx="33">
                  <c:v>40269</c:v>
                </c:pt>
                <c:pt idx="34">
                  <c:v>40301</c:v>
                </c:pt>
                <c:pt idx="35">
                  <c:v>40330</c:v>
                </c:pt>
                <c:pt idx="36">
                  <c:v>40360</c:v>
                </c:pt>
                <c:pt idx="37">
                  <c:v>40392</c:v>
                </c:pt>
                <c:pt idx="38">
                  <c:v>40422</c:v>
                </c:pt>
                <c:pt idx="39">
                  <c:v>40452</c:v>
                </c:pt>
                <c:pt idx="40">
                  <c:v>40483</c:v>
                </c:pt>
                <c:pt idx="41">
                  <c:v>40513</c:v>
                </c:pt>
                <c:pt idx="42">
                  <c:v>40546</c:v>
                </c:pt>
                <c:pt idx="43">
                  <c:v>40575</c:v>
                </c:pt>
                <c:pt idx="44">
                  <c:v>40603</c:v>
                </c:pt>
                <c:pt idx="45">
                  <c:v>40634</c:v>
                </c:pt>
                <c:pt idx="46">
                  <c:v>40665</c:v>
                </c:pt>
                <c:pt idx="47">
                  <c:v>40695</c:v>
                </c:pt>
                <c:pt idx="48">
                  <c:v>40725</c:v>
                </c:pt>
                <c:pt idx="49">
                  <c:v>40756</c:v>
                </c:pt>
                <c:pt idx="50">
                  <c:v>40787</c:v>
                </c:pt>
                <c:pt idx="51">
                  <c:v>40819</c:v>
                </c:pt>
                <c:pt idx="52">
                  <c:v>40848</c:v>
                </c:pt>
                <c:pt idx="53">
                  <c:v>40878</c:v>
                </c:pt>
                <c:pt idx="54">
                  <c:v>40911</c:v>
                </c:pt>
                <c:pt idx="55">
                  <c:v>40940</c:v>
                </c:pt>
                <c:pt idx="56">
                  <c:v>40969</c:v>
                </c:pt>
                <c:pt idx="57">
                  <c:v>41001</c:v>
                </c:pt>
                <c:pt idx="58">
                  <c:v>41030</c:v>
                </c:pt>
                <c:pt idx="59">
                  <c:v>41061</c:v>
                </c:pt>
                <c:pt idx="60">
                  <c:v>41092</c:v>
                </c:pt>
                <c:pt idx="61">
                  <c:v>41122</c:v>
                </c:pt>
                <c:pt idx="62">
                  <c:v>41156</c:v>
                </c:pt>
                <c:pt idx="63">
                  <c:v>41183</c:v>
                </c:pt>
                <c:pt idx="64">
                  <c:v>41214</c:v>
                </c:pt>
                <c:pt idx="65">
                  <c:v>41246</c:v>
                </c:pt>
                <c:pt idx="66">
                  <c:v>41276</c:v>
                </c:pt>
                <c:pt idx="67">
                  <c:v>41306</c:v>
                </c:pt>
                <c:pt idx="68">
                  <c:v>41334</c:v>
                </c:pt>
                <c:pt idx="69">
                  <c:v>41365</c:v>
                </c:pt>
                <c:pt idx="70">
                  <c:v>41395</c:v>
                </c:pt>
                <c:pt idx="71">
                  <c:v>41428</c:v>
                </c:pt>
                <c:pt idx="72">
                  <c:v>41456</c:v>
                </c:pt>
                <c:pt idx="73">
                  <c:v>41487</c:v>
                </c:pt>
                <c:pt idx="74">
                  <c:v>41520</c:v>
                </c:pt>
                <c:pt idx="75">
                  <c:v>41548</c:v>
                </c:pt>
                <c:pt idx="76">
                  <c:v>41579</c:v>
                </c:pt>
                <c:pt idx="77">
                  <c:v>41610</c:v>
                </c:pt>
                <c:pt idx="78">
                  <c:v>41641</c:v>
                </c:pt>
                <c:pt idx="79">
                  <c:v>41673</c:v>
                </c:pt>
                <c:pt idx="80">
                  <c:v>41701</c:v>
                </c:pt>
                <c:pt idx="81">
                  <c:v>41730</c:v>
                </c:pt>
                <c:pt idx="82">
                  <c:v>41760</c:v>
                </c:pt>
                <c:pt idx="83">
                  <c:v>41792</c:v>
                </c:pt>
                <c:pt idx="84">
                  <c:v>41821</c:v>
                </c:pt>
                <c:pt idx="85">
                  <c:v>41852</c:v>
                </c:pt>
                <c:pt idx="86">
                  <c:v>41884</c:v>
                </c:pt>
                <c:pt idx="87">
                  <c:v>41913</c:v>
                </c:pt>
                <c:pt idx="88">
                  <c:v>41946</c:v>
                </c:pt>
                <c:pt idx="89">
                  <c:v>41974</c:v>
                </c:pt>
                <c:pt idx="90">
                  <c:v>42006</c:v>
                </c:pt>
                <c:pt idx="91">
                  <c:v>42037</c:v>
                </c:pt>
                <c:pt idx="92">
                  <c:v>42065</c:v>
                </c:pt>
                <c:pt idx="93">
                  <c:v>42095</c:v>
                </c:pt>
                <c:pt idx="94">
                  <c:v>42125</c:v>
                </c:pt>
                <c:pt idx="95">
                  <c:v>42156</c:v>
                </c:pt>
              </c:numCache>
            </c:numRef>
          </c:cat>
          <c:val>
            <c:numRef>
              <c:f>regress_s!$AB$64:$AB$159</c:f>
              <c:numCache>
                <c:formatCode>_(* #,##0.00_);_(* \(#,##0.00\);_(* "-"??_);_(@_)</c:formatCode>
                <c:ptCount val="96"/>
                <c:pt idx="0">
                  <c:v>0.75867114388983647</c:v>
                </c:pt>
                <c:pt idx="1">
                  <c:v>0.75550801891024622</c:v>
                </c:pt>
                <c:pt idx="2">
                  <c:v>0.69723309595232907</c:v>
                </c:pt>
                <c:pt idx="3">
                  <c:v>0.72778566260611421</c:v>
                </c:pt>
                <c:pt idx="4">
                  <c:v>0.76042601405006005</c:v>
                </c:pt>
                <c:pt idx="5">
                  <c:v>0.80852976498284446</c:v>
                </c:pt>
                <c:pt idx="6">
                  <c:v>0.89227691684896948</c:v>
                </c:pt>
                <c:pt idx="7">
                  <c:v>0.85534118889271571</c:v>
                </c:pt>
                <c:pt idx="8">
                  <c:v>0.86468434823701079</c:v>
                </c:pt>
                <c:pt idx="9">
                  <c:v>1.044901265134228</c:v>
                </c:pt>
                <c:pt idx="10">
                  <c:v>1.0530866266703389</c:v>
                </c:pt>
                <c:pt idx="11">
                  <c:v>0.93133723964810011</c:v>
                </c:pt>
                <c:pt idx="12">
                  <c:v>0.97394561809377422</c:v>
                </c:pt>
                <c:pt idx="13">
                  <c:v>0.95880863752220447</c:v>
                </c:pt>
                <c:pt idx="14">
                  <c:v>0.87334839731184843</c:v>
                </c:pt>
                <c:pt idx="15">
                  <c:v>0.74070659376577608</c:v>
                </c:pt>
                <c:pt idx="16">
                  <c:v>0.63781803819938954</c:v>
                </c:pt>
                <c:pt idx="17">
                  <c:v>0.59614606320036456</c:v>
                </c:pt>
                <c:pt idx="18">
                  <c:v>0.60629545289362996</c:v>
                </c:pt>
                <c:pt idx="19">
                  <c:v>0.65476803825179308</c:v>
                </c:pt>
                <c:pt idx="20">
                  <c:v>0.60028011785647628</c:v>
                </c:pt>
                <c:pt idx="21">
                  <c:v>0.52788526791077151</c:v>
                </c:pt>
                <c:pt idx="22">
                  <c:v>0.53038229539028359</c:v>
                </c:pt>
                <c:pt idx="23">
                  <c:v>0.52902885460325588</c:v>
                </c:pt>
                <c:pt idx="24">
                  <c:v>0.51604682475384112</c:v>
                </c:pt>
                <c:pt idx="25">
                  <c:v>0.50616336054840294</c:v>
                </c:pt>
                <c:pt idx="26">
                  <c:v>0.49316636914780726</c:v>
                </c:pt>
                <c:pt idx="27">
                  <c:v>0.48690811741574686</c:v>
                </c:pt>
                <c:pt idx="28">
                  <c:v>0.4846920060196081</c:v>
                </c:pt>
                <c:pt idx="29">
                  <c:v>0.4682130507929278</c:v>
                </c:pt>
                <c:pt idx="30">
                  <c:v>0.48453138003951141</c:v>
                </c:pt>
                <c:pt idx="31">
                  <c:v>0.44342600963675666</c:v>
                </c:pt>
                <c:pt idx="32">
                  <c:v>0.43916904502526111</c:v>
                </c:pt>
                <c:pt idx="33">
                  <c:v>0.4326683093079241</c:v>
                </c:pt>
                <c:pt idx="34">
                  <c:v>0.47865433997332624</c:v>
                </c:pt>
                <c:pt idx="35">
                  <c:v>0.49086413001644624</c:v>
                </c:pt>
                <c:pt idx="36">
                  <c:v>0.49374145783256684</c:v>
                </c:pt>
                <c:pt idx="37">
                  <c:v>0.49067401113925879</c:v>
                </c:pt>
                <c:pt idx="38">
                  <c:v>0.48601709986078806</c:v>
                </c:pt>
                <c:pt idx="39">
                  <c:v>0.48924229763880034</c:v>
                </c:pt>
                <c:pt idx="40">
                  <c:v>0.48674111204631892</c:v>
                </c:pt>
                <c:pt idx="41">
                  <c:v>0.49271937353048911</c:v>
                </c:pt>
                <c:pt idx="42">
                  <c:v>0.48965172019192488</c:v>
                </c:pt>
                <c:pt idx="43">
                  <c:v>0.49943101203636725</c:v>
                </c:pt>
                <c:pt idx="44">
                  <c:v>0.49842813301187</c:v>
                </c:pt>
                <c:pt idx="45">
                  <c:v>0.50017647897361328</c:v>
                </c:pt>
                <c:pt idx="46">
                  <c:v>0.5007475650487293</c:v>
                </c:pt>
                <c:pt idx="47">
                  <c:v>0.50288166894270325</c:v>
                </c:pt>
                <c:pt idx="48">
                  <c:v>0.50485789014884197</c:v>
                </c:pt>
                <c:pt idx="49">
                  <c:v>0.52030053332586967</c:v>
                </c:pt>
                <c:pt idx="50">
                  <c:v>0.51791903289253893</c:v>
                </c:pt>
                <c:pt idx="51">
                  <c:v>0.52020256858509384</c:v>
                </c:pt>
                <c:pt idx="52">
                  <c:v>0.5145439151376856</c:v>
                </c:pt>
                <c:pt idx="53">
                  <c:v>0.51833013144801432</c:v>
                </c:pt>
                <c:pt idx="54">
                  <c:v>0.51265878390892128</c:v>
                </c:pt>
                <c:pt idx="55">
                  <c:v>0.51251357638561468</c:v>
                </c:pt>
                <c:pt idx="56">
                  <c:v>0.50805404544540234</c:v>
                </c:pt>
                <c:pt idx="57">
                  <c:v>0.50266330618590627</c:v>
                </c:pt>
                <c:pt idx="58">
                  <c:v>0.51311925334821518</c:v>
                </c:pt>
                <c:pt idx="59">
                  <c:v>0.52939469085301571</c:v>
                </c:pt>
                <c:pt idx="60">
                  <c:v>0.53480232246196147</c:v>
                </c:pt>
                <c:pt idx="61">
                  <c:v>0.53475341596420978</c:v>
                </c:pt>
                <c:pt idx="62">
                  <c:v>0.52984491732136496</c:v>
                </c:pt>
                <c:pt idx="63">
                  <c:v>0.53044409123810843</c:v>
                </c:pt>
                <c:pt idx="64">
                  <c:v>0.52531332088716587</c:v>
                </c:pt>
                <c:pt idx="65">
                  <c:v>0.5273500776774257</c:v>
                </c:pt>
                <c:pt idx="66">
                  <c:v>0.50453601295904804</c:v>
                </c:pt>
                <c:pt idx="67">
                  <c:v>0.51205630837928429</c:v>
                </c:pt>
                <c:pt idx="68">
                  <c:v>0.50797543132404566</c:v>
                </c:pt>
                <c:pt idx="69">
                  <c:v>0.48293224703701992</c:v>
                </c:pt>
                <c:pt idx="70">
                  <c:v>0.48735544414591359</c:v>
                </c:pt>
                <c:pt idx="71">
                  <c:v>0.50405255740956256</c:v>
                </c:pt>
                <c:pt idx="72">
                  <c:v>0.49775142587503984</c:v>
                </c:pt>
                <c:pt idx="73">
                  <c:v>0.50760377926978839</c:v>
                </c:pt>
                <c:pt idx="74">
                  <c:v>0.51108559416448851</c:v>
                </c:pt>
                <c:pt idx="75">
                  <c:v>0.56598062120414971</c:v>
                </c:pt>
                <c:pt idx="76">
                  <c:v>0.66925832299814336</c:v>
                </c:pt>
                <c:pt idx="77">
                  <c:v>0.67603160255415584</c:v>
                </c:pt>
                <c:pt idx="78">
                  <c:v>0.71899915707792694</c:v>
                </c:pt>
                <c:pt idx="79">
                  <c:v>0.69619063377371138</c:v>
                </c:pt>
                <c:pt idx="80">
                  <c:v>0.73227813897651173</c:v>
                </c:pt>
                <c:pt idx="81">
                  <c:v>0.80657729873062389</c:v>
                </c:pt>
                <c:pt idx="82">
                  <c:v>0.8025283002490351</c:v>
                </c:pt>
                <c:pt idx="83">
                  <c:v>0.80271641496818569</c:v>
                </c:pt>
                <c:pt idx="84">
                  <c:v>0.83982408848945322</c:v>
                </c:pt>
                <c:pt idx="85">
                  <c:v>0.84280648249823054</c:v>
                </c:pt>
                <c:pt idx="86">
                  <c:v>0.86401911553438659</c:v>
                </c:pt>
                <c:pt idx="87">
                  <c:v>0.88815042711780134</c:v>
                </c:pt>
                <c:pt idx="88">
                  <c:v>0.87467223072095179</c:v>
                </c:pt>
                <c:pt idx="89">
                  <c:v>0.88995713911239394</c:v>
                </c:pt>
                <c:pt idx="90">
                  <c:v>0.89047067957504655</c:v>
                </c:pt>
                <c:pt idx="91">
                  <c:v>0.87772072567510317</c:v>
                </c:pt>
                <c:pt idx="92">
                  <c:v>0.89736072048254611</c:v>
                </c:pt>
                <c:pt idx="93">
                  <c:v>0.89703462997575523</c:v>
                </c:pt>
                <c:pt idx="94">
                  <c:v>0.86251200458222499</c:v>
                </c:pt>
                <c:pt idx="95">
                  <c:v>0.85206099429283322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864304"/>
        <c:axId val="453864864"/>
      </c:lineChart>
      <c:dateAx>
        <c:axId val="45386430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864864"/>
        <c:crosses val="autoZero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45386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864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45381526104414"/>
          <c:y val="5.4695562435500514E-2"/>
          <c:w val="9.9827882960413075E-2"/>
          <c:h val="0.297213622291021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182880</xdr:colOff>
      <xdr:row>165</xdr:row>
      <xdr:rowOff>142875</xdr:rowOff>
    </xdr:from>
    <xdr:to>
      <xdr:col>23</xdr:col>
      <xdr:colOff>510540</xdr:colOff>
      <xdr:row>184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4"/>
  <sheetViews>
    <sheetView workbookViewId="0">
      <selection activeCell="A5" sqref="A5"/>
    </sheetView>
  </sheetViews>
  <sheetFormatPr defaultRowHeight="13.2" x14ac:dyDescent="0.25"/>
  <cols>
    <col min="2" max="2" width="10.6640625" customWidth="1"/>
    <col min="3" max="6" width="9" bestFit="1" customWidth="1"/>
    <col min="7" max="7" width="9.44140625" bestFit="1" customWidth="1"/>
    <col min="9" max="9" width="12.6640625" customWidth="1"/>
    <col min="10" max="11" width="10.5546875" customWidth="1"/>
    <col min="12" max="12" width="12" customWidth="1"/>
    <col min="13" max="13" width="13.44140625" customWidth="1"/>
    <col min="14" max="15" width="10.5546875" customWidth="1"/>
    <col min="16" max="16" width="14" customWidth="1"/>
    <col min="23" max="23" width="11.109375" customWidth="1"/>
  </cols>
  <sheetData>
    <row r="1" spans="1:29" x14ac:dyDescent="0.25">
      <c r="I1" s="1" t="s">
        <v>18</v>
      </c>
      <c r="Q1" s="1" t="s">
        <v>7</v>
      </c>
      <c r="X1" s="1" t="s">
        <v>9</v>
      </c>
      <c r="AA1" t="s">
        <v>11</v>
      </c>
      <c r="AB1" t="s">
        <v>10</v>
      </c>
    </row>
    <row r="2" spans="1:29" ht="15.6" x14ac:dyDescent="0.35">
      <c r="A2" s="1" t="s">
        <v>6</v>
      </c>
      <c r="B2" s="2" t="s">
        <v>13</v>
      </c>
      <c r="C2" s="2" t="s">
        <v>14</v>
      </c>
      <c r="D2" s="2" t="s">
        <v>2</v>
      </c>
      <c r="E2" s="2" t="s">
        <v>15</v>
      </c>
      <c r="F2" s="2" t="s">
        <v>16</v>
      </c>
      <c r="G2" s="2" t="s">
        <v>5</v>
      </c>
      <c r="H2" s="1"/>
      <c r="I2" s="2" t="s">
        <v>13</v>
      </c>
      <c r="J2" s="2" t="s">
        <v>14</v>
      </c>
      <c r="K2" s="2" t="s">
        <v>2</v>
      </c>
      <c r="L2" s="2" t="s">
        <v>15</v>
      </c>
      <c r="M2" s="2" t="s">
        <v>16</v>
      </c>
      <c r="N2" s="2" t="s">
        <v>5</v>
      </c>
      <c r="O2" s="2" t="s">
        <v>17</v>
      </c>
      <c r="P2" s="2"/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/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</row>
    <row r="3" spans="1:29" x14ac:dyDescent="0.25">
      <c r="A3" s="7"/>
      <c r="B3" s="7"/>
      <c r="C3" s="8"/>
      <c r="D3" s="7"/>
      <c r="E3" s="7"/>
      <c r="F3" s="7"/>
      <c r="G3" s="8"/>
      <c r="H3" s="9"/>
      <c r="X3" s="3"/>
      <c r="Y3" s="3"/>
      <c r="Z3" s="3"/>
      <c r="AA3" s="3"/>
      <c r="AB3" s="3"/>
    </row>
    <row r="4" spans="1:29" x14ac:dyDescent="0.25">
      <c r="A4" s="7">
        <v>37438</v>
      </c>
      <c r="B4" s="21">
        <v>31.299607999999999</v>
      </c>
      <c r="C4" s="21">
        <v>242.292023</v>
      </c>
      <c r="D4" s="21">
        <v>57.450660999999997</v>
      </c>
      <c r="E4" s="21">
        <v>22.318142000000002</v>
      </c>
      <c r="F4" s="21">
        <v>26.999441000000001</v>
      </c>
      <c r="G4" s="21">
        <v>911.61999500000002</v>
      </c>
      <c r="H4" s="9"/>
      <c r="X4" s="3"/>
      <c r="Y4" s="3"/>
      <c r="Z4" s="3"/>
      <c r="AA4" s="3"/>
      <c r="AB4" s="3"/>
    </row>
    <row r="5" spans="1:29" x14ac:dyDescent="0.25">
      <c r="A5" s="7">
        <v>37469</v>
      </c>
      <c r="B5" s="21">
        <v>28.073188999999999</v>
      </c>
      <c r="C5" s="21">
        <v>255.073196</v>
      </c>
      <c r="D5" s="21">
        <v>61.650832999999999</v>
      </c>
      <c r="E5" s="21">
        <v>21.408466000000001</v>
      </c>
      <c r="F5" s="21">
        <v>26.204692999999999</v>
      </c>
      <c r="G5" s="21">
        <v>916.07000700000003</v>
      </c>
      <c r="H5" s="9"/>
      <c r="I5" s="27"/>
      <c r="J5" s="27"/>
      <c r="K5" s="27"/>
      <c r="L5" s="27"/>
      <c r="M5" s="27"/>
      <c r="N5" s="27"/>
      <c r="O5" s="26">
        <v>4.307168815741752E-3</v>
      </c>
      <c r="Q5" s="27"/>
      <c r="R5" s="27"/>
      <c r="S5" s="27"/>
      <c r="T5" s="27"/>
      <c r="U5" s="27"/>
      <c r="V5" s="27"/>
      <c r="X5" s="3"/>
      <c r="Y5" s="3"/>
      <c r="Z5" s="3"/>
      <c r="AA5" s="3"/>
      <c r="AB5" s="3"/>
    </row>
    <row r="6" spans="1:29" x14ac:dyDescent="0.25">
      <c r="A6" s="7">
        <v>37502</v>
      </c>
      <c r="B6" s="21">
        <v>25.846722</v>
      </c>
      <c r="C6" s="21">
        <v>230.928864</v>
      </c>
      <c r="D6" s="21">
        <v>47.689841999999999</v>
      </c>
      <c r="E6" s="21">
        <v>21.713574999999999</v>
      </c>
      <c r="F6" s="21">
        <v>23.580525999999999</v>
      </c>
      <c r="G6" s="21">
        <v>815.28002900000001</v>
      </c>
      <c r="H6" s="9"/>
      <c r="I6" s="27"/>
      <c r="J6" s="27"/>
      <c r="K6" s="27"/>
      <c r="L6" s="27"/>
      <c r="M6" s="27"/>
      <c r="N6" s="27"/>
      <c r="O6" s="26">
        <v>7.40092529988418E-3</v>
      </c>
      <c r="Q6" s="27"/>
      <c r="R6" s="27"/>
      <c r="S6" s="27"/>
      <c r="T6" s="27"/>
      <c r="U6" s="27"/>
      <c r="V6" s="27"/>
      <c r="X6" s="3"/>
      <c r="Y6" s="3"/>
      <c r="Z6" s="3"/>
      <c r="AA6" s="3"/>
      <c r="AB6" s="3"/>
    </row>
    <row r="7" spans="1:29" x14ac:dyDescent="0.25">
      <c r="A7" s="7">
        <v>37530</v>
      </c>
      <c r="B7" s="21">
        <v>22.529737000000001</v>
      </c>
      <c r="C7" s="21">
        <v>289.18869000000001</v>
      </c>
      <c r="D7" s="21">
        <v>64.562447000000006</v>
      </c>
      <c r="E7" s="21">
        <v>21.467200999999999</v>
      </c>
      <c r="F7" s="21">
        <v>24.881520999999999</v>
      </c>
      <c r="G7" s="21">
        <v>885.76000999999997</v>
      </c>
      <c r="H7" s="9"/>
      <c r="I7" s="27"/>
      <c r="J7" s="27"/>
      <c r="K7" s="27"/>
      <c r="L7" s="27"/>
      <c r="M7" s="27"/>
      <c r="N7" s="27"/>
      <c r="O7" s="26">
        <v>2.4401820224116077E-3</v>
      </c>
      <c r="Q7" s="27"/>
      <c r="R7" s="27"/>
      <c r="S7" s="27"/>
      <c r="T7" s="27"/>
      <c r="U7" s="27"/>
      <c r="V7" s="27"/>
      <c r="X7" s="3"/>
      <c r="Y7" s="3"/>
      <c r="Z7" s="3"/>
      <c r="AA7" s="3"/>
      <c r="AB7" s="3"/>
    </row>
    <row r="8" spans="1:29" x14ac:dyDescent="0.25">
      <c r="A8" s="7">
        <v>37561</v>
      </c>
      <c r="B8" s="21">
        <v>25.925343999999999</v>
      </c>
      <c r="C8" s="21">
        <v>304.29379299999999</v>
      </c>
      <c r="D8" s="21">
        <v>71.219809999999995</v>
      </c>
      <c r="E8" s="21">
        <v>21.643768000000001</v>
      </c>
      <c r="F8" s="21">
        <v>25.893839</v>
      </c>
      <c r="G8" s="21">
        <v>936.30999799999995</v>
      </c>
      <c r="H8" s="9"/>
      <c r="I8" s="27"/>
      <c r="J8" s="27"/>
      <c r="K8" s="27"/>
      <c r="L8" s="27"/>
      <c r="M8" s="27"/>
      <c r="N8" s="27"/>
      <c r="O8" s="26">
        <v>-3.8645642518263914E-3</v>
      </c>
      <c r="Q8" s="27"/>
      <c r="R8" s="27"/>
      <c r="S8" s="27"/>
      <c r="T8" s="27"/>
      <c r="U8" s="27"/>
      <c r="V8" s="27"/>
      <c r="X8" s="3"/>
      <c r="Y8" s="3"/>
      <c r="Z8" s="3"/>
      <c r="AA8" s="3"/>
      <c r="AB8" s="3"/>
    </row>
    <row r="9" spans="1:29" x14ac:dyDescent="0.25">
      <c r="A9" s="7">
        <v>37592</v>
      </c>
      <c r="B9" s="21">
        <v>25.118272999999999</v>
      </c>
      <c r="C9" s="21">
        <v>275.414062</v>
      </c>
      <c r="D9" s="21">
        <v>63.501331</v>
      </c>
      <c r="E9" s="21">
        <v>21.336199000000001</v>
      </c>
      <c r="F9" s="21">
        <v>25.998009</v>
      </c>
      <c r="G9" s="21">
        <v>879.82000700000003</v>
      </c>
      <c r="H9" s="9"/>
      <c r="I9" s="27"/>
      <c r="J9" s="27"/>
      <c r="K9" s="27"/>
      <c r="L9" s="27"/>
      <c r="M9" s="27"/>
      <c r="N9" s="27"/>
      <c r="O9" s="26">
        <v>1.0529398945545006E-2</v>
      </c>
      <c r="Q9" s="27"/>
      <c r="R9" s="27"/>
      <c r="S9" s="27"/>
      <c r="T9" s="27"/>
      <c r="U9" s="27"/>
      <c r="V9" s="27"/>
      <c r="X9" s="3"/>
      <c r="Y9" s="3"/>
      <c r="Z9" s="3"/>
      <c r="AA9" s="3"/>
      <c r="AB9" s="3"/>
    </row>
    <row r="10" spans="1:29" x14ac:dyDescent="0.25">
      <c r="A10" s="7">
        <v>37623</v>
      </c>
      <c r="B10" s="21">
        <v>24.052323999999999</v>
      </c>
      <c r="C10" s="21">
        <v>270.36084</v>
      </c>
      <c r="D10" s="21">
        <v>64.074889999999996</v>
      </c>
      <c r="E10" s="21">
        <v>22.076643000000001</v>
      </c>
      <c r="F10" s="21">
        <v>25.410191000000001</v>
      </c>
      <c r="G10" s="21">
        <v>855.70001200000002</v>
      </c>
      <c r="H10" s="9"/>
      <c r="I10" s="27"/>
      <c r="J10" s="27"/>
      <c r="K10" s="27"/>
      <c r="L10" s="27"/>
      <c r="M10" s="27"/>
      <c r="N10" s="27"/>
      <c r="O10" s="26">
        <v>-7.2888700899171178E-4</v>
      </c>
      <c r="Q10" s="27"/>
      <c r="R10" s="27"/>
      <c r="S10" s="27"/>
      <c r="T10" s="27"/>
      <c r="U10" s="27"/>
      <c r="V10" s="27"/>
      <c r="X10" s="3"/>
      <c r="Y10" s="3"/>
      <c r="Z10" s="3"/>
      <c r="AA10" s="3"/>
      <c r="AB10" s="3"/>
    </row>
    <row r="11" spans="1:29" x14ac:dyDescent="0.25">
      <c r="A11" s="7">
        <v>37655</v>
      </c>
      <c r="B11" s="21">
        <v>21.098734</v>
      </c>
      <c r="C11" s="21">
        <v>262.41134599999998</v>
      </c>
      <c r="D11" s="21">
        <v>63.994289000000002</v>
      </c>
      <c r="E11" s="21">
        <v>20.213643999999999</v>
      </c>
      <c r="F11" s="21">
        <v>25.485202999999998</v>
      </c>
      <c r="G11" s="21">
        <v>841.15002400000003</v>
      </c>
      <c r="H11" s="9"/>
      <c r="I11" s="27"/>
      <c r="J11" s="27"/>
      <c r="K11" s="27"/>
      <c r="L11" s="27"/>
      <c r="M11" s="27"/>
      <c r="N11" s="27"/>
      <c r="O11" s="26">
        <v>3.9206292413309978E-3</v>
      </c>
      <c r="Q11" s="27"/>
      <c r="R11" s="27"/>
      <c r="S11" s="27"/>
      <c r="T11" s="27"/>
      <c r="U11" s="27"/>
      <c r="V11" s="27"/>
      <c r="X11" s="3"/>
      <c r="Y11" s="3"/>
      <c r="Z11" s="3"/>
      <c r="AA11" s="3"/>
      <c r="AB11" s="3"/>
    </row>
    <row r="12" spans="1:29" x14ac:dyDescent="0.25">
      <c r="A12" s="7">
        <v>37683</v>
      </c>
      <c r="B12" s="21">
        <v>19.184843000000001</v>
      </c>
      <c r="C12" s="21">
        <v>271.147919</v>
      </c>
      <c r="D12" s="21">
        <v>64.388351</v>
      </c>
      <c r="E12" s="21">
        <v>20.294384000000001</v>
      </c>
      <c r="F12" s="21">
        <v>26.181889000000002</v>
      </c>
      <c r="G12" s="21">
        <v>848.17999299999997</v>
      </c>
      <c r="H12" s="9"/>
      <c r="I12" s="27"/>
      <c r="J12" s="27"/>
      <c r="K12" s="27"/>
      <c r="L12" s="27"/>
      <c r="M12" s="27"/>
      <c r="N12" s="27"/>
      <c r="O12" s="26">
        <v>1.7853292260360972E-3</v>
      </c>
      <c r="Q12" s="27"/>
      <c r="R12" s="27"/>
      <c r="S12" s="27"/>
      <c r="T12" s="27"/>
      <c r="U12" s="27"/>
      <c r="V12" s="27"/>
      <c r="X12" s="3"/>
      <c r="Y12" s="3"/>
      <c r="Z12" s="3"/>
      <c r="AA12" s="3"/>
      <c r="AB12" s="3"/>
    </row>
    <row r="13" spans="1:29" x14ac:dyDescent="0.25">
      <c r="A13" s="7">
        <v>37712</v>
      </c>
      <c r="B13" s="21">
        <v>20.884378000000002</v>
      </c>
      <c r="C13" s="21">
        <v>308.92758199999997</v>
      </c>
      <c r="D13" s="21">
        <v>69.700005000000004</v>
      </c>
      <c r="E13" s="21">
        <v>23.368241999999999</v>
      </c>
      <c r="F13" s="21">
        <v>26.369168999999999</v>
      </c>
      <c r="G13" s="21">
        <v>916.919983</v>
      </c>
      <c r="H13" s="9"/>
      <c r="I13" s="27"/>
      <c r="J13" s="27"/>
      <c r="K13" s="27"/>
      <c r="L13" s="27"/>
      <c r="M13" s="27"/>
      <c r="N13" s="27"/>
      <c r="O13" s="26">
        <v>1.6023622351243913E-3</v>
      </c>
      <c r="Q13" s="27"/>
      <c r="R13" s="27"/>
      <c r="S13" s="27"/>
      <c r="T13" s="27"/>
      <c r="U13" s="27"/>
      <c r="V13" s="27"/>
      <c r="X13" s="3"/>
      <c r="Y13" s="3"/>
      <c r="Z13" s="3"/>
      <c r="AA13" s="3"/>
      <c r="AB13" s="3"/>
    </row>
    <row r="14" spans="1:29" x14ac:dyDescent="0.25">
      <c r="A14" s="7">
        <v>37742</v>
      </c>
      <c r="B14" s="21">
        <v>23.615473000000001</v>
      </c>
      <c r="C14" s="21">
        <v>324.51242100000002</v>
      </c>
      <c r="D14" s="21">
        <v>72.410233000000005</v>
      </c>
      <c r="E14" s="21">
        <v>23.244489999999999</v>
      </c>
      <c r="F14" s="21">
        <v>27.462392999999999</v>
      </c>
      <c r="G14" s="21">
        <v>963.59002699999996</v>
      </c>
      <c r="H14" s="9"/>
      <c r="I14" s="27"/>
      <c r="J14" s="27"/>
      <c r="K14" s="27"/>
      <c r="L14" s="27"/>
      <c r="M14" s="27"/>
      <c r="N14" s="27"/>
      <c r="O14" s="26">
        <v>3.6415941711841998E-3</v>
      </c>
      <c r="Q14" s="27"/>
      <c r="R14" s="27"/>
      <c r="S14" s="27"/>
      <c r="T14" s="27"/>
      <c r="U14" s="27"/>
      <c r="V14" s="27"/>
      <c r="X14" s="3"/>
      <c r="Y14" s="3"/>
      <c r="Z14" s="3"/>
      <c r="AA14" s="3"/>
      <c r="AB14" s="3"/>
    </row>
    <row r="15" spans="1:29" x14ac:dyDescent="0.25">
      <c r="A15" s="7">
        <v>37774</v>
      </c>
      <c r="B15" s="21">
        <v>26.425922</v>
      </c>
      <c r="C15" s="21">
        <v>338.59414700000002</v>
      </c>
      <c r="D15" s="21">
        <v>67.853745000000004</v>
      </c>
      <c r="E15" s="21">
        <v>23.552402000000001</v>
      </c>
      <c r="F15" s="21">
        <v>27.092704999999999</v>
      </c>
      <c r="G15" s="21">
        <v>974.5</v>
      </c>
      <c r="H15" s="9"/>
      <c r="I15" s="27"/>
      <c r="J15" s="27"/>
      <c r="K15" s="27"/>
      <c r="L15" s="27"/>
      <c r="M15" s="27"/>
      <c r="N15" s="27"/>
      <c r="O15" s="26">
        <v>1.6591545827314806E-3</v>
      </c>
      <c r="Q15" s="27"/>
      <c r="R15" s="27"/>
      <c r="S15" s="27"/>
      <c r="T15" s="27"/>
      <c r="U15" s="27"/>
      <c r="V15" s="27"/>
      <c r="X15" s="3"/>
      <c r="Y15" s="3"/>
      <c r="Z15" s="3"/>
      <c r="AA15" s="3"/>
      <c r="AB15" s="3"/>
      <c r="AC15" s="19"/>
    </row>
    <row r="16" spans="1:29" x14ac:dyDescent="0.25">
      <c r="A16" s="7">
        <v>37803</v>
      </c>
      <c r="B16" s="21">
        <v>25.501937999999999</v>
      </c>
      <c r="C16" s="21">
        <v>357.18023699999998</v>
      </c>
      <c r="D16" s="21">
        <v>66.825660999999997</v>
      </c>
      <c r="E16" s="21">
        <v>22.419461999999999</v>
      </c>
      <c r="F16" s="21">
        <v>26.843734999999999</v>
      </c>
      <c r="G16" s="21">
        <v>990.30999799999995</v>
      </c>
      <c r="H16" s="9"/>
      <c r="I16" s="27"/>
      <c r="J16" s="27"/>
      <c r="K16" s="27"/>
      <c r="L16" s="27"/>
      <c r="M16" s="27"/>
      <c r="N16" s="27"/>
      <c r="O16" s="26">
        <v>-5.0600477148988882E-3</v>
      </c>
      <c r="Q16" s="27"/>
      <c r="R16" s="27"/>
      <c r="S16" s="27"/>
      <c r="T16" s="27"/>
      <c r="U16" s="27"/>
      <c r="V16" s="27"/>
      <c r="X16" s="3"/>
      <c r="Y16" s="3"/>
      <c r="Z16" s="3"/>
      <c r="AA16" s="3"/>
      <c r="AB16" s="3"/>
      <c r="AC16" s="19"/>
    </row>
    <row r="17" spans="1:29" x14ac:dyDescent="0.25">
      <c r="A17" s="7">
        <v>37834</v>
      </c>
      <c r="B17" s="21">
        <v>28.940650999999999</v>
      </c>
      <c r="C17" s="21">
        <v>345.61971999999997</v>
      </c>
      <c r="D17" s="21">
        <v>67.586166000000006</v>
      </c>
      <c r="E17" s="21">
        <v>22.723773999999999</v>
      </c>
      <c r="F17" s="21">
        <v>28.639244000000001</v>
      </c>
      <c r="G17" s="21">
        <v>1008.01001</v>
      </c>
      <c r="H17" s="9"/>
      <c r="I17" s="27"/>
      <c r="J17" s="27"/>
      <c r="K17" s="27"/>
      <c r="L17" s="27"/>
      <c r="M17" s="27"/>
      <c r="N17" s="27"/>
      <c r="O17" s="26">
        <v>-4.629144382275032E-4</v>
      </c>
      <c r="Q17" s="27"/>
      <c r="R17" s="27"/>
      <c r="S17" s="27"/>
      <c r="T17" s="27"/>
      <c r="U17" s="27"/>
      <c r="V17" s="27"/>
      <c r="X17" s="3"/>
      <c r="Y17" s="3"/>
      <c r="Z17" s="3"/>
      <c r="AA17" s="3"/>
      <c r="AB17" s="3"/>
      <c r="AC17" s="19"/>
    </row>
    <row r="18" spans="1:29" x14ac:dyDescent="0.25">
      <c r="A18" s="7">
        <v>37866</v>
      </c>
      <c r="B18" s="21">
        <v>26.572147000000001</v>
      </c>
      <c r="C18" s="21">
        <v>362.840912</v>
      </c>
      <c r="D18" s="21">
        <v>72.794608999999994</v>
      </c>
      <c r="E18" s="21">
        <v>24.812978999999999</v>
      </c>
      <c r="F18" s="21">
        <v>27.803614</v>
      </c>
      <c r="G18" s="21">
        <v>995.96997099999999</v>
      </c>
      <c r="H18" s="9"/>
      <c r="I18" s="27"/>
      <c r="J18" s="27"/>
      <c r="K18" s="27"/>
      <c r="L18" s="27"/>
      <c r="M18" s="27"/>
      <c r="N18" s="27"/>
      <c r="O18" s="26">
        <v>9.554952590245339E-3</v>
      </c>
      <c r="Q18" s="27"/>
      <c r="R18" s="27"/>
      <c r="S18" s="27"/>
      <c r="T18" s="27"/>
      <c r="U18" s="27"/>
      <c r="V18" s="27"/>
      <c r="X18" s="3"/>
      <c r="Y18" s="3"/>
      <c r="Z18" s="3"/>
      <c r="AA18" s="3"/>
      <c r="AB18" s="3"/>
      <c r="AC18" s="19"/>
    </row>
    <row r="19" spans="1:29" x14ac:dyDescent="0.25">
      <c r="A19" s="7">
        <v>37895</v>
      </c>
      <c r="B19" s="21">
        <v>29.792076000000002</v>
      </c>
      <c r="C19" s="21">
        <v>380.70938100000001</v>
      </c>
      <c r="D19" s="21">
        <v>73.742348000000007</v>
      </c>
      <c r="E19" s="21">
        <v>25.508053</v>
      </c>
      <c r="F19" s="21">
        <v>27.788423999999999</v>
      </c>
      <c r="G19" s="21">
        <v>1050.709961</v>
      </c>
      <c r="H19" s="9"/>
      <c r="I19" s="27"/>
      <c r="J19" s="27"/>
      <c r="K19" s="27"/>
      <c r="L19" s="27"/>
      <c r="M19" s="27"/>
      <c r="N19" s="27"/>
      <c r="O19" s="26">
        <v>-4.0780480900399129E-3</v>
      </c>
      <c r="Q19" s="27"/>
      <c r="R19" s="27"/>
      <c r="S19" s="27"/>
      <c r="T19" s="27"/>
      <c r="U19" s="27"/>
      <c r="V19" s="27"/>
      <c r="X19" s="3"/>
      <c r="Y19" s="3"/>
      <c r="Z19" s="3"/>
      <c r="AA19" s="3"/>
      <c r="AB19" s="3"/>
      <c r="AC19" s="19"/>
    </row>
    <row r="20" spans="1:29" x14ac:dyDescent="0.25">
      <c r="A20" s="7">
        <v>37928</v>
      </c>
      <c r="B20" s="21">
        <v>29.847083999999999</v>
      </c>
      <c r="C20" s="21">
        <v>377.73757899999998</v>
      </c>
      <c r="D20" s="21">
        <v>74.751075999999998</v>
      </c>
      <c r="E20" s="21">
        <v>27.034175999999999</v>
      </c>
      <c r="F20" s="21">
        <v>27.692485999999999</v>
      </c>
      <c r="G20" s="21">
        <v>1058.1999510000001</v>
      </c>
      <c r="H20" s="9"/>
      <c r="I20" s="27"/>
      <c r="J20" s="27"/>
      <c r="K20" s="27"/>
      <c r="L20" s="27"/>
      <c r="M20" s="27"/>
      <c r="N20" s="27"/>
      <c r="O20" s="26">
        <v>-5.9622408963318446E-4</v>
      </c>
      <c r="Q20" s="27"/>
      <c r="R20" s="27"/>
      <c r="S20" s="27"/>
      <c r="T20" s="27"/>
      <c r="U20" s="27"/>
      <c r="V20" s="27"/>
      <c r="X20" s="3"/>
      <c r="Y20" s="3"/>
      <c r="Z20" s="3"/>
      <c r="AA20" s="3"/>
      <c r="AB20" s="3"/>
      <c r="AC20" s="19"/>
    </row>
    <row r="21" spans="1:29" x14ac:dyDescent="0.25">
      <c r="A21" s="7">
        <v>37956</v>
      </c>
      <c r="B21" s="21">
        <v>32.762596000000002</v>
      </c>
      <c r="C21" s="21">
        <v>389.86566199999999</v>
      </c>
      <c r="D21" s="21">
        <v>76.517882999999998</v>
      </c>
      <c r="E21" s="21">
        <v>27.470210999999999</v>
      </c>
      <c r="F21" s="21">
        <v>31.364418000000001</v>
      </c>
      <c r="G21" s="21">
        <v>1111.920044</v>
      </c>
      <c r="H21" s="9"/>
      <c r="I21" s="27"/>
      <c r="J21" s="27"/>
      <c r="K21" s="27"/>
      <c r="L21" s="27"/>
      <c r="M21" s="27"/>
      <c r="N21" s="27"/>
      <c r="O21" s="26">
        <v>1.0866535047821736E-2</v>
      </c>
      <c r="Q21" s="27"/>
      <c r="R21" s="27"/>
      <c r="S21" s="27"/>
      <c r="T21" s="27"/>
      <c r="U21" s="27"/>
      <c r="V21" s="27"/>
      <c r="X21" s="3"/>
      <c r="Y21" s="3"/>
      <c r="Z21" s="3"/>
      <c r="AA21" s="3"/>
      <c r="AB21" s="3"/>
      <c r="AC21" s="19"/>
    </row>
    <row r="22" spans="1:29" x14ac:dyDescent="0.25">
      <c r="A22" s="7">
        <v>37988</v>
      </c>
      <c r="B22" s="21">
        <v>32.459384999999997</v>
      </c>
      <c r="C22" s="21">
        <v>400.67108200000001</v>
      </c>
      <c r="D22" s="21">
        <v>81.925658999999996</v>
      </c>
      <c r="E22" s="21">
        <v>25.926411000000002</v>
      </c>
      <c r="F22" s="21">
        <v>31.203772000000001</v>
      </c>
      <c r="G22" s="21">
        <v>1131.130005</v>
      </c>
      <c r="H22" s="9"/>
      <c r="I22" s="27"/>
      <c r="J22" s="27"/>
      <c r="K22" s="27"/>
      <c r="L22" s="27"/>
      <c r="M22" s="27"/>
      <c r="N22" s="27"/>
      <c r="O22" s="26">
        <v>1.21259349830765E-3</v>
      </c>
      <c r="Q22" s="27"/>
      <c r="R22" s="27"/>
      <c r="S22" s="27"/>
      <c r="T22" s="27"/>
      <c r="U22" s="27"/>
      <c r="V22" s="27"/>
      <c r="X22" s="3"/>
      <c r="Y22" s="3"/>
      <c r="Z22" s="3"/>
      <c r="AA22" s="3"/>
      <c r="AB22" s="3"/>
      <c r="AC22" s="19"/>
    </row>
    <row r="23" spans="1:29" x14ac:dyDescent="0.25">
      <c r="A23" s="7">
        <v>38019</v>
      </c>
      <c r="B23" s="21">
        <v>33.850357000000002</v>
      </c>
      <c r="C23" s="21">
        <v>406.98727400000001</v>
      </c>
      <c r="D23" s="21">
        <v>79.800880000000006</v>
      </c>
      <c r="E23" s="21">
        <v>25.421766000000002</v>
      </c>
      <c r="F23" s="21">
        <v>32.459769999999999</v>
      </c>
      <c r="G23" s="21">
        <v>1144.9399410000001</v>
      </c>
      <c r="H23" s="9"/>
      <c r="I23" s="27"/>
      <c r="J23" s="27"/>
      <c r="K23" s="27"/>
      <c r="L23" s="27"/>
      <c r="M23" s="27"/>
      <c r="N23" s="27"/>
      <c r="O23" s="26">
        <v>4.8391722997658928E-3</v>
      </c>
      <c r="Q23" s="27"/>
      <c r="R23" s="27"/>
      <c r="S23" s="27"/>
      <c r="T23" s="27"/>
      <c r="U23" s="27"/>
      <c r="V23" s="27"/>
      <c r="X23" s="3"/>
      <c r="Y23" s="3"/>
      <c r="Z23" s="3"/>
      <c r="AA23" s="3"/>
      <c r="AB23" s="3"/>
      <c r="AC23" s="19"/>
    </row>
    <row r="24" spans="1:29" x14ac:dyDescent="0.25">
      <c r="A24" s="7">
        <v>38047</v>
      </c>
      <c r="B24" s="21">
        <v>32.055205999999998</v>
      </c>
      <c r="C24" s="21">
        <v>418.64785799999999</v>
      </c>
      <c r="D24" s="21">
        <v>75.947281000000004</v>
      </c>
      <c r="E24" s="21">
        <v>23.829180000000001</v>
      </c>
      <c r="F24" s="21">
        <v>32.013325000000002</v>
      </c>
      <c r="G24" s="21">
        <v>1126.209961</v>
      </c>
      <c r="H24" s="9"/>
      <c r="I24" s="27"/>
      <c r="J24" s="27"/>
      <c r="K24" s="27"/>
      <c r="L24" s="27"/>
      <c r="M24" s="27"/>
      <c r="N24" s="27"/>
      <c r="O24" s="26">
        <v>2.8162043816640945E-3</v>
      </c>
      <c r="Q24" s="27"/>
      <c r="R24" s="27"/>
      <c r="S24" s="27"/>
      <c r="T24" s="27"/>
      <c r="U24" s="27"/>
      <c r="V24" s="27"/>
      <c r="X24" s="3"/>
      <c r="Y24" s="3"/>
      <c r="Z24" s="3"/>
      <c r="AA24" s="3"/>
      <c r="AB24" s="3"/>
      <c r="AC24" s="19"/>
    </row>
    <row r="25" spans="1:29" x14ac:dyDescent="0.25">
      <c r="A25" s="7">
        <v>38078</v>
      </c>
      <c r="B25" s="21">
        <v>33.319617999999998</v>
      </c>
      <c r="C25" s="21">
        <v>392.65850799999998</v>
      </c>
      <c r="D25" s="21">
        <v>72.912368999999998</v>
      </c>
      <c r="E25" s="21">
        <v>25.051952</v>
      </c>
      <c r="F25" s="21">
        <v>32.752270000000003</v>
      </c>
      <c r="G25" s="21">
        <v>1107.3000489999999</v>
      </c>
      <c r="H25" s="9"/>
      <c r="I25" s="27"/>
      <c r="J25" s="27"/>
      <c r="K25" s="27"/>
      <c r="L25" s="27"/>
      <c r="M25" s="27"/>
      <c r="N25" s="27"/>
      <c r="O25" s="26">
        <v>-1.0621647866571026E-2</v>
      </c>
      <c r="Q25" s="27"/>
      <c r="R25" s="27"/>
      <c r="S25" s="27"/>
      <c r="T25" s="27"/>
      <c r="U25" s="27"/>
      <c r="V25" s="27"/>
      <c r="X25" s="3"/>
      <c r="Y25" s="3"/>
      <c r="Z25" s="3"/>
      <c r="AA25" s="3"/>
      <c r="AB25" s="3"/>
      <c r="AC25" s="19"/>
    </row>
    <row r="26" spans="1:29" x14ac:dyDescent="0.25">
      <c r="A26" s="7">
        <v>38110</v>
      </c>
      <c r="B26" s="21">
        <v>35.913939999999997</v>
      </c>
      <c r="C26" s="21">
        <v>379.10446200000001</v>
      </c>
      <c r="D26" s="21">
        <v>73.408225999999999</v>
      </c>
      <c r="E26" s="21">
        <v>25.535757</v>
      </c>
      <c r="F26" s="21">
        <v>33.506228999999998</v>
      </c>
      <c r="G26" s="21">
        <v>1120.6800539999999</v>
      </c>
      <c r="H26" s="9"/>
      <c r="I26" s="27"/>
      <c r="J26" s="27"/>
      <c r="K26" s="27"/>
      <c r="L26" s="27"/>
      <c r="M26" s="27"/>
      <c r="N26" s="27"/>
      <c r="O26" s="26">
        <v>-4.8865677194663444E-5</v>
      </c>
      <c r="Q26" s="27"/>
      <c r="R26" s="27"/>
      <c r="S26" s="27"/>
      <c r="T26" s="27"/>
      <c r="U26" s="27"/>
      <c r="V26" s="27"/>
      <c r="X26" s="3"/>
      <c r="Y26" s="3"/>
      <c r="Z26" s="3"/>
      <c r="AA26" s="3"/>
      <c r="AB26" s="3"/>
      <c r="AC26" s="19"/>
    </row>
    <row r="27" spans="1:29" x14ac:dyDescent="0.25">
      <c r="A27" s="7">
        <v>38139</v>
      </c>
      <c r="B27" s="21">
        <v>40.062080000000002</v>
      </c>
      <c r="C27" s="21">
        <v>379.67602499999998</v>
      </c>
      <c r="D27" s="21">
        <v>73.043633</v>
      </c>
      <c r="E27" s="21">
        <v>24.940221999999999</v>
      </c>
      <c r="F27" s="21">
        <v>34.404891999999997</v>
      </c>
      <c r="G27" s="21">
        <v>1140.839966</v>
      </c>
      <c r="H27" s="9"/>
      <c r="I27" s="27"/>
      <c r="J27" s="27"/>
      <c r="K27" s="27"/>
      <c r="L27" s="27"/>
      <c r="M27" s="27"/>
      <c r="N27" s="27"/>
      <c r="O27" s="26">
        <v>-1.9574552104603416E-4</v>
      </c>
      <c r="Q27" s="27"/>
      <c r="R27" s="27"/>
      <c r="S27" s="27"/>
      <c r="T27" s="27"/>
      <c r="U27" s="27"/>
      <c r="V27" s="27"/>
      <c r="X27" s="3"/>
      <c r="Y27" s="3"/>
      <c r="Z27" s="3"/>
      <c r="AA27" s="3"/>
      <c r="AB27" s="3"/>
      <c r="AC27" s="19"/>
    </row>
    <row r="28" spans="1:29" x14ac:dyDescent="0.25">
      <c r="A28" s="7">
        <v>38169</v>
      </c>
      <c r="B28" s="21">
        <v>39.795470999999999</v>
      </c>
      <c r="C28" s="21">
        <v>363.29260299999999</v>
      </c>
      <c r="D28" s="21">
        <v>72.148712000000003</v>
      </c>
      <c r="E28" s="21">
        <v>24.633431999999999</v>
      </c>
      <c r="F28" s="21">
        <v>35.869095000000002</v>
      </c>
      <c r="G28" s="21">
        <v>1101.719971</v>
      </c>
      <c r="H28" s="9"/>
      <c r="I28" s="27"/>
      <c r="J28" s="27"/>
      <c r="K28" s="27"/>
      <c r="L28" s="27"/>
      <c r="M28" s="27"/>
      <c r="N28" s="27"/>
      <c r="O28" s="26">
        <v>2.7830793500808748E-3</v>
      </c>
      <c r="Q28" s="27"/>
      <c r="R28" s="27"/>
      <c r="S28" s="27"/>
      <c r="T28" s="27"/>
      <c r="U28" s="27"/>
      <c r="V28" s="27"/>
      <c r="X28" s="3"/>
      <c r="Y28" s="3"/>
      <c r="Z28" s="3"/>
      <c r="AA28" s="3"/>
      <c r="AB28" s="3"/>
      <c r="AC28" s="19"/>
    </row>
    <row r="29" spans="1:29" x14ac:dyDescent="0.25">
      <c r="A29" s="7">
        <v>38201</v>
      </c>
      <c r="B29" s="21">
        <v>41.113917999999998</v>
      </c>
      <c r="C29" s="21">
        <v>383.80969199999998</v>
      </c>
      <c r="D29" s="21">
        <v>70.325171999999995</v>
      </c>
      <c r="E29" s="21">
        <v>24.971129999999999</v>
      </c>
      <c r="F29" s="21">
        <v>35.928341000000003</v>
      </c>
      <c r="G29" s="21">
        <v>1104.23999</v>
      </c>
      <c r="H29" s="9"/>
      <c r="I29" s="27"/>
      <c r="J29" s="27"/>
      <c r="K29" s="27"/>
      <c r="L29" s="27"/>
      <c r="M29" s="27"/>
      <c r="N29" s="27"/>
      <c r="O29" s="26">
        <v>7.3854471862401039E-3</v>
      </c>
      <c r="Q29" s="27"/>
      <c r="R29" s="27"/>
      <c r="S29" s="27"/>
      <c r="T29" s="27"/>
      <c r="U29" s="27"/>
      <c r="V29" s="27"/>
      <c r="X29" s="3"/>
      <c r="Y29" s="3"/>
      <c r="Z29" s="3"/>
      <c r="AA29" s="3"/>
      <c r="AB29" s="3"/>
      <c r="AC29" s="19"/>
    </row>
    <row r="30" spans="1:29" x14ac:dyDescent="0.25">
      <c r="A30" s="7">
        <v>38231</v>
      </c>
      <c r="B30" s="21">
        <v>40.641520999999997</v>
      </c>
      <c r="C30" s="21">
        <v>363.53982500000001</v>
      </c>
      <c r="D30" s="21">
        <v>71.197067000000004</v>
      </c>
      <c r="E30" s="21">
        <v>26.543206999999999</v>
      </c>
      <c r="F30" s="21">
        <v>37.666308999999998</v>
      </c>
      <c r="G30" s="21">
        <v>1114.579956</v>
      </c>
      <c r="H30" s="9"/>
      <c r="I30" s="27"/>
      <c r="J30" s="27"/>
      <c r="K30" s="27"/>
      <c r="L30" s="27"/>
      <c r="M30" s="27"/>
      <c r="N30" s="27"/>
      <c r="O30" s="26">
        <v>-9.49760828227144E-4</v>
      </c>
      <c r="Q30" s="27"/>
      <c r="R30" s="27"/>
      <c r="S30" s="27"/>
      <c r="T30" s="27"/>
      <c r="U30" s="27"/>
      <c r="V30" s="27"/>
      <c r="X30" s="3"/>
      <c r="Y30" s="3"/>
      <c r="Z30" s="3"/>
      <c r="AA30" s="3"/>
      <c r="AB30" s="3"/>
      <c r="AC30" s="19"/>
    </row>
    <row r="31" spans="1:29" x14ac:dyDescent="0.25">
      <c r="A31" s="7">
        <v>38261</v>
      </c>
      <c r="B31" s="21">
        <v>39.287334000000001</v>
      </c>
      <c r="C31" s="21">
        <v>368.95773300000002</v>
      </c>
      <c r="D31" s="21">
        <v>74.526909000000003</v>
      </c>
      <c r="E31" s="21">
        <v>25.735925999999999</v>
      </c>
      <c r="F31" s="21">
        <v>38.359935999999998</v>
      </c>
      <c r="G31" s="21">
        <v>1130.1999510000001</v>
      </c>
      <c r="H31" s="9"/>
      <c r="I31" s="27"/>
      <c r="J31" s="27"/>
      <c r="K31" s="27"/>
      <c r="L31" s="27"/>
      <c r="M31" s="27"/>
      <c r="N31" s="27"/>
      <c r="O31" s="26">
        <v>2.9544793854149997E-3</v>
      </c>
      <c r="Q31" s="27"/>
      <c r="R31" s="27"/>
      <c r="S31" s="27"/>
      <c r="T31" s="27"/>
      <c r="U31" s="27"/>
      <c r="V31" s="27"/>
      <c r="X31" s="3"/>
      <c r="Y31" s="3"/>
      <c r="Z31" s="3"/>
      <c r="AA31" s="3"/>
      <c r="AB31" s="3"/>
      <c r="AC31" s="19"/>
    </row>
    <row r="32" spans="1:29" x14ac:dyDescent="0.25">
      <c r="A32" s="7">
        <v>38292</v>
      </c>
      <c r="B32" s="21">
        <v>42.339424000000001</v>
      </c>
      <c r="C32" s="21">
        <v>372.117615</v>
      </c>
      <c r="D32" s="21">
        <v>78.406623999999994</v>
      </c>
      <c r="E32" s="21">
        <v>26.042788999999999</v>
      </c>
      <c r="F32" s="21">
        <v>40.158149999999999</v>
      </c>
      <c r="G32" s="21">
        <v>1173.8199460000001</v>
      </c>
      <c r="H32" s="9"/>
      <c r="I32" s="27"/>
      <c r="J32" s="27"/>
      <c r="K32" s="27"/>
      <c r="L32" s="27"/>
      <c r="M32" s="27"/>
      <c r="N32" s="27"/>
      <c r="O32" s="26">
        <v>-5.7552389184172045E-3</v>
      </c>
      <c r="Q32" s="27"/>
      <c r="R32" s="27"/>
      <c r="S32" s="27"/>
      <c r="T32" s="27"/>
      <c r="U32" s="27"/>
      <c r="V32" s="27"/>
      <c r="X32" s="3"/>
      <c r="Y32" s="3"/>
      <c r="Z32" s="3"/>
      <c r="AA32" s="3"/>
      <c r="AB32" s="3"/>
      <c r="AC32" s="19"/>
    </row>
    <row r="33" spans="1:29" x14ac:dyDescent="0.25">
      <c r="A33" s="7">
        <v>38322</v>
      </c>
      <c r="B33" s="21">
        <v>40.916781999999998</v>
      </c>
      <c r="C33" s="21">
        <v>400.63970899999998</v>
      </c>
      <c r="D33" s="21">
        <v>82.017455999999996</v>
      </c>
      <c r="E33" s="21">
        <v>29.011935999999999</v>
      </c>
      <c r="F33" s="21">
        <v>40.165981000000002</v>
      </c>
      <c r="G33" s="21">
        <v>1211.920044</v>
      </c>
      <c r="H33" s="9"/>
      <c r="I33" s="27"/>
      <c r="J33" s="27"/>
      <c r="K33" s="27"/>
      <c r="L33" s="27"/>
      <c r="M33" s="27"/>
      <c r="N33" s="27"/>
      <c r="O33" s="26">
        <v>2.3226997041050344E-3</v>
      </c>
      <c r="Q33" s="27"/>
      <c r="R33" s="27"/>
      <c r="S33" s="27"/>
      <c r="T33" s="27"/>
      <c r="U33" s="27"/>
      <c r="V33" s="27"/>
      <c r="X33" s="3"/>
      <c r="Y33" s="3"/>
      <c r="Z33" s="3"/>
      <c r="AA33" s="3"/>
      <c r="AB33" s="3"/>
      <c r="AC33" s="19"/>
    </row>
    <row r="34" spans="1:29" x14ac:dyDescent="0.25">
      <c r="A34" s="7">
        <v>38355</v>
      </c>
      <c r="B34" s="21">
        <v>39.992061999999997</v>
      </c>
      <c r="C34" s="21">
        <v>407.87417599999998</v>
      </c>
      <c r="D34" s="21">
        <v>77.724395999999999</v>
      </c>
      <c r="E34" s="21">
        <v>27.285544999999999</v>
      </c>
      <c r="F34" s="21">
        <v>40.432400000000001</v>
      </c>
      <c r="G34" s="21">
        <v>1181.2700199999999</v>
      </c>
      <c r="H34" s="7"/>
      <c r="I34" s="27"/>
      <c r="J34" s="27"/>
      <c r="K34" s="27"/>
      <c r="L34" s="27"/>
      <c r="M34" s="27"/>
      <c r="N34" s="27"/>
      <c r="O34" s="26">
        <v>-3.6831173924897211E-4</v>
      </c>
      <c r="Q34" s="27"/>
      <c r="R34" s="27"/>
      <c r="S34" s="27"/>
      <c r="T34" s="27"/>
      <c r="U34" s="27"/>
      <c r="V34" s="27"/>
      <c r="X34" s="3"/>
      <c r="Y34" s="3"/>
      <c r="Z34" s="3"/>
      <c r="AA34" s="3"/>
      <c r="AB34" s="3"/>
      <c r="AC34" s="19"/>
    </row>
    <row r="35" spans="1:29" x14ac:dyDescent="0.25">
      <c r="A35" s="7">
        <v>38384</v>
      </c>
      <c r="B35" s="21">
        <v>43.649898999999998</v>
      </c>
      <c r="C35" s="21">
        <v>400.36044299999998</v>
      </c>
      <c r="D35" s="21">
        <v>77.172477999999998</v>
      </c>
      <c r="E35" s="21">
        <v>29.793199999999999</v>
      </c>
      <c r="F35" s="21">
        <v>49.851005999999998</v>
      </c>
      <c r="G35" s="21">
        <v>1203.599976</v>
      </c>
      <c r="H35" s="7"/>
      <c r="I35" s="27"/>
      <c r="J35" s="27"/>
      <c r="K35" s="27"/>
      <c r="L35" s="27"/>
      <c r="M35" s="27"/>
      <c r="N35" s="27"/>
      <c r="O35" s="26">
        <v>-2.5730937053641875E-3</v>
      </c>
      <c r="Q35" s="27"/>
      <c r="R35" s="27"/>
      <c r="S35" s="27"/>
      <c r="T35" s="27"/>
      <c r="U35" s="27"/>
      <c r="V35" s="27"/>
      <c r="X35" s="3"/>
      <c r="Y35" s="3"/>
      <c r="Z35" s="3"/>
      <c r="AA35" s="3"/>
      <c r="AB35" s="3"/>
      <c r="AC35" s="19"/>
    </row>
    <row r="36" spans="1:29" x14ac:dyDescent="0.25">
      <c r="A36" s="7">
        <v>38412</v>
      </c>
      <c r="B36" s="21">
        <v>46.421191999999998</v>
      </c>
      <c r="C36" s="21">
        <v>377.036835</v>
      </c>
      <c r="D36" s="21">
        <v>76.172179999999997</v>
      </c>
      <c r="E36" s="21">
        <v>28.372119999999999</v>
      </c>
      <c r="F36" s="21">
        <v>46.929707000000001</v>
      </c>
      <c r="G36" s="21">
        <v>1180.589966</v>
      </c>
      <c r="H36" s="7"/>
      <c r="I36" s="27"/>
      <c r="J36" s="27"/>
      <c r="K36" s="27"/>
      <c r="L36" s="27"/>
      <c r="M36" s="27"/>
      <c r="N36" s="27"/>
      <c r="O36" s="26">
        <v>1.6090580456754324E-4</v>
      </c>
      <c r="Q36" s="27"/>
      <c r="R36" s="27"/>
      <c r="S36" s="27"/>
      <c r="T36" s="27"/>
      <c r="U36" s="27"/>
      <c r="V36" s="27"/>
      <c r="X36" s="3"/>
      <c r="Y36" s="3"/>
      <c r="Z36" s="3"/>
      <c r="AA36" s="3"/>
      <c r="AB36" s="3"/>
      <c r="AC36" s="19"/>
    </row>
    <row r="37" spans="1:29" x14ac:dyDescent="0.25">
      <c r="A37" s="7">
        <v>38443</v>
      </c>
      <c r="B37" s="21">
        <v>47.262905000000003</v>
      </c>
      <c r="C37" s="21">
        <v>397.70343000000003</v>
      </c>
      <c r="D37" s="21">
        <v>63.668537000000001</v>
      </c>
      <c r="E37" s="21">
        <v>31.232811000000002</v>
      </c>
      <c r="F37" s="21">
        <v>44.906058999999999</v>
      </c>
      <c r="G37" s="21">
        <v>1156.849976</v>
      </c>
      <c r="H37" s="7"/>
      <c r="I37" s="27"/>
      <c r="J37" s="27"/>
      <c r="K37" s="27"/>
      <c r="L37" s="27"/>
      <c r="M37" s="27"/>
      <c r="N37" s="27"/>
      <c r="O37" s="26">
        <v>5.2056382116764787E-3</v>
      </c>
      <c r="Q37" s="27"/>
      <c r="R37" s="27"/>
      <c r="S37" s="27"/>
      <c r="T37" s="27"/>
      <c r="U37" s="27"/>
      <c r="V37" s="27"/>
      <c r="X37" s="3"/>
      <c r="Y37" s="3"/>
      <c r="Z37" s="3"/>
      <c r="AA37" s="3"/>
      <c r="AB37" s="3"/>
      <c r="AC37" s="19"/>
    </row>
    <row r="38" spans="1:29" x14ac:dyDescent="0.25">
      <c r="A38" s="7">
        <v>38474</v>
      </c>
      <c r="B38" s="21">
        <v>50.949596</v>
      </c>
      <c r="C38" s="21">
        <v>398.97378500000002</v>
      </c>
      <c r="D38" s="21">
        <v>63.143943999999998</v>
      </c>
      <c r="E38" s="21">
        <v>30.941804999999999</v>
      </c>
      <c r="F38" s="21">
        <v>44.477890000000002</v>
      </c>
      <c r="G38" s="21">
        <v>1191.5</v>
      </c>
      <c r="H38" s="7"/>
      <c r="I38" s="27"/>
      <c r="J38" s="27"/>
      <c r="K38" s="27"/>
      <c r="L38" s="27"/>
      <c r="M38" s="27"/>
      <c r="N38" s="27"/>
      <c r="O38" s="26">
        <v>3.9550984259868879E-3</v>
      </c>
      <c r="Q38" s="27"/>
      <c r="R38" s="27"/>
      <c r="S38" s="27"/>
      <c r="T38" s="27"/>
      <c r="U38" s="27"/>
      <c r="V38" s="27"/>
      <c r="X38" s="3"/>
      <c r="Y38" s="3"/>
      <c r="Z38" s="3"/>
      <c r="AA38" s="3"/>
      <c r="AB38" s="3"/>
      <c r="AC38" s="19"/>
    </row>
    <row r="39" spans="1:29" x14ac:dyDescent="0.25">
      <c r="A39" s="7">
        <v>38504</v>
      </c>
      <c r="B39" s="21">
        <v>52.623992999999999</v>
      </c>
      <c r="C39" s="21">
        <v>391.52105699999998</v>
      </c>
      <c r="D39" s="21">
        <v>62.015621000000003</v>
      </c>
      <c r="E39" s="21">
        <v>30.200942999999999</v>
      </c>
      <c r="F39" s="21">
        <v>45.482998000000002</v>
      </c>
      <c r="G39" s="21">
        <v>1191.329956</v>
      </c>
      <c r="H39" s="7"/>
      <c r="I39" s="27"/>
      <c r="J39" s="27"/>
      <c r="K39" s="27"/>
      <c r="L39" s="27"/>
      <c r="M39" s="27"/>
      <c r="N39" s="27"/>
      <c r="O39" s="26">
        <v>2.4678708841925716E-3</v>
      </c>
      <c r="Q39" s="27"/>
      <c r="R39" s="27"/>
      <c r="S39" s="27"/>
      <c r="T39" s="27"/>
      <c r="U39" s="27"/>
      <c r="V39" s="27"/>
      <c r="X39" s="3"/>
      <c r="Y39" s="3"/>
      <c r="Z39" s="3"/>
      <c r="AA39" s="3"/>
      <c r="AB39" s="3"/>
      <c r="AC39" s="19"/>
    </row>
    <row r="40" spans="1:29" x14ac:dyDescent="0.25">
      <c r="A40" s="7">
        <v>38534</v>
      </c>
      <c r="B40" s="21">
        <v>52.631968999999998</v>
      </c>
      <c r="C40" s="21">
        <v>372.08895899999999</v>
      </c>
      <c r="D40" s="21">
        <v>69.755043000000001</v>
      </c>
      <c r="E40" s="21">
        <v>29.534791999999999</v>
      </c>
      <c r="F40" s="21">
        <v>46.496014000000002</v>
      </c>
      <c r="G40" s="21">
        <v>1234.1800539999999</v>
      </c>
      <c r="H40" s="7"/>
      <c r="I40" s="27"/>
      <c r="J40" s="27"/>
      <c r="K40" s="27"/>
      <c r="L40" s="27"/>
      <c r="M40" s="27"/>
      <c r="N40" s="27"/>
      <c r="O40" s="26">
        <v>-3.7506374082740992E-3</v>
      </c>
      <c r="Q40" s="27"/>
      <c r="R40" s="27"/>
      <c r="S40" s="27"/>
      <c r="T40" s="27"/>
      <c r="U40" s="27"/>
      <c r="V40" s="27"/>
      <c r="X40" s="3"/>
      <c r="Y40" s="3"/>
      <c r="Z40" s="3"/>
      <c r="AA40" s="3"/>
      <c r="AB40" s="3"/>
      <c r="AC40" s="19"/>
    </row>
    <row r="41" spans="1:29" x14ac:dyDescent="0.25">
      <c r="A41" s="7">
        <v>38565</v>
      </c>
      <c r="B41" s="21">
        <v>53.63702</v>
      </c>
      <c r="C41" s="21">
        <v>374.39849900000002</v>
      </c>
      <c r="D41" s="21">
        <v>67.543448999999995</v>
      </c>
      <c r="E41" s="21">
        <v>30.553894</v>
      </c>
      <c r="F41" s="21">
        <v>47.638496000000004</v>
      </c>
      <c r="G41" s="21">
        <v>1220.329956</v>
      </c>
      <c r="H41" s="7"/>
      <c r="I41" s="27"/>
      <c r="J41" s="27"/>
      <c r="K41" s="27"/>
      <c r="L41" s="27"/>
      <c r="M41" s="27"/>
      <c r="N41" s="27"/>
      <c r="O41" s="26">
        <v>6.5907259147012466E-3</v>
      </c>
      <c r="Q41" s="27"/>
      <c r="R41" s="27"/>
      <c r="S41" s="27"/>
      <c r="T41" s="27"/>
      <c r="U41" s="27"/>
      <c r="V41" s="27"/>
      <c r="X41" s="3"/>
      <c r="Y41" s="3"/>
      <c r="Z41" s="3"/>
      <c r="AA41" s="3"/>
      <c r="AB41" s="3"/>
      <c r="AC41" s="19"/>
    </row>
    <row r="42" spans="1:29" x14ac:dyDescent="0.25">
      <c r="A42" s="7">
        <v>38596</v>
      </c>
      <c r="B42" s="21">
        <v>54.381309999999999</v>
      </c>
      <c r="C42" s="21">
        <v>389.36758400000002</v>
      </c>
      <c r="D42" s="21">
        <v>67.208327999999995</v>
      </c>
      <c r="E42" s="21">
        <v>32.159351000000001</v>
      </c>
      <c r="F42" s="21">
        <v>50.533389999999997</v>
      </c>
      <c r="G42" s="21">
        <v>1228.8100589999999</v>
      </c>
      <c r="H42" s="7"/>
      <c r="I42" s="27"/>
      <c r="J42" s="27"/>
      <c r="K42" s="27"/>
      <c r="L42" s="27"/>
      <c r="M42" s="27"/>
      <c r="N42" s="27"/>
      <c r="O42" s="26">
        <v>-2.9924967524969557E-3</v>
      </c>
      <c r="Q42" s="27"/>
      <c r="R42" s="27"/>
      <c r="S42" s="27"/>
      <c r="T42" s="27"/>
      <c r="U42" s="27"/>
      <c r="V42" s="27"/>
      <c r="X42" s="3"/>
      <c r="Y42" s="3"/>
      <c r="Z42" s="3"/>
      <c r="AA42" s="3"/>
      <c r="AB42" s="3"/>
      <c r="AC42" s="19"/>
    </row>
    <row r="43" spans="1:29" x14ac:dyDescent="0.25">
      <c r="A43" s="7">
        <v>38628</v>
      </c>
      <c r="B43" s="21">
        <v>51.732272999999999</v>
      </c>
      <c r="C43" s="21">
        <v>391.59155299999998</v>
      </c>
      <c r="D43" s="21">
        <v>68.599074999999999</v>
      </c>
      <c r="E43" s="21">
        <v>32.604618000000002</v>
      </c>
      <c r="F43" s="21">
        <v>44.648167000000001</v>
      </c>
      <c r="G43" s="21">
        <v>1207.01001</v>
      </c>
      <c r="H43" s="7"/>
      <c r="I43" s="27"/>
      <c r="J43" s="27"/>
      <c r="K43" s="27"/>
      <c r="L43" s="27"/>
      <c r="M43" s="27"/>
      <c r="N43" s="27"/>
      <c r="O43" s="26">
        <v>-8.2090499761734638E-4</v>
      </c>
      <c r="Q43" s="27"/>
      <c r="R43" s="27"/>
      <c r="S43" s="27"/>
      <c r="T43" s="27"/>
      <c r="U43" s="27"/>
      <c r="V43" s="27"/>
      <c r="X43" s="3"/>
      <c r="Y43" s="3"/>
      <c r="Z43" s="3"/>
      <c r="AA43" s="3"/>
      <c r="AB43" s="3"/>
      <c r="AC43" s="19"/>
    </row>
    <row r="44" spans="1:29" x14ac:dyDescent="0.25">
      <c r="A44" s="7">
        <v>38657</v>
      </c>
      <c r="B44" s="21">
        <v>54.781879000000004</v>
      </c>
      <c r="C44" s="21">
        <v>419.33615099999997</v>
      </c>
      <c r="D44" s="21">
        <v>74.659026999999995</v>
      </c>
      <c r="E44" s="21">
        <v>31.301141999999999</v>
      </c>
      <c r="F44" s="21">
        <v>46.386870999999999</v>
      </c>
      <c r="G44" s="21">
        <v>1249.4799800000001</v>
      </c>
      <c r="H44" s="7"/>
      <c r="I44" s="27"/>
      <c r="J44" s="27"/>
      <c r="K44" s="27"/>
      <c r="L44" s="27"/>
      <c r="M44" s="27"/>
      <c r="N44" s="27"/>
      <c r="O44" s="26">
        <v>3.8952585391358709E-3</v>
      </c>
      <c r="Q44" s="27"/>
      <c r="R44" s="27"/>
      <c r="S44" s="27"/>
      <c r="T44" s="27"/>
      <c r="U44" s="27"/>
      <c r="V44" s="27"/>
      <c r="X44" s="3"/>
      <c r="Y44" s="3"/>
      <c r="Z44" s="3"/>
      <c r="AA44" s="3"/>
      <c r="AB44" s="3"/>
      <c r="AC44" s="19"/>
    </row>
    <row r="45" spans="1:29" x14ac:dyDescent="0.25">
      <c r="A45" s="7">
        <v>38687</v>
      </c>
      <c r="B45" s="21">
        <v>56.428787</v>
      </c>
      <c r="C45" s="21">
        <v>419.16339099999999</v>
      </c>
      <c r="D45" s="21">
        <v>69.032302999999999</v>
      </c>
      <c r="E45" s="21">
        <v>31.875765000000001</v>
      </c>
      <c r="F45" s="21">
        <v>44.900063000000003</v>
      </c>
      <c r="G45" s="21">
        <v>1248.290039</v>
      </c>
      <c r="H45" s="7"/>
      <c r="I45" s="27"/>
      <c r="J45" s="27"/>
      <c r="K45" s="27"/>
      <c r="L45" s="27"/>
      <c r="M45" s="27"/>
      <c r="N45" s="27"/>
      <c r="O45" s="26">
        <v>3.4925212193327678E-3</v>
      </c>
      <c r="Q45" s="27"/>
      <c r="R45" s="27"/>
      <c r="S45" s="27"/>
      <c r="T45" s="27"/>
      <c r="U45" s="27"/>
      <c r="V45" s="27"/>
      <c r="X45" s="3"/>
      <c r="Y45" s="3"/>
      <c r="Z45" s="3"/>
      <c r="AA45" s="3"/>
      <c r="AB45" s="3"/>
      <c r="AC45" s="19"/>
    </row>
    <row r="46" spans="1:29" x14ac:dyDescent="0.25">
      <c r="A46" s="7">
        <v>38720</v>
      </c>
      <c r="B46" s="21">
        <v>54.878281000000001</v>
      </c>
      <c r="C46" s="21">
        <v>402.32086199999998</v>
      </c>
      <c r="D46" s="21">
        <v>68.276482000000001</v>
      </c>
      <c r="E46" s="21">
        <v>32.355671000000001</v>
      </c>
      <c r="F46" s="21">
        <v>50.159855</v>
      </c>
      <c r="G46" s="21">
        <v>1280.079956</v>
      </c>
      <c r="H46" s="7"/>
      <c r="I46" s="27"/>
      <c r="J46" s="27"/>
      <c r="K46" s="27"/>
      <c r="L46" s="27"/>
      <c r="M46" s="27"/>
      <c r="N46" s="27"/>
      <c r="O46" s="26">
        <v>1.74543876638043E-3</v>
      </c>
      <c r="Q46" s="27"/>
      <c r="R46" s="27"/>
      <c r="S46" s="27"/>
      <c r="T46" s="27"/>
      <c r="U46" s="27"/>
      <c r="V46" s="27"/>
      <c r="X46" s="3"/>
      <c r="Y46" s="3"/>
      <c r="Z46" s="3"/>
      <c r="AA46" s="3"/>
      <c r="AB46" s="3"/>
      <c r="AC46" s="19"/>
    </row>
    <row r="47" spans="1:29" x14ac:dyDescent="0.25">
      <c r="A47" s="7">
        <v>38749</v>
      </c>
      <c r="B47" s="21">
        <v>58.642929000000002</v>
      </c>
      <c r="C47" s="21">
        <v>404.78823899999998</v>
      </c>
      <c r="D47" s="21">
        <v>67.555481</v>
      </c>
      <c r="E47" s="21">
        <v>32.396309000000002</v>
      </c>
      <c r="F47" s="21">
        <v>47.710155</v>
      </c>
      <c r="G47" s="21">
        <v>1280.660034</v>
      </c>
      <c r="H47" s="7"/>
      <c r="I47" s="27"/>
      <c r="J47" s="27"/>
      <c r="K47" s="27"/>
      <c r="L47" s="27"/>
      <c r="M47" s="27"/>
      <c r="N47" s="27"/>
      <c r="O47" s="26">
        <v>3.3705680910918148E-4</v>
      </c>
      <c r="Q47" s="27"/>
      <c r="R47" s="27"/>
      <c r="S47" s="27"/>
      <c r="T47" s="27"/>
      <c r="U47" s="27"/>
      <c r="V47" s="27"/>
      <c r="X47" s="3"/>
      <c r="Y47" s="3"/>
      <c r="Z47" s="3"/>
      <c r="AA47" s="3"/>
      <c r="AB47" s="3"/>
      <c r="AC47" s="19"/>
    </row>
    <row r="48" spans="1:29" x14ac:dyDescent="0.25">
      <c r="A48" s="7">
        <v>38777</v>
      </c>
      <c r="B48" s="21">
        <v>62.870316000000003</v>
      </c>
      <c r="C48" s="21">
        <v>412.29562399999998</v>
      </c>
      <c r="D48" s="21">
        <v>69.432961000000006</v>
      </c>
      <c r="E48" s="21">
        <v>33.346145999999997</v>
      </c>
      <c r="F48" s="21">
        <v>48.907532000000003</v>
      </c>
      <c r="G48" s="21">
        <v>1294.869995</v>
      </c>
      <c r="H48" s="7"/>
      <c r="I48" s="27"/>
      <c r="J48" s="27"/>
      <c r="K48" s="27"/>
      <c r="L48" s="27"/>
      <c r="M48" s="27"/>
      <c r="N48" s="27"/>
      <c r="O48" s="26">
        <v>1.7406860027662403E-3</v>
      </c>
      <c r="Q48" s="27"/>
      <c r="R48" s="27"/>
      <c r="S48" s="27"/>
      <c r="T48" s="27"/>
      <c r="U48" s="27"/>
      <c r="V48" s="27"/>
      <c r="X48" s="3"/>
      <c r="Y48" s="3"/>
      <c r="Z48" s="3"/>
      <c r="AA48" s="3"/>
      <c r="AB48" s="3"/>
      <c r="AC48" s="19"/>
    </row>
    <row r="49" spans="1:29" x14ac:dyDescent="0.25">
      <c r="A49" s="7">
        <v>38810</v>
      </c>
      <c r="B49" s="21">
        <v>67.323593000000002</v>
      </c>
      <c r="C49" s="21">
        <v>440.56085200000001</v>
      </c>
      <c r="D49" s="21">
        <v>69.323509000000001</v>
      </c>
      <c r="E49" s="21">
        <v>36.259388000000001</v>
      </c>
      <c r="F49" s="21">
        <v>50.691540000000003</v>
      </c>
      <c r="G49" s="21">
        <v>1310.6099850000001</v>
      </c>
      <c r="H49" s="7"/>
      <c r="I49" s="27"/>
      <c r="J49" s="27"/>
      <c r="K49" s="27"/>
      <c r="L49" s="27"/>
      <c r="M49" s="27"/>
      <c r="N49" s="27"/>
      <c r="O49" s="26">
        <v>2.2076523322201265E-3</v>
      </c>
      <c r="Q49" s="27"/>
      <c r="R49" s="27"/>
      <c r="S49" s="27"/>
      <c r="T49" s="27"/>
      <c r="U49" s="27"/>
      <c r="V49" s="27"/>
      <c r="X49" s="3"/>
      <c r="Y49" s="3"/>
      <c r="Z49" s="3"/>
      <c r="AA49" s="3"/>
      <c r="AB49" s="3"/>
      <c r="AC49" s="19"/>
    </row>
    <row r="50" spans="1:29" x14ac:dyDescent="0.25">
      <c r="A50" s="7">
        <v>38838</v>
      </c>
      <c r="B50" s="21">
        <v>67.392021</v>
      </c>
      <c r="C50" s="21">
        <v>434.82785000000001</v>
      </c>
      <c r="D50" s="21">
        <v>67.512428</v>
      </c>
      <c r="E50" s="21">
        <v>35.493175999999998</v>
      </c>
      <c r="F50" s="21">
        <v>49.193913000000002</v>
      </c>
      <c r="G50" s="21">
        <v>1270.089966</v>
      </c>
      <c r="H50" s="7"/>
      <c r="I50" s="27"/>
      <c r="J50" s="27"/>
      <c r="K50" s="27"/>
      <c r="L50" s="27"/>
      <c r="M50" s="27"/>
      <c r="N50" s="27"/>
      <c r="O50" s="26">
        <v>1.6700820033002299E-3</v>
      </c>
      <c r="Q50" s="27"/>
      <c r="R50" s="27"/>
      <c r="S50" s="27"/>
      <c r="T50" s="27"/>
      <c r="U50" s="27"/>
      <c r="V50" s="27"/>
      <c r="X50" s="3"/>
      <c r="Y50" s="3"/>
      <c r="Z50" s="3"/>
      <c r="AA50" s="3"/>
      <c r="AB50" s="3"/>
      <c r="AC50" s="19"/>
    </row>
    <row r="51" spans="1:29" x14ac:dyDescent="0.25">
      <c r="A51" s="7">
        <v>38869</v>
      </c>
      <c r="B51" s="21">
        <v>66.307274000000007</v>
      </c>
      <c r="C51" s="21">
        <v>425.56680299999999</v>
      </c>
      <c r="D51" s="21">
        <v>64.909949999999995</v>
      </c>
      <c r="E51" s="21">
        <v>35.814090999999998</v>
      </c>
      <c r="F51" s="21">
        <v>49.549278000000001</v>
      </c>
      <c r="G51" s="21">
        <v>1270.1999510000001</v>
      </c>
      <c r="H51" s="7"/>
      <c r="I51" s="27"/>
      <c r="J51" s="27"/>
      <c r="K51" s="27"/>
      <c r="L51" s="27"/>
      <c r="M51" s="27"/>
      <c r="N51" s="27"/>
      <c r="O51" s="26">
        <v>2.3647915122675177E-3</v>
      </c>
      <c r="Q51" s="27"/>
      <c r="R51" s="27"/>
      <c r="S51" s="27"/>
      <c r="T51" s="27"/>
      <c r="U51" s="27"/>
      <c r="V51" s="27"/>
      <c r="X51" s="3"/>
      <c r="Y51" s="3"/>
      <c r="Z51" s="3"/>
      <c r="AA51" s="3"/>
      <c r="AB51" s="3"/>
      <c r="AC51" s="19"/>
    </row>
    <row r="52" spans="1:29" x14ac:dyDescent="0.25">
      <c r="A52" s="7">
        <v>38901</v>
      </c>
      <c r="B52" s="21">
        <v>62.672553999999998</v>
      </c>
      <c r="C52" s="21">
        <v>426.09600799999998</v>
      </c>
      <c r="D52" s="21">
        <v>65.408478000000002</v>
      </c>
      <c r="E52" s="21">
        <v>35.512431999999997</v>
      </c>
      <c r="F52" s="21">
        <v>54.710155</v>
      </c>
      <c r="G52" s="21">
        <v>1276.660034</v>
      </c>
      <c r="H52" s="7"/>
      <c r="I52" s="27"/>
      <c r="J52" s="27"/>
      <c r="K52" s="27"/>
      <c r="L52" s="27"/>
      <c r="M52" s="27"/>
      <c r="N52" s="27"/>
      <c r="O52" s="26">
        <v>6.6488764840665366E-3</v>
      </c>
      <c r="Q52" s="27"/>
      <c r="R52" s="27"/>
      <c r="S52" s="27"/>
      <c r="T52" s="27"/>
      <c r="U52" s="27"/>
      <c r="V52" s="27"/>
      <c r="X52" s="3"/>
      <c r="Y52" s="3"/>
      <c r="Z52" s="3"/>
      <c r="AA52" s="3"/>
      <c r="AB52" s="3"/>
      <c r="AC52" s="19"/>
    </row>
    <row r="53" spans="1:29" x14ac:dyDescent="0.25">
      <c r="A53" s="7">
        <v>38930</v>
      </c>
      <c r="B53" s="21">
        <v>60.866233999999999</v>
      </c>
      <c r="C53" s="21">
        <v>439.69101000000001</v>
      </c>
      <c r="D53" s="21">
        <v>68.689407000000003</v>
      </c>
      <c r="E53" s="21">
        <v>36.715198999999998</v>
      </c>
      <c r="F53" s="21">
        <v>54.907200000000003</v>
      </c>
      <c r="G53" s="21">
        <v>1303.8199460000001</v>
      </c>
      <c r="H53" s="7"/>
      <c r="I53" s="27"/>
      <c r="J53" s="27"/>
      <c r="K53" s="27"/>
      <c r="L53" s="27"/>
      <c r="M53" s="27"/>
      <c r="N53" s="27"/>
      <c r="O53" s="26">
        <v>7.5202445297683175E-3</v>
      </c>
      <c r="Q53" s="27"/>
      <c r="R53" s="27"/>
      <c r="S53" s="27"/>
      <c r="T53" s="27"/>
      <c r="U53" s="27"/>
      <c r="V53" s="27"/>
      <c r="X53" s="3"/>
      <c r="Y53" s="3"/>
      <c r="Z53" s="3"/>
      <c r="AA53" s="3"/>
      <c r="AB53" s="3"/>
      <c r="AC53" s="19"/>
    </row>
    <row r="54" spans="1:29" x14ac:dyDescent="0.25">
      <c r="A54" s="7">
        <v>38961</v>
      </c>
      <c r="B54" s="21">
        <v>64.076133999999996</v>
      </c>
      <c r="C54" s="21">
        <v>442.54211400000003</v>
      </c>
      <c r="D54" s="21">
        <v>69.512291000000005</v>
      </c>
      <c r="E54" s="21">
        <v>34.419693000000002</v>
      </c>
      <c r="F54" s="21">
        <v>54.444701999999999</v>
      </c>
      <c r="G54" s="21">
        <v>1335.849976</v>
      </c>
      <c r="H54" s="7"/>
      <c r="I54" s="27"/>
      <c r="J54" s="27"/>
      <c r="K54" s="27"/>
      <c r="L54" s="27"/>
      <c r="M54" s="27"/>
      <c r="N54" s="27"/>
      <c r="O54" s="26">
        <v>4.3897120890462405E-3</v>
      </c>
      <c r="Q54" s="27"/>
      <c r="R54" s="27"/>
      <c r="S54" s="27"/>
      <c r="T54" s="27"/>
      <c r="U54" s="27"/>
      <c r="V54" s="27"/>
      <c r="X54" s="3"/>
      <c r="Y54" s="3"/>
      <c r="Z54" s="3"/>
      <c r="AA54" s="3"/>
      <c r="AB54" s="3"/>
      <c r="AC54" s="19"/>
    </row>
    <row r="55" spans="1:29" x14ac:dyDescent="0.25">
      <c r="A55" s="7">
        <v>38992</v>
      </c>
      <c r="B55" s="21">
        <v>64.896895999999998</v>
      </c>
      <c r="C55" s="21">
        <v>446.90783699999997</v>
      </c>
      <c r="D55" s="21">
        <v>78.326453999999998</v>
      </c>
      <c r="E55" s="21">
        <v>34.432625000000002</v>
      </c>
      <c r="F55" s="21">
        <v>57.949936000000001</v>
      </c>
      <c r="G55" s="21">
        <v>1377.9399410000001</v>
      </c>
      <c r="H55" s="7"/>
      <c r="I55" s="27"/>
      <c r="J55" s="27"/>
      <c r="K55" s="27"/>
      <c r="L55" s="27"/>
      <c r="M55" s="27"/>
      <c r="N55" s="27"/>
      <c r="O55" s="26">
        <v>4.174196027120076E-3</v>
      </c>
      <c r="Q55" s="27"/>
      <c r="R55" s="27"/>
      <c r="S55" s="27"/>
      <c r="T55" s="27"/>
      <c r="U55" s="27"/>
      <c r="V55" s="27"/>
      <c r="X55" s="3"/>
      <c r="Y55" s="3"/>
      <c r="Z55" s="3"/>
      <c r="AA55" s="3"/>
      <c r="AB55" s="3"/>
      <c r="AC55" s="19"/>
    </row>
    <row r="56" spans="1:29" x14ac:dyDescent="0.25">
      <c r="A56" s="7">
        <v>39022</v>
      </c>
      <c r="B56" s="21">
        <v>72.197685000000007</v>
      </c>
      <c r="C56" s="21">
        <v>446.19418300000001</v>
      </c>
      <c r="D56" s="21">
        <v>78.231673999999998</v>
      </c>
      <c r="E56" s="21">
        <v>34.648482999999999</v>
      </c>
      <c r="F56" s="21">
        <v>62.593558999999999</v>
      </c>
      <c r="G56" s="21">
        <v>1400.630005</v>
      </c>
      <c r="H56" s="7"/>
      <c r="I56" s="27"/>
      <c r="J56" s="27"/>
      <c r="K56" s="27"/>
      <c r="L56" s="27"/>
      <c r="M56" s="27"/>
      <c r="N56" s="27"/>
      <c r="O56" s="26">
        <v>4.8343730550414327E-3</v>
      </c>
      <c r="Q56" s="27"/>
      <c r="R56" s="27"/>
      <c r="S56" s="27"/>
      <c r="T56" s="27"/>
      <c r="U56" s="27"/>
      <c r="V56" s="27"/>
      <c r="X56" s="3"/>
      <c r="Y56" s="3"/>
      <c r="Z56" s="3"/>
      <c r="AA56" s="3"/>
      <c r="AB56" s="3"/>
      <c r="AC56" s="19"/>
    </row>
    <row r="57" spans="1:29" x14ac:dyDescent="0.25">
      <c r="A57" s="7">
        <v>39052</v>
      </c>
      <c r="B57" s="21">
        <v>72.450492999999994</v>
      </c>
      <c r="C57" s="21">
        <v>501.16992199999999</v>
      </c>
      <c r="D57" s="21">
        <v>82.682854000000006</v>
      </c>
      <c r="E57" s="21">
        <v>34.407187999999998</v>
      </c>
      <c r="F57" s="21">
        <v>62.446877000000001</v>
      </c>
      <c r="G57" s="21">
        <v>1418.3000489999999</v>
      </c>
      <c r="H57" s="7"/>
      <c r="I57" s="27"/>
      <c r="J57" s="27"/>
      <c r="K57" s="27"/>
      <c r="L57" s="27"/>
      <c r="M57" s="27"/>
      <c r="N57" s="27"/>
      <c r="O57" s="26">
        <v>6.5836136063553673E-4</v>
      </c>
      <c r="Q57" s="27"/>
      <c r="R57" s="27"/>
      <c r="S57" s="27"/>
      <c r="T57" s="27"/>
      <c r="U57" s="27"/>
      <c r="V57" s="27"/>
      <c r="X57" s="3"/>
      <c r="Y57" s="3"/>
      <c r="Z57" s="3"/>
      <c r="AA57" s="3"/>
      <c r="AB57" s="3"/>
      <c r="AC57" s="19"/>
    </row>
    <row r="58" spans="1:29" x14ac:dyDescent="0.25">
      <c r="A58" s="7">
        <v>39085</v>
      </c>
      <c r="B58" s="21">
        <v>73.037666000000002</v>
      </c>
      <c r="C58" s="21">
        <v>496.04122899999999</v>
      </c>
      <c r="D58" s="21">
        <v>84.385017000000005</v>
      </c>
      <c r="E58" s="21">
        <v>35.300629000000001</v>
      </c>
      <c r="F58" s="21">
        <v>60.385142999999999</v>
      </c>
      <c r="G58" s="21">
        <v>1438.23999</v>
      </c>
      <c r="H58" s="7"/>
      <c r="I58" s="27"/>
      <c r="J58" s="27"/>
      <c r="K58" s="27"/>
      <c r="L58" s="27"/>
      <c r="M58" s="27"/>
      <c r="N58" s="27"/>
      <c r="O58" s="26">
        <v>1.6257911852461235E-3</v>
      </c>
      <c r="Q58" s="27"/>
      <c r="R58" s="27"/>
      <c r="S58" s="27"/>
      <c r="T58" s="27"/>
      <c r="U58" s="27"/>
      <c r="V58" s="27"/>
      <c r="X58" s="3"/>
      <c r="Y58" s="3"/>
      <c r="Z58" s="3"/>
      <c r="AA58" s="3"/>
      <c r="AB58" s="3"/>
      <c r="AC58" s="19"/>
    </row>
    <row r="59" spans="1:29" x14ac:dyDescent="0.25">
      <c r="A59" s="7">
        <v>39114</v>
      </c>
      <c r="B59" s="21">
        <v>71.436797999999996</v>
      </c>
      <c r="C59" s="21">
        <v>457.69549599999999</v>
      </c>
      <c r="D59" s="21">
        <v>79.338158000000007</v>
      </c>
      <c r="E59" s="21">
        <v>36.964336000000003</v>
      </c>
      <c r="F59" s="21">
        <v>58.661816000000002</v>
      </c>
      <c r="G59" s="21">
        <v>1406.8199460000001</v>
      </c>
      <c r="H59" s="7"/>
      <c r="I59" s="27"/>
      <c r="J59" s="27"/>
      <c r="K59" s="27"/>
      <c r="L59" s="27"/>
      <c r="M59" s="27"/>
      <c r="N59" s="27"/>
      <c r="O59" s="26">
        <v>7.2691873727131952E-3</v>
      </c>
      <c r="Q59" s="27"/>
      <c r="R59" s="27"/>
      <c r="S59" s="27"/>
      <c r="T59" s="27"/>
      <c r="U59" s="27"/>
      <c r="V59" s="27"/>
      <c r="X59" s="3"/>
      <c r="Y59" s="3"/>
      <c r="Z59" s="3"/>
      <c r="AA59" s="3"/>
      <c r="AB59" s="3"/>
      <c r="AC59" s="19"/>
    </row>
    <row r="60" spans="1:29" x14ac:dyDescent="0.25">
      <c r="A60" s="7">
        <v>39142</v>
      </c>
      <c r="B60" s="21">
        <v>72.787598000000003</v>
      </c>
      <c r="C60" s="21">
        <v>466.50958300000002</v>
      </c>
      <c r="D60" s="21">
        <v>80.464973000000001</v>
      </c>
      <c r="E60" s="21">
        <v>36.384914000000002</v>
      </c>
      <c r="F60" s="21">
        <v>61.747123999999999</v>
      </c>
      <c r="G60" s="21">
        <v>1420.8599850000001</v>
      </c>
      <c r="H60" s="7"/>
      <c r="I60" s="27"/>
      <c r="J60" s="27"/>
      <c r="K60" s="27"/>
      <c r="L60" s="27"/>
      <c r="M60" s="27"/>
      <c r="N60" s="27"/>
      <c r="O60" s="26">
        <v>4.5068338432141504E-3</v>
      </c>
      <c r="Q60" s="27"/>
      <c r="R60" s="27"/>
      <c r="S60" s="27"/>
      <c r="T60" s="27"/>
      <c r="U60" s="27"/>
      <c r="V60" s="27"/>
      <c r="X60" s="3"/>
      <c r="Y60" s="3"/>
      <c r="Z60" s="3"/>
      <c r="AA60" s="3"/>
      <c r="AB60" s="3"/>
      <c r="AC60" s="19"/>
    </row>
    <row r="61" spans="1:29" x14ac:dyDescent="0.25">
      <c r="A61" s="7">
        <v>39174</v>
      </c>
      <c r="B61" s="21">
        <v>76.135941000000003</v>
      </c>
      <c r="C61" s="21">
        <v>487.22717299999999</v>
      </c>
      <c r="D61" s="21">
        <v>87.251480000000001</v>
      </c>
      <c r="E61" s="21">
        <v>38.044162999999998</v>
      </c>
      <c r="F61" s="21">
        <v>64.963379000000003</v>
      </c>
      <c r="G61" s="21">
        <v>1482.369995</v>
      </c>
      <c r="H61" s="7"/>
      <c r="I61" s="27"/>
      <c r="J61" s="27"/>
      <c r="K61" s="27"/>
      <c r="L61" s="27"/>
      <c r="M61" s="27"/>
      <c r="N61" s="27"/>
      <c r="O61" s="26">
        <v>3.0562038891606153E-3</v>
      </c>
      <c r="Q61" s="27"/>
      <c r="R61" s="27"/>
      <c r="S61" s="27"/>
      <c r="T61" s="27"/>
      <c r="U61" s="27"/>
      <c r="V61" s="27"/>
      <c r="X61" s="3"/>
      <c r="Y61" s="3"/>
      <c r="Z61" s="3"/>
      <c r="AA61" s="3"/>
      <c r="AB61" s="3"/>
      <c r="AC61" s="19"/>
    </row>
    <row r="62" spans="1:29" x14ac:dyDescent="0.25">
      <c r="A62" s="7">
        <v>39203</v>
      </c>
      <c r="B62" s="21">
        <v>82.656693000000004</v>
      </c>
      <c r="C62" s="21">
        <v>500.10604899999998</v>
      </c>
      <c r="D62" s="21">
        <v>91.353226000000006</v>
      </c>
      <c r="E62" s="21">
        <v>34.646720999999999</v>
      </c>
      <c r="F62" s="21">
        <v>68.358909999999995</v>
      </c>
      <c r="G62" s="21">
        <v>1530.619995</v>
      </c>
      <c r="H62" s="7"/>
      <c r="I62" s="27"/>
      <c r="J62" s="27"/>
      <c r="K62" s="27"/>
      <c r="L62" s="27"/>
      <c r="M62" s="27"/>
      <c r="N62" s="27"/>
      <c r="O62" s="26">
        <v>-6.7397225583126124E-4</v>
      </c>
      <c r="Q62" s="27"/>
      <c r="R62" s="27"/>
      <c r="S62" s="27"/>
      <c r="T62" s="27"/>
      <c r="U62" s="27"/>
      <c r="V62" s="27"/>
      <c r="X62" s="3"/>
      <c r="Y62" s="3"/>
      <c r="Z62" s="3"/>
      <c r="AA62" s="3"/>
      <c r="AB62" s="3"/>
      <c r="AC62" s="19"/>
    </row>
    <row r="63" spans="1:29" x14ac:dyDescent="0.25">
      <c r="A63" s="7">
        <v>39234</v>
      </c>
      <c r="B63" s="21">
        <v>79.016486999999998</v>
      </c>
      <c r="C63" s="21">
        <v>470.73663299999998</v>
      </c>
      <c r="D63" s="21">
        <v>90.196312000000006</v>
      </c>
      <c r="E63" s="21">
        <v>34.772880999999998</v>
      </c>
      <c r="F63" s="21">
        <v>68.942466999999994</v>
      </c>
      <c r="G63" s="21">
        <v>1503.349976</v>
      </c>
      <c r="H63" s="7"/>
      <c r="I63" s="27"/>
      <c r="J63" s="27"/>
      <c r="K63" s="27"/>
      <c r="L63" s="27"/>
      <c r="M63" s="27"/>
      <c r="N63" s="27"/>
      <c r="O63" s="26">
        <v>4.7505291597545324E-3</v>
      </c>
      <c r="Q63" s="27"/>
      <c r="R63" s="27"/>
      <c r="S63" s="27"/>
      <c r="T63" s="27"/>
      <c r="U63" s="27"/>
      <c r="V63" s="27"/>
      <c r="X63" s="3"/>
      <c r="Y63" s="3"/>
      <c r="Z63" s="3"/>
      <c r="AA63" s="3"/>
      <c r="AB63" s="3"/>
      <c r="AC63" s="19"/>
    </row>
    <row r="64" spans="1:29" x14ac:dyDescent="0.25">
      <c r="A64" s="7">
        <v>39265</v>
      </c>
      <c r="B64" s="21">
        <v>84.990379000000004</v>
      </c>
      <c r="C64" s="21">
        <v>427.41674799999998</v>
      </c>
      <c r="D64" s="21">
        <v>94.823966999999996</v>
      </c>
      <c r="E64" s="21">
        <v>33.916339999999998</v>
      </c>
      <c r="F64" s="21">
        <v>69.969871999999995</v>
      </c>
      <c r="G64" s="21">
        <v>1455.2700199999999</v>
      </c>
      <c r="H64" s="7"/>
      <c r="I64" s="27"/>
      <c r="J64" s="27"/>
      <c r="K64" s="27"/>
      <c r="L64" s="27"/>
      <c r="M64" s="27"/>
      <c r="N64" s="27"/>
      <c r="O64" s="26">
        <v>9.0411129854401969E-3</v>
      </c>
      <c r="Q64" s="27"/>
      <c r="R64" s="27"/>
      <c r="S64" s="27"/>
      <c r="T64" s="27"/>
      <c r="U64" s="27"/>
      <c r="V64" s="27"/>
      <c r="X64" s="27"/>
      <c r="Y64" s="27"/>
      <c r="Z64" s="27"/>
      <c r="AA64" s="27"/>
      <c r="AB64" s="27"/>
      <c r="AC64" s="19"/>
    </row>
    <row r="65" spans="1:29" x14ac:dyDescent="0.25">
      <c r="A65" s="7">
        <v>39295</v>
      </c>
      <c r="B65" s="21">
        <v>79.730553</v>
      </c>
      <c r="C65" s="21">
        <v>435.27896099999998</v>
      </c>
      <c r="D65" s="21">
        <v>100.353645</v>
      </c>
      <c r="E65" s="21">
        <v>35.012580999999997</v>
      </c>
      <c r="F65" s="21">
        <v>70.744720000000001</v>
      </c>
      <c r="G65" s="21">
        <v>1473.98999</v>
      </c>
      <c r="H65" s="7"/>
      <c r="I65" s="27"/>
      <c r="J65" s="27"/>
      <c r="K65" s="27"/>
      <c r="L65" s="27"/>
      <c r="M65" s="27"/>
      <c r="N65" s="27"/>
      <c r="O65" s="26">
        <v>1.0488576056596741E-2</v>
      </c>
      <c r="Q65" s="27"/>
      <c r="R65" s="27"/>
      <c r="S65" s="27"/>
      <c r="T65" s="27"/>
      <c r="U65" s="27"/>
      <c r="V65" s="27"/>
      <c r="X65" s="27"/>
      <c r="Y65" s="27"/>
      <c r="Z65" s="27"/>
      <c r="AA65" s="27"/>
      <c r="AB65" s="27"/>
      <c r="AC65" s="19"/>
    </row>
    <row r="66" spans="1:29" x14ac:dyDescent="0.25">
      <c r="A66" s="7">
        <v>39329</v>
      </c>
      <c r="B66" s="21">
        <v>86.565781000000001</v>
      </c>
      <c r="C66" s="21">
        <v>433.32913200000002</v>
      </c>
      <c r="D66" s="21">
        <v>101.30825</v>
      </c>
      <c r="E66" s="21">
        <v>35.669651000000002</v>
      </c>
      <c r="F66" s="21">
        <v>76.380852000000004</v>
      </c>
      <c r="G66" s="21">
        <v>1526.75</v>
      </c>
      <c r="H66" s="7"/>
      <c r="I66" s="27"/>
      <c r="J66" s="27"/>
      <c r="K66" s="27"/>
      <c r="L66" s="27"/>
      <c r="M66" s="27"/>
      <c r="N66" s="27"/>
      <c r="O66" s="26">
        <v>5.5187527638772167E-3</v>
      </c>
      <c r="Q66" s="27"/>
      <c r="R66" s="27"/>
      <c r="S66" s="27"/>
      <c r="T66" s="27"/>
      <c r="U66" s="27"/>
      <c r="V66" s="27"/>
      <c r="X66" s="27"/>
      <c r="Y66" s="27"/>
      <c r="Z66" s="27"/>
      <c r="AA66" s="27"/>
      <c r="AB66" s="27"/>
      <c r="AC66" s="19"/>
    </row>
    <row r="67" spans="1:29" x14ac:dyDescent="0.25">
      <c r="A67" s="7">
        <v>39356</v>
      </c>
      <c r="B67" s="21">
        <v>81.288887000000003</v>
      </c>
      <c r="C67" s="21">
        <v>389.03985599999999</v>
      </c>
      <c r="D67" s="21">
        <v>99.863449000000003</v>
      </c>
      <c r="E67" s="21">
        <v>34.723689999999998</v>
      </c>
      <c r="F67" s="21">
        <v>75.910492000000005</v>
      </c>
      <c r="G67" s="21">
        <v>1549.380005</v>
      </c>
      <c r="H67" s="7"/>
      <c r="I67" s="27"/>
      <c r="J67" s="27"/>
      <c r="K67" s="27"/>
      <c r="L67" s="27"/>
      <c r="M67" s="27"/>
      <c r="N67" s="27"/>
      <c r="O67" s="26">
        <v>4.779961278665922E-3</v>
      </c>
      <c r="Q67" s="27"/>
      <c r="R67" s="27"/>
      <c r="S67" s="27"/>
      <c r="T67" s="27"/>
      <c r="U67" s="27"/>
      <c r="V67" s="27"/>
      <c r="X67" s="27"/>
      <c r="Y67" s="27"/>
      <c r="Z67" s="27"/>
      <c r="AA67" s="27"/>
      <c r="AB67" s="27"/>
      <c r="AC67" s="19"/>
    </row>
    <row r="68" spans="1:29" x14ac:dyDescent="0.25">
      <c r="A68" s="7">
        <v>39387</v>
      </c>
      <c r="B68" s="21">
        <v>76.574905000000001</v>
      </c>
      <c r="C68" s="21">
        <v>313.22601300000002</v>
      </c>
      <c r="D68" s="21">
        <v>90.775870999999995</v>
      </c>
      <c r="E68" s="21">
        <v>35.692565999999999</v>
      </c>
      <c r="F68" s="21">
        <v>73.861198000000002</v>
      </c>
      <c r="G68" s="21">
        <v>1481.1400149999999</v>
      </c>
      <c r="H68" s="7"/>
      <c r="I68" s="27"/>
      <c r="J68" s="27"/>
      <c r="K68" s="27"/>
      <c r="L68" s="27"/>
      <c r="M68" s="27"/>
      <c r="N68" s="27"/>
      <c r="O68" s="26">
        <v>1.7927788187049331E-2</v>
      </c>
      <c r="Q68" s="27"/>
      <c r="R68" s="27"/>
      <c r="S68" s="27"/>
      <c r="T68" s="27"/>
      <c r="U68" s="27"/>
      <c r="V68" s="27"/>
      <c r="X68" s="27"/>
      <c r="Y68" s="27"/>
      <c r="Z68" s="27"/>
      <c r="AA68" s="27"/>
      <c r="AB68" s="27"/>
      <c r="AC68" s="19"/>
    </row>
    <row r="69" spans="1:29" x14ac:dyDescent="0.25">
      <c r="A69" s="7">
        <v>39419</v>
      </c>
      <c r="B69" s="21">
        <v>72.371307000000002</v>
      </c>
      <c r="C69" s="21">
        <v>276.91812099999999</v>
      </c>
      <c r="D69" s="21">
        <v>93.295981999999995</v>
      </c>
      <c r="E69" s="21">
        <v>34.141010000000001</v>
      </c>
      <c r="F69" s="21">
        <v>77.613899000000004</v>
      </c>
      <c r="G69" s="21">
        <v>1468.3599850000001</v>
      </c>
      <c r="H69" s="7"/>
      <c r="I69" s="27"/>
      <c r="J69" s="27"/>
      <c r="K69" s="27"/>
      <c r="L69" s="27"/>
      <c r="M69" s="27"/>
      <c r="N69" s="27"/>
      <c r="O69" s="26">
        <v>2.9966797494474619E-3</v>
      </c>
      <c r="Q69" s="27"/>
      <c r="R69" s="27"/>
      <c r="S69" s="27"/>
      <c r="T69" s="27"/>
      <c r="U69" s="27"/>
      <c r="V69" s="27"/>
      <c r="X69" s="27"/>
      <c r="Y69" s="27"/>
      <c r="Z69" s="27"/>
      <c r="AA69" s="27"/>
      <c r="AB69" s="27"/>
      <c r="AC69" s="19"/>
    </row>
    <row r="70" spans="1:29" x14ac:dyDescent="0.25">
      <c r="A70" s="7">
        <v>39449</v>
      </c>
      <c r="B70" s="21">
        <v>68.829696999999996</v>
      </c>
      <c r="C70" s="21">
        <v>268.04888899999997</v>
      </c>
      <c r="D70" s="21">
        <v>92.441565999999995</v>
      </c>
      <c r="E70" s="21">
        <v>32.101627000000001</v>
      </c>
      <c r="F70" s="21">
        <v>70.994888000000003</v>
      </c>
      <c r="G70" s="21">
        <v>1378.5500489999999</v>
      </c>
      <c r="H70" s="7"/>
      <c r="I70" s="27"/>
      <c r="J70" s="27"/>
      <c r="K70" s="27"/>
      <c r="L70" s="27"/>
      <c r="M70" s="27"/>
      <c r="N70" s="27"/>
      <c r="O70" s="26">
        <v>1.6547093314006028E-2</v>
      </c>
      <c r="Q70" s="27"/>
      <c r="R70" s="27"/>
      <c r="S70" s="27"/>
      <c r="T70" s="27"/>
      <c r="U70" s="27"/>
      <c r="V70" s="27"/>
      <c r="X70" s="27"/>
      <c r="Y70" s="27"/>
      <c r="Z70" s="27"/>
      <c r="AA70" s="27"/>
      <c r="AB70" s="27"/>
      <c r="AC70" s="19"/>
    </row>
    <row r="71" spans="1:29" x14ac:dyDescent="0.25">
      <c r="A71" s="7">
        <v>39479</v>
      </c>
      <c r="B71" s="21">
        <v>68.844086000000004</v>
      </c>
      <c r="C71" s="21">
        <v>225.610184</v>
      </c>
      <c r="D71" s="21">
        <v>98.642876000000001</v>
      </c>
      <c r="E71" s="21">
        <v>30.179863000000001</v>
      </c>
      <c r="F71" s="21">
        <v>72.391220000000004</v>
      </c>
      <c r="G71" s="21">
        <v>1330.630005</v>
      </c>
      <c r="H71" s="7"/>
      <c r="I71" s="27"/>
      <c r="J71" s="27"/>
      <c r="K71" s="27"/>
      <c r="L71" s="27"/>
      <c r="M71" s="27"/>
      <c r="N71" s="27"/>
      <c r="O71" s="26">
        <v>1.0332514829270141E-2</v>
      </c>
      <c r="Q71" s="27"/>
      <c r="R71" s="27"/>
      <c r="S71" s="27"/>
      <c r="T71" s="27"/>
      <c r="U71" s="27"/>
      <c r="V71" s="27"/>
      <c r="X71" s="27"/>
      <c r="Y71" s="27"/>
      <c r="Z71" s="27"/>
      <c r="AA71" s="27"/>
      <c r="AB71" s="27"/>
      <c r="AC71" s="19"/>
    </row>
    <row r="72" spans="1:29" x14ac:dyDescent="0.25">
      <c r="A72" s="7">
        <v>39510</v>
      </c>
      <c r="B72" s="21">
        <v>61.84243</v>
      </c>
      <c r="C72" s="21">
        <v>203.81990099999999</v>
      </c>
      <c r="D72" s="21">
        <v>99.751807999999997</v>
      </c>
      <c r="E72" s="21">
        <v>29.162642000000002</v>
      </c>
      <c r="F72" s="21">
        <v>70.369491999999994</v>
      </c>
      <c r="G72" s="21">
        <v>1322.6999510000001</v>
      </c>
      <c r="H72" s="7"/>
      <c r="I72" s="27"/>
      <c r="J72" s="27"/>
      <c r="K72" s="27"/>
      <c r="L72" s="27"/>
      <c r="M72" s="27"/>
      <c r="N72" s="27"/>
      <c r="O72" s="26">
        <v>2.5348997012970974E-3</v>
      </c>
      <c r="Q72" s="27"/>
      <c r="R72" s="27"/>
      <c r="S72" s="27"/>
      <c r="T72" s="27"/>
      <c r="U72" s="27"/>
      <c r="V72" s="27"/>
      <c r="X72" s="27"/>
      <c r="Y72" s="27"/>
      <c r="Z72" s="27"/>
      <c r="AA72" s="27"/>
      <c r="AB72" s="27"/>
      <c r="AC72" s="19"/>
    </row>
    <row r="73" spans="1:29" x14ac:dyDescent="0.25">
      <c r="A73" s="7">
        <v>39539</v>
      </c>
      <c r="B73" s="21">
        <v>70.565392000000003</v>
      </c>
      <c r="C73" s="21">
        <v>240.45420799999999</v>
      </c>
      <c r="D73" s="21">
        <v>104.568726</v>
      </c>
      <c r="E73" s="21">
        <v>30.675737000000002</v>
      </c>
      <c r="F73" s="21">
        <v>77.433059999999998</v>
      </c>
      <c r="G73" s="21">
        <v>1385.589966</v>
      </c>
      <c r="H73" s="7"/>
      <c r="I73" s="27"/>
      <c r="J73" s="27"/>
      <c r="K73" s="27"/>
      <c r="L73" s="27"/>
      <c r="M73" s="27"/>
      <c r="N73" s="27"/>
      <c r="O73" s="26">
        <v>-8.3745951275268592E-3</v>
      </c>
      <c r="Q73" s="27"/>
      <c r="R73" s="27"/>
      <c r="S73" s="27"/>
      <c r="T73" s="27"/>
      <c r="U73" s="27"/>
      <c r="V73" s="27"/>
      <c r="X73" s="27"/>
      <c r="Y73" s="27"/>
      <c r="Z73" s="27"/>
      <c r="AA73" s="27"/>
      <c r="AB73" s="27"/>
      <c r="AC73" s="19"/>
    </row>
    <row r="74" spans="1:29" x14ac:dyDescent="0.25">
      <c r="A74" s="7">
        <v>39569</v>
      </c>
      <c r="B74" s="21">
        <v>69.148514000000006</v>
      </c>
      <c r="C74" s="21">
        <v>210.96362300000001</v>
      </c>
      <c r="D74" s="21">
        <v>112.590332</v>
      </c>
      <c r="E74" s="21">
        <v>30.967818999999999</v>
      </c>
      <c r="F74" s="21">
        <v>74.177132</v>
      </c>
      <c r="G74" s="21">
        <v>1400.380005</v>
      </c>
      <c r="H74" s="7"/>
      <c r="I74" s="27"/>
      <c r="J74" s="27"/>
      <c r="K74" s="27"/>
      <c r="L74" s="27"/>
      <c r="M74" s="27"/>
      <c r="N74" s="27"/>
      <c r="O74" s="26">
        <v>-3.4615545200239778E-3</v>
      </c>
      <c r="Q74" s="27"/>
      <c r="R74" s="27"/>
      <c r="S74" s="27"/>
      <c r="T74" s="27"/>
      <c r="U74" s="27"/>
      <c r="V74" s="27"/>
      <c r="X74" s="27"/>
      <c r="Y74" s="27"/>
      <c r="Z74" s="27"/>
      <c r="AA74" s="27"/>
      <c r="AB74" s="27"/>
      <c r="AC74" s="19"/>
    </row>
    <row r="75" spans="1:29" x14ac:dyDescent="0.25">
      <c r="A75" s="7">
        <v>39601</v>
      </c>
      <c r="B75" s="21">
        <v>54.904437999999999</v>
      </c>
      <c r="C75" s="21">
        <v>161.52354399999999</v>
      </c>
      <c r="D75" s="21">
        <v>103.108498</v>
      </c>
      <c r="E75" s="21">
        <v>30.752234999999999</v>
      </c>
      <c r="F75" s="21">
        <v>73.650627</v>
      </c>
      <c r="G75" s="21">
        <v>1280</v>
      </c>
      <c r="H75" s="7"/>
      <c r="I75" s="27"/>
      <c r="J75" s="27"/>
      <c r="K75" s="27"/>
      <c r="L75" s="27"/>
      <c r="M75" s="27"/>
      <c r="N75" s="27"/>
      <c r="O75" s="26">
        <v>2.4549317873678246E-3</v>
      </c>
      <c r="Q75" s="27"/>
      <c r="R75" s="27"/>
      <c r="S75" s="27"/>
      <c r="T75" s="27"/>
      <c r="U75" s="27"/>
      <c r="V75" s="27"/>
      <c r="X75" s="27"/>
      <c r="Y75" s="27"/>
      <c r="Z75" s="27"/>
      <c r="AA75" s="27"/>
      <c r="AB75" s="27"/>
      <c r="AC75" s="19"/>
    </row>
    <row r="76" spans="1:29" x14ac:dyDescent="0.25">
      <c r="A76" s="7">
        <v>39630</v>
      </c>
      <c r="B76" s="21">
        <v>51.053108000000002</v>
      </c>
      <c r="C76" s="21">
        <v>183.24113500000001</v>
      </c>
      <c r="D76" s="21">
        <v>111.32899500000001</v>
      </c>
      <c r="E76" s="21">
        <v>32.742195000000002</v>
      </c>
      <c r="F76" s="21">
        <v>67.215705999999997</v>
      </c>
      <c r="G76" s="21">
        <v>1267.380005</v>
      </c>
      <c r="H76" s="7"/>
      <c r="I76" s="27"/>
      <c r="J76" s="27"/>
      <c r="K76" s="27"/>
      <c r="L76" s="27"/>
      <c r="M76" s="27"/>
      <c r="N76" s="27"/>
      <c r="O76" s="26">
        <v>4.3425347021647199E-3</v>
      </c>
      <c r="Q76" s="27"/>
      <c r="R76" s="27"/>
      <c r="S76" s="27"/>
      <c r="T76" s="27"/>
      <c r="U76" s="27"/>
      <c r="V76" s="27"/>
      <c r="X76" s="27"/>
      <c r="Y76" s="27"/>
      <c r="Z76" s="27"/>
      <c r="AA76" s="27"/>
      <c r="AB76" s="27"/>
      <c r="AC76" s="19"/>
    </row>
    <row r="77" spans="1:29" x14ac:dyDescent="0.25">
      <c r="A77" s="7">
        <v>39661</v>
      </c>
      <c r="B77" s="21">
        <v>55.108856000000003</v>
      </c>
      <c r="C77" s="21">
        <v>186.18240399999999</v>
      </c>
      <c r="D77" s="21">
        <v>106.30461099999999</v>
      </c>
      <c r="E77" s="21">
        <v>33.030518000000001</v>
      </c>
      <c r="F77" s="21">
        <v>67.206207000000006</v>
      </c>
      <c r="G77" s="21">
        <v>1282.829956</v>
      </c>
      <c r="H77" s="7"/>
      <c r="I77" s="27"/>
      <c r="J77" s="27"/>
      <c r="K77" s="27"/>
      <c r="L77" s="27"/>
      <c r="M77" s="27"/>
      <c r="N77" s="27"/>
      <c r="O77" s="26">
        <v>4.6639094304570233E-3</v>
      </c>
      <c r="Q77" s="27"/>
      <c r="R77" s="27"/>
      <c r="S77" s="27"/>
      <c r="T77" s="27"/>
      <c r="U77" s="27"/>
      <c r="V77" s="27"/>
      <c r="X77" s="27"/>
      <c r="Y77" s="27"/>
      <c r="Z77" s="27"/>
      <c r="AA77" s="27"/>
      <c r="AB77" s="27"/>
      <c r="AC77" s="19"/>
    </row>
    <row r="78" spans="1:29" x14ac:dyDescent="0.25">
      <c r="A78" s="7">
        <v>39693</v>
      </c>
      <c r="B78" s="21">
        <v>48.207642</v>
      </c>
      <c r="C78" s="21">
        <v>201.08485400000001</v>
      </c>
      <c r="D78" s="21">
        <v>102.139053</v>
      </c>
      <c r="E78" s="21">
        <v>30.562194999999999</v>
      </c>
      <c r="F78" s="21">
        <v>65.232276999999996</v>
      </c>
      <c r="G78" s="21">
        <v>1166.3599850000001</v>
      </c>
      <c r="H78" s="7"/>
      <c r="I78" s="27"/>
      <c r="J78" s="27"/>
      <c r="K78" s="27"/>
      <c r="L78" s="27"/>
      <c r="M78" s="27"/>
      <c r="N78" s="27"/>
      <c r="O78" s="26">
        <v>7.7789483835938424E-3</v>
      </c>
      <c r="Q78" s="27"/>
      <c r="R78" s="27"/>
      <c r="S78" s="27"/>
      <c r="T78" s="27"/>
      <c r="U78" s="27"/>
      <c r="V78" s="27"/>
      <c r="X78" s="27"/>
      <c r="Y78" s="27"/>
      <c r="Z78" s="27"/>
      <c r="AA78" s="27"/>
      <c r="AB78" s="27"/>
      <c r="AC78" s="19"/>
    </row>
    <row r="79" spans="1:29" x14ac:dyDescent="0.25">
      <c r="A79" s="7">
        <v>39722</v>
      </c>
      <c r="B79" s="21">
        <v>44.063549000000002</v>
      </c>
      <c r="C79" s="21">
        <v>135.507217</v>
      </c>
      <c r="D79" s="21">
        <v>81.189018000000004</v>
      </c>
      <c r="E79" s="21">
        <v>27.558600999999999</v>
      </c>
      <c r="F79" s="21">
        <v>62.258774000000003</v>
      </c>
      <c r="G79" s="21">
        <v>968.75</v>
      </c>
      <c r="H79" s="7"/>
      <c r="I79" s="27"/>
      <c r="J79" s="27"/>
      <c r="K79" s="27"/>
      <c r="L79" s="27"/>
      <c r="M79" s="27"/>
      <c r="N79" s="27"/>
      <c r="O79" s="26">
        <v>1.1047087557579303E-2</v>
      </c>
      <c r="Q79" s="27"/>
      <c r="R79" s="27"/>
      <c r="S79" s="27"/>
      <c r="T79" s="27"/>
      <c r="U79" s="27"/>
      <c r="V79" s="27"/>
      <c r="X79" s="27"/>
      <c r="Y79" s="27"/>
      <c r="Z79" s="27"/>
      <c r="AA79" s="27"/>
      <c r="AB79" s="27"/>
      <c r="AC79" s="19"/>
    </row>
    <row r="80" spans="1:29" x14ac:dyDescent="0.25">
      <c r="A80" s="7">
        <v>39755</v>
      </c>
      <c r="B80" s="21">
        <v>36.103538999999998</v>
      </c>
      <c r="C80" s="21">
        <v>82.297058000000007</v>
      </c>
      <c r="D80" s="21">
        <v>71.658173000000005</v>
      </c>
      <c r="E80" s="21">
        <v>24.525016999999998</v>
      </c>
      <c r="F80" s="21">
        <v>67.710944999999995</v>
      </c>
      <c r="G80" s="21">
        <v>896.23999000000003</v>
      </c>
      <c r="H80" s="7"/>
      <c r="I80" s="27"/>
      <c r="J80" s="27"/>
      <c r="K80" s="27"/>
      <c r="L80" s="27"/>
      <c r="M80" s="27"/>
      <c r="N80" s="27"/>
      <c r="O80" s="26">
        <v>1.10525846712372E-2</v>
      </c>
      <c r="Q80" s="27"/>
      <c r="R80" s="27"/>
      <c r="S80" s="27"/>
      <c r="T80" s="27"/>
      <c r="U80" s="27"/>
      <c r="V80" s="27"/>
      <c r="X80" s="27"/>
      <c r="Y80" s="27"/>
      <c r="Z80" s="27"/>
      <c r="AA80" s="27"/>
      <c r="AB80" s="27"/>
      <c r="AC80" s="19"/>
    </row>
    <row r="81" spans="1:29" x14ac:dyDescent="0.25">
      <c r="A81" s="7">
        <v>39783</v>
      </c>
      <c r="B81" s="21">
        <v>36.137413000000002</v>
      </c>
      <c r="C81" s="21">
        <v>66.611969000000002</v>
      </c>
      <c r="D81" s="21">
        <v>73.906272999999999</v>
      </c>
      <c r="E81" s="21">
        <v>26.540286999999999</v>
      </c>
      <c r="F81" s="21">
        <v>67.440605000000005</v>
      </c>
      <c r="G81" s="21">
        <v>903.25</v>
      </c>
      <c r="H81" s="7"/>
      <c r="I81" s="27"/>
      <c r="J81" s="27"/>
      <c r="K81" s="27"/>
      <c r="L81" s="27"/>
      <c r="M81" s="27"/>
      <c r="N81" s="27"/>
      <c r="O81" s="26">
        <v>5.6305023765619014E-3</v>
      </c>
      <c r="Q81" s="27"/>
      <c r="R81" s="27"/>
      <c r="S81" s="27"/>
      <c r="T81" s="27"/>
      <c r="U81" s="27"/>
      <c r="V81" s="27"/>
      <c r="X81" s="27"/>
      <c r="Y81" s="27"/>
      <c r="Z81" s="27"/>
      <c r="AA81" s="27"/>
      <c r="AB81" s="27"/>
      <c r="AC81" s="19"/>
    </row>
    <row r="82" spans="1:29" x14ac:dyDescent="0.25">
      <c r="A82" s="7">
        <v>39815</v>
      </c>
      <c r="B82" s="21">
        <v>35.832526999999999</v>
      </c>
      <c r="C82" s="21">
        <v>35.325713999999998</v>
      </c>
      <c r="D82" s="21">
        <v>80.483718999999994</v>
      </c>
      <c r="E82" s="21">
        <v>25.108946</v>
      </c>
      <c r="F82" s="21">
        <v>64.610518999999996</v>
      </c>
      <c r="G82" s="21">
        <v>825.88000499999998</v>
      </c>
      <c r="H82" s="7"/>
      <c r="I82" s="27"/>
      <c r="J82" s="27"/>
      <c r="K82" s="27"/>
      <c r="L82" s="27"/>
      <c r="M82" s="27"/>
      <c r="N82" s="27"/>
      <c r="O82" s="26">
        <v>-4.3704480187960783E-3</v>
      </c>
      <c r="Q82" s="27"/>
      <c r="R82" s="27"/>
      <c r="S82" s="27"/>
      <c r="T82" s="27"/>
      <c r="U82" s="27"/>
      <c r="V82" s="27"/>
      <c r="X82" s="27"/>
      <c r="Y82" s="27"/>
      <c r="Z82" s="27"/>
      <c r="AA82" s="27"/>
      <c r="AB82" s="27"/>
      <c r="AC82" s="19"/>
    </row>
    <row r="83" spans="1:29" x14ac:dyDescent="0.25">
      <c r="A83" s="7">
        <v>39846</v>
      </c>
      <c r="B83" s="21">
        <v>26.895052</v>
      </c>
      <c r="C83" s="21">
        <v>14.926356999999999</v>
      </c>
      <c r="D83" s="21">
        <v>81.257071999999994</v>
      </c>
      <c r="E83" s="21">
        <v>21.751792999999999</v>
      </c>
      <c r="F83" s="21">
        <v>57.651161000000002</v>
      </c>
      <c r="G83" s="21">
        <v>735.09002699999996</v>
      </c>
      <c r="H83" s="7"/>
      <c r="I83" s="27"/>
      <c r="J83" s="27"/>
      <c r="K83" s="27"/>
      <c r="L83" s="27"/>
      <c r="M83" s="27"/>
      <c r="N83" s="27"/>
      <c r="O83" s="26">
        <v>-1.4498249655317782E-3</v>
      </c>
      <c r="Q83" s="27"/>
      <c r="R83" s="27"/>
      <c r="S83" s="27"/>
      <c r="T83" s="27"/>
      <c r="U83" s="27"/>
      <c r="V83" s="27"/>
      <c r="X83" s="27"/>
      <c r="Y83" s="27"/>
      <c r="Z83" s="27"/>
      <c r="AA83" s="27"/>
      <c r="AB83" s="27"/>
      <c r="AC83" s="19"/>
    </row>
    <row r="84" spans="1:29" x14ac:dyDescent="0.25">
      <c r="A84" s="7">
        <v>39874</v>
      </c>
      <c r="B84" s="21">
        <v>30.436577</v>
      </c>
      <c r="C84" s="21">
        <v>25.175789000000002</v>
      </c>
      <c r="D84" s="21">
        <v>85.548164</v>
      </c>
      <c r="E84" s="21">
        <v>22.430408</v>
      </c>
      <c r="F84" s="21">
        <v>57.820971999999998</v>
      </c>
      <c r="G84" s="21">
        <v>797.86999500000002</v>
      </c>
      <c r="H84" s="7"/>
      <c r="I84" s="27"/>
      <c r="J84" s="27"/>
      <c r="K84" s="27"/>
      <c r="L84" s="27"/>
      <c r="M84" s="27"/>
      <c r="N84" s="27"/>
      <c r="O84" s="26">
        <v>4.9940433286924145E-3</v>
      </c>
      <c r="Q84" s="27"/>
      <c r="R84" s="27"/>
      <c r="S84" s="27"/>
      <c r="T84" s="27"/>
      <c r="U84" s="27"/>
      <c r="V84" s="27"/>
      <c r="X84" s="27"/>
      <c r="Y84" s="27"/>
      <c r="Z84" s="27"/>
      <c r="AA84" s="27"/>
      <c r="AB84" s="27"/>
      <c r="AC84" s="19"/>
    </row>
    <row r="85" spans="1:29" x14ac:dyDescent="0.25">
      <c r="A85" s="7">
        <v>39904</v>
      </c>
      <c r="B85" s="21">
        <v>34.260395000000003</v>
      </c>
      <c r="C85" s="21">
        <v>30.350259999999999</v>
      </c>
      <c r="D85" s="21">
        <v>91.128349</v>
      </c>
      <c r="E85" s="21">
        <v>22.507645</v>
      </c>
      <c r="F85" s="21">
        <v>56.606814999999997</v>
      </c>
      <c r="G85" s="21">
        <v>872.80999799999995</v>
      </c>
      <c r="H85" s="7"/>
      <c r="I85" s="27"/>
      <c r="J85" s="27"/>
      <c r="K85" s="27"/>
      <c r="L85" s="27"/>
      <c r="M85" s="27"/>
      <c r="N85" s="27"/>
      <c r="O85" s="26">
        <v>-1.6511973779489209E-3</v>
      </c>
      <c r="Q85" s="27"/>
      <c r="R85" s="27"/>
      <c r="S85" s="27"/>
      <c r="T85" s="27"/>
      <c r="U85" s="27"/>
      <c r="V85" s="27"/>
      <c r="X85" s="27"/>
      <c r="Y85" s="27"/>
      <c r="Z85" s="27"/>
      <c r="AA85" s="27"/>
      <c r="AB85" s="27"/>
      <c r="AC85" s="19"/>
    </row>
    <row r="86" spans="1:29" x14ac:dyDescent="0.25">
      <c r="A86" s="7">
        <v>39934</v>
      </c>
      <c r="B86" s="21">
        <v>38.743617999999998</v>
      </c>
      <c r="C86" s="21">
        <v>37.017367999999998</v>
      </c>
      <c r="D86" s="21">
        <v>94.329123999999993</v>
      </c>
      <c r="E86" s="21">
        <v>24.666212000000002</v>
      </c>
      <c r="F86" s="21">
        <v>59.233685000000001</v>
      </c>
      <c r="G86" s="21">
        <v>919.14001499999995</v>
      </c>
      <c r="H86" s="7"/>
      <c r="I86" s="27"/>
      <c r="J86" s="27"/>
      <c r="K86" s="27"/>
      <c r="L86" s="27"/>
      <c r="M86" s="27"/>
      <c r="N86" s="27"/>
      <c r="O86" s="26">
        <v>5.603041425374318E-4</v>
      </c>
      <c r="Q86" s="27"/>
      <c r="R86" s="27"/>
      <c r="S86" s="27"/>
      <c r="T86" s="27"/>
      <c r="U86" s="27"/>
      <c r="V86" s="27"/>
      <c r="X86" s="27"/>
      <c r="Y86" s="27"/>
      <c r="Z86" s="27"/>
      <c r="AA86" s="27"/>
      <c r="AB86" s="27"/>
      <c r="AC86" s="19"/>
    </row>
    <row r="87" spans="1:29" x14ac:dyDescent="0.25">
      <c r="A87" s="7">
        <v>39965</v>
      </c>
      <c r="B87" s="21">
        <v>36.713572999999997</v>
      </c>
      <c r="C87" s="21">
        <v>29.554188</v>
      </c>
      <c r="D87" s="21">
        <v>92.678275999999997</v>
      </c>
      <c r="E87" s="21">
        <v>25.858912</v>
      </c>
      <c r="F87" s="21">
        <v>59.712001999999998</v>
      </c>
      <c r="G87" s="21">
        <v>919.32000700000003</v>
      </c>
      <c r="H87" s="7"/>
      <c r="I87" s="27"/>
      <c r="J87" s="27"/>
      <c r="K87" s="27"/>
      <c r="L87" s="27"/>
      <c r="M87" s="27"/>
      <c r="N87" s="27"/>
      <c r="O87" s="26">
        <v>-9.428274307645714E-4</v>
      </c>
      <c r="Q87" s="27"/>
      <c r="R87" s="27"/>
      <c r="S87" s="27"/>
      <c r="T87" s="27"/>
      <c r="U87" s="27"/>
      <c r="V87" s="27"/>
      <c r="X87" s="27"/>
      <c r="Y87" s="27"/>
      <c r="Z87" s="27"/>
      <c r="AA87" s="27"/>
      <c r="AB87" s="27"/>
      <c r="AC87" s="19"/>
    </row>
    <row r="88" spans="1:29" x14ac:dyDescent="0.25">
      <c r="A88" s="7">
        <v>39995</v>
      </c>
      <c r="B88" s="21">
        <v>37.067753000000003</v>
      </c>
      <c r="C88" s="21">
        <v>31.544369</v>
      </c>
      <c r="D88" s="21">
        <v>104.669113</v>
      </c>
      <c r="E88" s="21">
        <v>28.355343000000001</v>
      </c>
      <c r="F88" s="21">
        <v>60.121979000000003</v>
      </c>
      <c r="G88" s="21">
        <v>987.47997999999995</v>
      </c>
      <c r="H88" s="7"/>
      <c r="I88" s="27"/>
      <c r="J88" s="27"/>
      <c r="K88" s="27"/>
      <c r="L88" s="27"/>
      <c r="M88" s="27"/>
      <c r="N88" s="27"/>
      <c r="O88" s="26">
        <v>1.1005449411024709E-3</v>
      </c>
      <c r="Q88" s="27"/>
      <c r="R88" s="27"/>
      <c r="S88" s="27"/>
      <c r="T88" s="27"/>
      <c r="U88" s="27"/>
      <c r="V88" s="27"/>
      <c r="X88" s="27"/>
      <c r="Y88" s="27"/>
      <c r="Z88" s="27"/>
      <c r="AA88" s="27"/>
      <c r="AB88" s="27"/>
      <c r="AC88" s="19"/>
    </row>
    <row r="89" spans="1:29" x14ac:dyDescent="0.25">
      <c r="A89" s="7">
        <v>40028</v>
      </c>
      <c r="B89" s="21">
        <v>43.319374000000003</v>
      </c>
      <c r="C89" s="21">
        <v>49.754524000000004</v>
      </c>
      <c r="D89" s="21">
        <v>105.26432</v>
      </c>
      <c r="E89" s="21">
        <v>28.955179000000001</v>
      </c>
      <c r="F89" s="21">
        <v>59.423630000000003</v>
      </c>
      <c r="G89" s="21">
        <v>1020.619995</v>
      </c>
      <c r="H89" s="7"/>
      <c r="I89" s="27"/>
      <c r="J89" s="27"/>
      <c r="K89" s="27"/>
      <c r="L89" s="27"/>
      <c r="M89" s="27"/>
      <c r="N89" s="27"/>
      <c r="O89" s="26">
        <v>4.0919104620363083E-3</v>
      </c>
      <c r="Q89" s="27"/>
      <c r="R89" s="27"/>
      <c r="S89" s="27"/>
      <c r="T89" s="27"/>
      <c r="U89" s="27"/>
      <c r="V89" s="27"/>
      <c r="X89" s="27"/>
      <c r="Y89" s="27"/>
      <c r="Z89" s="27"/>
      <c r="AA89" s="27"/>
      <c r="AB89" s="27"/>
      <c r="AC89" s="19"/>
    </row>
    <row r="90" spans="1:29" x14ac:dyDescent="0.25">
      <c r="A90" s="7">
        <v>40057</v>
      </c>
      <c r="B90" s="21">
        <v>47.226582000000001</v>
      </c>
      <c r="C90" s="21">
        <v>48.162379999999999</v>
      </c>
      <c r="D90" s="21">
        <v>106.655357</v>
      </c>
      <c r="E90" s="21">
        <v>29.258800999999998</v>
      </c>
      <c r="F90" s="21">
        <v>58.959583000000002</v>
      </c>
      <c r="G90" s="21">
        <v>1057.079956</v>
      </c>
      <c r="H90" s="7"/>
      <c r="I90" s="27"/>
      <c r="J90" s="27"/>
      <c r="K90" s="27"/>
      <c r="L90" s="27"/>
      <c r="M90" s="27"/>
      <c r="N90" s="27"/>
      <c r="O90" s="26">
        <v>2.3624941708216213E-3</v>
      </c>
      <c r="Q90" s="27"/>
      <c r="R90" s="27"/>
      <c r="S90" s="27"/>
      <c r="T90" s="27"/>
      <c r="U90" s="27"/>
      <c r="V90" s="27"/>
      <c r="X90" s="27"/>
      <c r="Y90" s="27"/>
      <c r="Z90" s="27"/>
      <c r="AA90" s="27"/>
      <c r="AB90" s="27"/>
      <c r="AC90" s="19"/>
    </row>
    <row r="91" spans="1:29" x14ac:dyDescent="0.25">
      <c r="A91" s="7">
        <v>40087</v>
      </c>
      <c r="B91" s="21">
        <v>41.688468999999998</v>
      </c>
      <c r="C91" s="21">
        <v>40.699202999999997</v>
      </c>
      <c r="D91" s="21">
        <v>107.54705</v>
      </c>
      <c r="E91" s="21">
        <v>30.480695999999998</v>
      </c>
      <c r="F91" s="21">
        <v>61.589176000000002</v>
      </c>
      <c r="G91" s="21">
        <v>1036.1899410000001</v>
      </c>
      <c r="H91" s="7"/>
      <c r="I91" s="27"/>
      <c r="J91" s="27"/>
      <c r="K91" s="27"/>
      <c r="L91" s="27"/>
      <c r="M91" s="27"/>
      <c r="N91" s="27"/>
      <c r="O91" s="26">
        <v>1.3585894316975791E-3</v>
      </c>
      <c r="Q91" s="27"/>
      <c r="R91" s="27"/>
      <c r="S91" s="27"/>
      <c r="T91" s="27"/>
      <c r="U91" s="27"/>
      <c r="V91" s="27"/>
      <c r="X91" s="27"/>
      <c r="Y91" s="27"/>
      <c r="Z91" s="27"/>
      <c r="AA91" s="27"/>
      <c r="AB91" s="27"/>
      <c r="AC91" s="19"/>
    </row>
    <row r="92" spans="1:29" x14ac:dyDescent="0.25">
      <c r="A92" s="7">
        <v>40119</v>
      </c>
      <c r="B92" s="21">
        <v>46.111687000000003</v>
      </c>
      <c r="C92" s="21">
        <v>40.898215999999998</v>
      </c>
      <c r="D92" s="21">
        <v>113.170998</v>
      </c>
      <c r="E92" s="21">
        <v>31.086935</v>
      </c>
      <c r="F92" s="21">
        <v>64.886420999999999</v>
      </c>
      <c r="G92" s="21">
        <v>1095.630005</v>
      </c>
      <c r="H92" s="7"/>
      <c r="I92" s="27"/>
      <c r="J92" s="27"/>
      <c r="K92" s="27"/>
      <c r="L92" s="27"/>
      <c r="M92" s="27"/>
      <c r="N92" s="27"/>
      <c r="O92" s="26">
        <v>5.9644808160116761E-3</v>
      </c>
      <c r="Q92" s="27"/>
      <c r="R92" s="27"/>
      <c r="S92" s="27"/>
      <c r="T92" s="27"/>
      <c r="U92" s="27"/>
      <c r="V92" s="27"/>
      <c r="X92" s="27"/>
      <c r="Y92" s="27"/>
      <c r="Z92" s="27"/>
      <c r="AA92" s="27"/>
      <c r="AB92" s="27"/>
      <c r="AC92" s="19"/>
    </row>
    <row r="93" spans="1:29" x14ac:dyDescent="0.25">
      <c r="A93" s="7">
        <v>40148</v>
      </c>
      <c r="B93" s="21">
        <v>47.624988999999999</v>
      </c>
      <c r="C93" s="21">
        <v>32.937491999999999</v>
      </c>
      <c r="D93" s="21">
        <v>117.246407</v>
      </c>
      <c r="E93" s="21">
        <v>31.671641999999999</v>
      </c>
      <c r="F93" s="21">
        <v>58.939728000000002</v>
      </c>
      <c r="G93" s="21">
        <v>1115.099976</v>
      </c>
      <c r="H93" s="7"/>
      <c r="I93" s="27"/>
      <c r="J93" s="27"/>
      <c r="K93" s="27"/>
      <c r="L93" s="27"/>
      <c r="M93" s="27"/>
      <c r="N93" s="27"/>
      <c r="O93" s="26">
        <v>-8.4070585784550636E-3</v>
      </c>
      <c r="Q93" s="27"/>
      <c r="R93" s="27"/>
      <c r="S93" s="27"/>
      <c r="T93" s="27"/>
      <c r="U93" s="27"/>
      <c r="V93" s="27"/>
      <c r="X93" s="27"/>
      <c r="Y93" s="27"/>
      <c r="Z93" s="27"/>
      <c r="AA93" s="27"/>
      <c r="AB93" s="27"/>
      <c r="AC93" s="19"/>
    </row>
    <row r="94" spans="1:29" x14ac:dyDescent="0.25">
      <c r="A94" s="7">
        <v>40182</v>
      </c>
      <c r="B94" s="21">
        <v>53.317462999999996</v>
      </c>
      <c r="C94" s="21">
        <v>33.037005999999998</v>
      </c>
      <c r="D94" s="21">
        <v>109.62404600000001</v>
      </c>
      <c r="E94" s="21">
        <v>29.242857000000001</v>
      </c>
      <c r="F94" s="21">
        <v>55.689788999999998</v>
      </c>
      <c r="G94" s="21">
        <v>1073.869995</v>
      </c>
      <c r="H94" s="7"/>
      <c r="I94" s="27"/>
      <c r="J94" s="27"/>
      <c r="K94" s="27"/>
      <c r="L94" s="27"/>
      <c r="M94" s="27"/>
      <c r="N94" s="27"/>
      <c r="O94" s="26">
        <v>7.9556972290330541E-3</v>
      </c>
      <c r="Q94" s="27"/>
      <c r="R94" s="27"/>
      <c r="S94" s="27"/>
      <c r="T94" s="27"/>
      <c r="U94" s="27"/>
      <c r="V94" s="27"/>
      <c r="X94" s="27"/>
      <c r="Y94" s="27"/>
      <c r="Z94" s="27"/>
      <c r="AA94" s="27"/>
      <c r="AB94" s="27"/>
      <c r="AC94" s="19"/>
    </row>
    <row r="95" spans="1:29" x14ac:dyDescent="0.25">
      <c r="A95" s="7">
        <v>40210</v>
      </c>
      <c r="B95" s="21">
        <v>55.949196000000001</v>
      </c>
      <c r="C95" s="21">
        <v>33.833075999999998</v>
      </c>
      <c r="D95" s="21">
        <v>114.40593</v>
      </c>
      <c r="E95" s="21">
        <v>28.26276</v>
      </c>
      <c r="F95" s="21">
        <v>56.548985000000002</v>
      </c>
      <c r="G95" s="21">
        <v>1104.48999</v>
      </c>
      <c r="H95" s="7"/>
      <c r="I95" s="27"/>
      <c r="J95" s="27"/>
      <c r="K95" s="27"/>
      <c r="L95" s="27"/>
      <c r="M95" s="27"/>
      <c r="N95" s="27"/>
      <c r="O95" s="26">
        <v>1.6040423909326042E-3</v>
      </c>
      <c r="Q95" s="27"/>
      <c r="R95" s="27"/>
      <c r="S95" s="27"/>
      <c r="T95" s="27"/>
      <c r="U95" s="27"/>
      <c r="V95" s="27"/>
      <c r="X95" s="27"/>
      <c r="Y95" s="27"/>
      <c r="Z95" s="27"/>
      <c r="AA95" s="27"/>
      <c r="AB95" s="27"/>
      <c r="AC95" s="19"/>
    </row>
    <row r="96" spans="1:29" x14ac:dyDescent="0.25">
      <c r="A96" s="7">
        <v>40238</v>
      </c>
      <c r="B96" s="21">
        <v>64.320312000000001</v>
      </c>
      <c r="C96" s="21">
        <v>40.301167</v>
      </c>
      <c r="D96" s="21">
        <v>115.38659699999999</v>
      </c>
      <c r="E96" s="21">
        <v>29.312912000000001</v>
      </c>
      <c r="F96" s="21">
        <v>58.271557000000001</v>
      </c>
      <c r="G96" s="21">
        <v>1169.4300539999999</v>
      </c>
      <c r="H96" s="7"/>
      <c r="I96" s="27"/>
      <c r="J96" s="27"/>
      <c r="K96" s="27"/>
      <c r="L96" s="27"/>
      <c r="M96" s="27"/>
      <c r="N96" s="27"/>
      <c r="O96" s="26">
        <v>-2.6914654412141638E-3</v>
      </c>
      <c r="Q96" s="27"/>
      <c r="R96" s="27"/>
      <c r="S96" s="27"/>
      <c r="T96" s="27"/>
      <c r="U96" s="27"/>
      <c r="V96" s="27"/>
      <c r="X96" s="27"/>
      <c r="Y96" s="27"/>
      <c r="Z96" s="27"/>
      <c r="AA96" s="27"/>
      <c r="AB96" s="27"/>
      <c r="AC96" s="19"/>
    </row>
    <row r="97" spans="1:29" x14ac:dyDescent="0.25">
      <c r="A97" s="7">
        <v>40269</v>
      </c>
      <c r="B97" s="21">
        <v>64.160865999999999</v>
      </c>
      <c r="C97" s="21">
        <v>43.485455000000002</v>
      </c>
      <c r="D97" s="21">
        <v>116.061378</v>
      </c>
      <c r="E97" s="21">
        <v>28.376906999999999</v>
      </c>
      <c r="F97" s="21">
        <v>58.958838999999998</v>
      </c>
      <c r="G97" s="21">
        <v>1186.6899410000001</v>
      </c>
      <c r="H97" s="7"/>
      <c r="I97" s="27"/>
      <c r="J97" s="27"/>
      <c r="K97" s="27"/>
      <c r="L97" s="27"/>
      <c r="M97" s="27"/>
      <c r="N97" s="27"/>
      <c r="O97" s="26">
        <v>3.0015723697061538E-3</v>
      </c>
      <c r="Q97" s="27"/>
      <c r="R97" s="27"/>
      <c r="S97" s="27"/>
      <c r="T97" s="27"/>
      <c r="U97" s="27"/>
      <c r="V97" s="27"/>
      <c r="X97" s="27"/>
      <c r="Y97" s="27"/>
      <c r="Z97" s="27"/>
      <c r="AA97" s="27"/>
      <c r="AB97" s="27"/>
      <c r="AC97" s="19"/>
    </row>
    <row r="98" spans="1:29" x14ac:dyDescent="0.25">
      <c r="A98" s="7">
        <v>40301</v>
      </c>
      <c r="B98" s="21">
        <v>57.182690000000001</v>
      </c>
      <c r="C98" s="21">
        <v>39.405582000000003</v>
      </c>
      <c r="D98" s="21">
        <v>113.27415499999999</v>
      </c>
      <c r="E98" s="21">
        <v>25.783339999999999</v>
      </c>
      <c r="F98" s="21">
        <v>52.956462999999999</v>
      </c>
      <c r="G98" s="21">
        <v>1089.410034</v>
      </c>
      <c r="H98" s="7"/>
      <c r="I98" s="27"/>
      <c r="J98" s="27"/>
      <c r="K98" s="27"/>
      <c r="L98" s="27"/>
      <c r="M98" s="27"/>
      <c r="N98" s="27"/>
      <c r="O98" s="26">
        <v>4.5289212790026838E-3</v>
      </c>
      <c r="Q98" s="27"/>
      <c r="R98" s="27"/>
      <c r="S98" s="27"/>
      <c r="T98" s="27"/>
      <c r="U98" s="27"/>
      <c r="V98" s="27"/>
      <c r="X98" s="27"/>
      <c r="Y98" s="27"/>
      <c r="Z98" s="27"/>
      <c r="AA98" s="27"/>
      <c r="AB98" s="27"/>
      <c r="AC98" s="19"/>
    </row>
    <row r="99" spans="1:29" x14ac:dyDescent="0.25">
      <c r="A99" s="7">
        <v>40330</v>
      </c>
      <c r="B99" s="21">
        <v>55.9086</v>
      </c>
      <c r="C99" s="21">
        <v>37.415401000000003</v>
      </c>
      <c r="D99" s="21">
        <v>111.66448200000001</v>
      </c>
      <c r="E99" s="21">
        <v>26.207155</v>
      </c>
      <c r="F99" s="21">
        <v>49.987189999999998</v>
      </c>
      <c r="G99" s="21">
        <v>1030.709961</v>
      </c>
      <c r="H99" s="7"/>
      <c r="I99" s="27"/>
      <c r="J99" s="27"/>
      <c r="K99" s="27"/>
      <c r="L99" s="27"/>
      <c r="M99" s="27"/>
      <c r="N99" s="27"/>
      <c r="O99" s="26">
        <v>4.1901695124440131E-3</v>
      </c>
      <c r="Q99" s="27"/>
      <c r="R99" s="27"/>
      <c r="S99" s="27"/>
      <c r="T99" s="27"/>
      <c r="U99" s="27"/>
      <c r="V99" s="27"/>
      <c r="X99" s="27"/>
      <c r="Y99" s="27"/>
      <c r="Z99" s="27"/>
      <c r="AA99" s="27"/>
      <c r="AB99" s="27"/>
      <c r="AC99" s="19"/>
    </row>
    <row r="100" spans="1:29" x14ac:dyDescent="0.25">
      <c r="A100" s="7">
        <v>40360</v>
      </c>
      <c r="B100" s="21">
        <v>60.710945000000002</v>
      </c>
      <c r="C100" s="21">
        <v>40.79871</v>
      </c>
      <c r="D100" s="21">
        <v>116.113686</v>
      </c>
      <c r="E100" s="21">
        <v>27.447330000000001</v>
      </c>
      <c r="F100" s="21">
        <v>52.273269999999997</v>
      </c>
      <c r="G100" s="21">
        <v>1101.599976</v>
      </c>
      <c r="H100" s="7"/>
      <c r="I100" s="27"/>
      <c r="J100" s="27"/>
      <c r="K100" s="27"/>
      <c r="L100" s="27"/>
      <c r="M100" s="27"/>
      <c r="N100" s="27"/>
      <c r="O100" s="26">
        <v>1.9393952757040167E-3</v>
      </c>
      <c r="Q100" s="27"/>
      <c r="R100" s="27"/>
      <c r="S100" s="27"/>
      <c r="T100" s="27"/>
      <c r="U100" s="27"/>
      <c r="V100" s="27"/>
      <c r="X100" s="27"/>
      <c r="Y100" s="27"/>
      <c r="Z100" s="27"/>
      <c r="AA100" s="27"/>
      <c r="AB100" s="27"/>
      <c r="AC100" s="19"/>
    </row>
    <row r="101" spans="1:29" x14ac:dyDescent="0.25">
      <c r="A101" s="7">
        <v>40392</v>
      </c>
      <c r="B101" s="21">
        <v>54.796173000000003</v>
      </c>
      <c r="C101" s="21">
        <v>36.917853999999998</v>
      </c>
      <c r="D101" s="21">
        <v>111.89969600000001</v>
      </c>
      <c r="E101" s="21">
        <v>29.187667999999999</v>
      </c>
      <c r="F101" s="21">
        <v>52.144485000000003</v>
      </c>
      <c r="G101" s="21">
        <v>1049.329956</v>
      </c>
      <c r="H101" s="7"/>
      <c r="I101" s="27"/>
      <c r="J101" s="27"/>
      <c r="K101" s="27"/>
      <c r="L101" s="27"/>
      <c r="M101" s="27"/>
      <c r="N101" s="27"/>
      <c r="O101" s="26">
        <v>2.388891112252909E-3</v>
      </c>
      <c r="Q101" s="27"/>
      <c r="R101" s="27"/>
      <c r="S101" s="27"/>
      <c r="T101" s="27"/>
      <c r="U101" s="27"/>
      <c r="V101" s="27"/>
      <c r="X101" s="27"/>
      <c r="Y101" s="27"/>
      <c r="Z101" s="27"/>
      <c r="AA101" s="27"/>
      <c r="AB101" s="27"/>
      <c r="AC101" s="19"/>
    </row>
    <row r="102" spans="1:29" x14ac:dyDescent="0.25">
      <c r="A102" s="7">
        <v>40422</v>
      </c>
      <c r="B102" s="21">
        <v>59.645629999999997</v>
      </c>
      <c r="C102" s="21">
        <v>38.908034999999998</v>
      </c>
      <c r="D102" s="21">
        <v>121.90551000000001</v>
      </c>
      <c r="E102" s="21">
        <v>30.842154000000001</v>
      </c>
      <c r="F102" s="21">
        <v>54.508674999999997</v>
      </c>
      <c r="G102" s="21">
        <v>1141.1999510000001</v>
      </c>
      <c r="H102" s="7"/>
      <c r="I102" s="27"/>
      <c r="J102" s="27"/>
      <c r="K102" s="27"/>
      <c r="L102" s="27"/>
      <c r="M102" s="27"/>
      <c r="N102" s="27"/>
      <c r="O102" s="26">
        <v>1.1867297358174067E-3</v>
      </c>
      <c r="Q102" s="27"/>
      <c r="R102" s="27"/>
      <c r="S102" s="27"/>
      <c r="T102" s="27"/>
      <c r="U102" s="27"/>
      <c r="V102" s="27"/>
      <c r="X102" s="27"/>
      <c r="Y102" s="27"/>
      <c r="Z102" s="27"/>
      <c r="AA102" s="27"/>
      <c r="AB102" s="27"/>
      <c r="AC102" s="19"/>
    </row>
    <row r="103" spans="1:29" x14ac:dyDescent="0.25">
      <c r="A103" s="7">
        <v>40452</v>
      </c>
      <c r="B103" s="21">
        <v>63.320816000000001</v>
      </c>
      <c r="C103" s="21">
        <v>41.495274000000002</v>
      </c>
      <c r="D103" s="21">
        <v>130.502701</v>
      </c>
      <c r="E103" s="21">
        <v>30.857009999999999</v>
      </c>
      <c r="F103" s="21">
        <v>58.654823</v>
      </c>
      <c r="G103" s="21">
        <v>1183.26001</v>
      </c>
      <c r="H103" s="7"/>
      <c r="I103" s="27"/>
      <c r="J103" s="27"/>
      <c r="K103" s="27"/>
      <c r="L103" s="27"/>
      <c r="M103" s="27"/>
      <c r="N103" s="27"/>
      <c r="O103" s="26">
        <v>2.1943006641142642E-3</v>
      </c>
      <c r="Q103" s="27"/>
      <c r="R103" s="27"/>
      <c r="S103" s="27"/>
      <c r="T103" s="27"/>
      <c r="U103" s="27"/>
      <c r="V103" s="27"/>
      <c r="X103" s="27"/>
      <c r="Y103" s="27"/>
      <c r="Z103" s="27"/>
      <c r="AA103" s="27"/>
      <c r="AB103" s="27"/>
      <c r="AC103" s="19"/>
    </row>
    <row r="104" spans="1:29" x14ac:dyDescent="0.25">
      <c r="A104" s="7">
        <v>40483</v>
      </c>
      <c r="B104" s="21">
        <v>57.508778</v>
      </c>
      <c r="C104" s="21">
        <v>41.793799999999997</v>
      </c>
      <c r="D104" s="21">
        <v>129.12918099999999</v>
      </c>
      <c r="E104" s="21">
        <v>30.256309999999999</v>
      </c>
      <c r="F104" s="21">
        <v>61.749431999999999</v>
      </c>
      <c r="G104" s="21">
        <v>1180.5500489999999</v>
      </c>
      <c r="H104" s="7"/>
      <c r="I104" s="27"/>
      <c r="J104" s="27"/>
      <c r="K104" s="27"/>
      <c r="L104" s="27"/>
      <c r="M104" s="27"/>
      <c r="N104" s="27"/>
      <c r="O104" s="26">
        <v>-2.0491523053837251E-3</v>
      </c>
      <c r="Q104" s="27"/>
      <c r="R104" s="27"/>
      <c r="S104" s="27"/>
      <c r="T104" s="27"/>
      <c r="U104" s="27"/>
      <c r="V104" s="27"/>
      <c r="X104" s="27"/>
      <c r="Y104" s="27"/>
      <c r="Z104" s="27"/>
      <c r="AA104" s="27"/>
      <c r="AB104" s="27"/>
      <c r="AC104" s="19"/>
    </row>
    <row r="105" spans="1:29" x14ac:dyDescent="0.25">
      <c r="A105" s="7">
        <v>40513</v>
      </c>
      <c r="B105" s="21">
        <v>58.852482000000002</v>
      </c>
      <c r="C105" s="21">
        <v>47.067779999999999</v>
      </c>
      <c r="D105" s="21">
        <v>133.967163</v>
      </c>
      <c r="E105" s="21">
        <v>30.999282999999998</v>
      </c>
      <c r="F105" s="21">
        <v>64.909698000000006</v>
      </c>
      <c r="G105" s="21">
        <v>1257.6400149999999</v>
      </c>
      <c r="H105" s="7"/>
      <c r="I105" s="27"/>
      <c r="J105" s="27"/>
      <c r="K105" s="27"/>
      <c r="L105" s="27"/>
      <c r="M105" s="27"/>
      <c r="N105" s="27"/>
      <c r="O105" s="26">
        <v>-1.6376724024369364E-3</v>
      </c>
      <c r="Q105" s="27"/>
      <c r="R105" s="27"/>
      <c r="S105" s="27"/>
      <c r="T105" s="27"/>
      <c r="U105" s="27"/>
      <c r="V105" s="27"/>
      <c r="X105" s="27"/>
      <c r="Y105" s="27"/>
      <c r="Z105" s="27"/>
      <c r="AA105" s="27"/>
      <c r="AB105" s="27"/>
      <c r="AC105" s="19"/>
    </row>
    <row r="106" spans="1:29" x14ac:dyDescent="0.25">
      <c r="A106" s="7">
        <v>40546</v>
      </c>
      <c r="B106" s="21">
        <v>62.658146000000002</v>
      </c>
      <c r="C106" s="21">
        <v>47.963363999999999</v>
      </c>
      <c r="D106" s="21">
        <v>147.87872300000001</v>
      </c>
      <c r="E106" s="21">
        <v>28.715042</v>
      </c>
      <c r="F106" s="21">
        <v>71.620818999999997</v>
      </c>
      <c r="G106" s="21">
        <v>1286.119995</v>
      </c>
      <c r="H106" s="7"/>
      <c r="I106" s="27"/>
      <c r="J106" s="27"/>
      <c r="K106" s="27"/>
      <c r="L106" s="27"/>
      <c r="M106" s="27"/>
      <c r="N106" s="27"/>
      <c r="O106" s="26">
        <v>1.3097071043501251E-3</v>
      </c>
      <c r="Q106" s="27"/>
      <c r="R106" s="27"/>
      <c r="S106" s="27"/>
      <c r="T106" s="27"/>
      <c r="U106" s="27"/>
      <c r="V106" s="27"/>
      <c r="X106" s="27"/>
      <c r="Y106" s="27"/>
      <c r="Z106" s="27"/>
      <c r="AA106" s="27"/>
      <c r="AB106" s="27"/>
      <c r="AC106" s="19"/>
    </row>
    <row r="107" spans="1:29" x14ac:dyDescent="0.25">
      <c r="A107" s="7">
        <v>40575</v>
      </c>
      <c r="B107" s="21">
        <v>65.317031999999998</v>
      </c>
      <c r="C107" s="21">
        <v>46.570236000000001</v>
      </c>
      <c r="D107" s="21">
        <v>148.354263</v>
      </c>
      <c r="E107" s="21">
        <v>31.006212000000001</v>
      </c>
      <c r="F107" s="21">
        <v>76.326369999999997</v>
      </c>
      <c r="G107" s="21">
        <v>1327.219971</v>
      </c>
      <c r="H107" s="7"/>
      <c r="I107" s="27"/>
      <c r="J107" s="27"/>
      <c r="K107" s="27"/>
      <c r="L107" s="27"/>
      <c r="M107" s="27"/>
      <c r="N107" s="27"/>
      <c r="O107" s="26">
        <v>-1.2138726942353183E-3</v>
      </c>
      <c r="Q107" s="27"/>
      <c r="R107" s="27"/>
      <c r="S107" s="27"/>
      <c r="T107" s="27"/>
      <c r="U107" s="27"/>
      <c r="V107" s="27"/>
      <c r="X107" s="27"/>
      <c r="Y107" s="27"/>
      <c r="Z107" s="27"/>
      <c r="AA107" s="27"/>
      <c r="AB107" s="27"/>
      <c r="AC107" s="19"/>
    </row>
    <row r="108" spans="1:29" x14ac:dyDescent="0.25">
      <c r="A108" s="7">
        <v>40603</v>
      </c>
      <c r="B108" s="21">
        <v>67.058577999999997</v>
      </c>
      <c r="C108" s="21">
        <v>43.983001999999999</v>
      </c>
      <c r="D108" s="21">
        <v>149.44482400000001</v>
      </c>
      <c r="E108" s="21">
        <v>30.845597999999999</v>
      </c>
      <c r="F108" s="21">
        <v>75.077019000000007</v>
      </c>
      <c r="G108" s="21">
        <v>1325.829956</v>
      </c>
      <c r="H108" s="7"/>
      <c r="I108" s="27"/>
      <c r="J108" s="27"/>
      <c r="K108" s="27"/>
      <c r="L108" s="27"/>
      <c r="M108" s="27"/>
      <c r="N108" s="27"/>
      <c r="O108" s="26">
        <v>-1.2997581012165994E-3</v>
      </c>
      <c r="Q108" s="27"/>
      <c r="R108" s="27"/>
      <c r="S108" s="27"/>
      <c r="T108" s="27"/>
      <c r="U108" s="27"/>
      <c r="V108" s="27"/>
      <c r="X108" s="27"/>
      <c r="Y108" s="27"/>
      <c r="Z108" s="27"/>
      <c r="AA108" s="27"/>
      <c r="AB108" s="27"/>
      <c r="AC108" s="19"/>
    </row>
    <row r="109" spans="1:29" x14ac:dyDescent="0.25">
      <c r="A109" s="7">
        <v>40634</v>
      </c>
      <c r="B109" s="21">
        <v>72.364845000000003</v>
      </c>
      <c r="C109" s="21">
        <v>45.674655999999999</v>
      </c>
      <c r="D109" s="21">
        <v>156.32733200000001</v>
      </c>
      <c r="E109" s="21">
        <v>35.061672000000002</v>
      </c>
      <c r="F109" s="21">
        <v>78.512741000000005</v>
      </c>
      <c r="G109" s="21">
        <v>1363.6099850000001</v>
      </c>
      <c r="H109" s="7"/>
      <c r="I109" s="27"/>
      <c r="J109" s="27"/>
      <c r="K109" s="27"/>
      <c r="L109" s="27"/>
      <c r="M109" s="27"/>
      <c r="N109" s="27"/>
      <c r="O109" s="26">
        <v>5.3414684609176593E-3</v>
      </c>
      <c r="Q109" s="27"/>
      <c r="R109" s="27"/>
      <c r="S109" s="27"/>
      <c r="T109" s="27"/>
      <c r="U109" s="27"/>
      <c r="V109" s="27"/>
      <c r="X109" s="27"/>
      <c r="Y109" s="27"/>
      <c r="Z109" s="27"/>
      <c r="AA109" s="27"/>
      <c r="AB109" s="27"/>
      <c r="AC109" s="19"/>
    </row>
    <row r="110" spans="1:29" x14ac:dyDescent="0.25">
      <c r="A110" s="7">
        <v>40665</v>
      </c>
      <c r="B110" s="21">
        <v>71.151283000000006</v>
      </c>
      <c r="C110" s="21">
        <v>40.958083999999999</v>
      </c>
      <c r="D110" s="21">
        <v>155.50752299999999</v>
      </c>
      <c r="E110" s="21">
        <v>35.327648000000003</v>
      </c>
      <c r="F110" s="21">
        <v>74.910506999999996</v>
      </c>
      <c r="G110" s="21">
        <v>1345.1999510000001</v>
      </c>
      <c r="H110" s="7"/>
      <c r="I110" s="27"/>
      <c r="J110" s="27"/>
      <c r="K110" s="27"/>
      <c r="L110" s="27"/>
      <c r="M110" s="27"/>
      <c r="N110" s="27"/>
      <c r="O110" s="26">
        <v>3.6401620805132109E-3</v>
      </c>
      <c r="Q110" s="27"/>
      <c r="R110" s="27"/>
      <c r="S110" s="27"/>
      <c r="T110" s="27"/>
      <c r="U110" s="27"/>
      <c r="V110" s="27"/>
      <c r="X110" s="27"/>
      <c r="Y110" s="27"/>
      <c r="Z110" s="27"/>
      <c r="AA110" s="27"/>
      <c r="AB110" s="27"/>
      <c r="AC110" s="19"/>
    </row>
    <row r="111" spans="1:29" x14ac:dyDescent="0.25">
      <c r="A111" s="7">
        <v>40695</v>
      </c>
      <c r="B111" s="21">
        <v>67.412719999999993</v>
      </c>
      <c r="C111" s="21">
        <v>41.445796999999999</v>
      </c>
      <c r="D111" s="21">
        <v>157.91935699999999</v>
      </c>
      <c r="E111" s="21">
        <v>34.872439999999997</v>
      </c>
      <c r="F111" s="21">
        <v>73.034828000000005</v>
      </c>
      <c r="G111" s="21">
        <v>1320.6400149999999</v>
      </c>
      <c r="H111" s="7"/>
      <c r="I111" s="27"/>
      <c r="J111" s="27"/>
      <c r="K111" s="27"/>
      <c r="L111" s="27"/>
      <c r="M111" s="27"/>
      <c r="N111" s="27"/>
      <c r="O111" s="26">
        <v>-4.7451330235952892E-5</v>
      </c>
      <c r="Q111" s="27"/>
      <c r="R111" s="27"/>
      <c r="S111" s="27"/>
      <c r="T111" s="27"/>
      <c r="U111" s="27"/>
      <c r="V111" s="27"/>
      <c r="X111" s="27"/>
      <c r="Y111" s="27"/>
      <c r="Z111" s="27"/>
      <c r="AA111" s="27"/>
      <c r="AB111" s="27"/>
      <c r="AC111" s="19"/>
    </row>
    <row r="112" spans="1:29" x14ac:dyDescent="0.25">
      <c r="A112" s="7">
        <v>40725</v>
      </c>
      <c r="B112" s="21">
        <v>64.257735999999994</v>
      </c>
      <c r="C112" s="21">
        <v>38.171162000000002</v>
      </c>
      <c r="D112" s="21">
        <v>167.40097</v>
      </c>
      <c r="E112" s="21">
        <v>36.108009000000003</v>
      </c>
      <c r="F112" s="21">
        <v>71.607879999999994</v>
      </c>
      <c r="G112" s="21">
        <v>1292.280029</v>
      </c>
      <c r="H112" s="7"/>
      <c r="I112" s="27"/>
      <c r="J112" s="27"/>
      <c r="K112" s="27"/>
      <c r="L112" s="27"/>
      <c r="M112" s="27"/>
      <c r="N112" s="27"/>
      <c r="O112" s="26">
        <v>2.8609314985065006E-3</v>
      </c>
      <c r="Q112" s="27"/>
      <c r="R112" s="27"/>
      <c r="S112" s="27"/>
      <c r="T112" s="27"/>
      <c r="U112" s="27"/>
      <c r="V112" s="27"/>
      <c r="X112" s="27"/>
      <c r="Y112" s="27"/>
      <c r="Z112" s="27"/>
      <c r="AA112" s="27"/>
      <c r="AB112" s="27"/>
      <c r="AC112" s="19"/>
    </row>
    <row r="113" spans="1:29" x14ac:dyDescent="0.25">
      <c r="A113" s="7">
        <v>40756</v>
      </c>
      <c r="B113" s="21">
        <v>61.379500999999998</v>
      </c>
      <c r="C113" s="21">
        <v>30.913263000000001</v>
      </c>
      <c r="D113" s="21">
        <v>158.93987999999999</v>
      </c>
      <c r="E113" s="21">
        <v>35.232056</v>
      </c>
      <c r="F113" s="21">
        <v>66.868256000000002</v>
      </c>
      <c r="G113" s="21">
        <v>1218.8900149999999</v>
      </c>
      <c r="H113" s="7"/>
      <c r="I113" s="27"/>
      <c r="J113" s="27"/>
      <c r="K113" s="27"/>
      <c r="L113" s="27"/>
      <c r="M113" s="27"/>
      <c r="N113" s="27"/>
      <c r="O113" s="26">
        <v>3.4470659369909788E-3</v>
      </c>
      <c r="Q113" s="27"/>
      <c r="R113" s="27"/>
      <c r="S113" s="27"/>
      <c r="T113" s="27"/>
      <c r="U113" s="27"/>
      <c r="V113" s="27"/>
      <c r="X113" s="27"/>
      <c r="Y113" s="27"/>
      <c r="Z113" s="27"/>
      <c r="AA113" s="27"/>
      <c r="AB113" s="27"/>
      <c r="AC113" s="19"/>
    </row>
    <row r="114" spans="1:29" x14ac:dyDescent="0.25">
      <c r="A114" s="7">
        <v>40787</v>
      </c>
      <c r="B114" s="21">
        <v>55.550007000000001</v>
      </c>
      <c r="C114" s="21">
        <v>25.507176999999999</v>
      </c>
      <c r="D114" s="21">
        <v>161.676559</v>
      </c>
      <c r="E114" s="21">
        <v>33.965248000000003</v>
      </c>
      <c r="F114" s="21">
        <v>65.612555999999998</v>
      </c>
      <c r="G114" s="21">
        <v>1131.420044</v>
      </c>
      <c r="H114" s="7"/>
      <c r="I114" s="27"/>
      <c r="J114" s="27"/>
      <c r="K114" s="27"/>
      <c r="L114" s="27"/>
      <c r="M114" s="27"/>
      <c r="N114" s="27"/>
      <c r="O114" s="26">
        <v>-1.0158888460263926E-3</v>
      </c>
      <c r="Q114" s="27"/>
      <c r="R114" s="27"/>
      <c r="S114" s="27"/>
      <c r="T114" s="27"/>
      <c r="U114" s="27"/>
      <c r="V114" s="27"/>
      <c r="X114" s="27"/>
      <c r="Y114" s="27"/>
      <c r="Z114" s="27"/>
      <c r="AA114" s="27"/>
      <c r="AB114" s="27"/>
      <c r="AC114" s="19"/>
    </row>
    <row r="115" spans="1:29" x14ac:dyDescent="0.25">
      <c r="A115" s="7">
        <v>40819</v>
      </c>
      <c r="B115" s="21">
        <v>60.397208999999997</v>
      </c>
      <c r="C115" s="21">
        <v>31.450887999999999</v>
      </c>
      <c r="D115" s="21">
        <v>170.70019500000001</v>
      </c>
      <c r="E115" s="21">
        <v>36.844357000000002</v>
      </c>
      <c r="F115" s="21">
        <v>70.545021000000006</v>
      </c>
      <c r="G115" s="21">
        <v>1253.3000489999999</v>
      </c>
      <c r="H115" s="7"/>
      <c r="I115" s="27"/>
      <c r="J115" s="27"/>
      <c r="K115" s="27"/>
      <c r="L115" s="27"/>
      <c r="M115" s="27"/>
      <c r="N115" s="27"/>
      <c r="O115" s="26">
        <v>3.4311043608329294E-4</v>
      </c>
      <c r="Q115" s="27"/>
      <c r="R115" s="27"/>
      <c r="S115" s="27"/>
      <c r="T115" s="27"/>
      <c r="U115" s="27"/>
      <c r="V115" s="27"/>
      <c r="X115" s="27"/>
      <c r="Y115" s="27"/>
      <c r="Z115" s="27"/>
      <c r="AA115" s="27"/>
      <c r="AB115" s="27"/>
      <c r="AC115" s="19"/>
    </row>
    <row r="116" spans="1:29" x14ac:dyDescent="0.25">
      <c r="A116" s="7">
        <v>40848</v>
      </c>
      <c r="B116" s="21">
        <v>63.461575000000003</v>
      </c>
      <c r="C116" s="21">
        <v>27.368162000000002</v>
      </c>
      <c r="D116" s="21">
        <v>174.51466400000001</v>
      </c>
      <c r="E116" s="21">
        <v>37.047587999999998</v>
      </c>
      <c r="F116" s="21">
        <v>73.100952000000007</v>
      </c>
      <c r="G116" s="21">
        <v>1246.959961</v>
      </c>
      <c r="H116" s="7"/>
      <c r="I116" s="27"/>
      <c r="J116" s="27"/>
      <c r="K116" s="27"/>
      <c r="L116" s="27"/>
      <c r="M116" s="27"/>
      <c r="N116" s="27"/>
      <c r="O116" s="26">
        <v>4.4972477998874089E-4</v>
      </c>
      <c r="Q116" s="27"/>
      <c r="R116" s="27"/>
      <c r="S116" s="27"/>
      <c r="T116" s="27"/>
      <c r="U116" s="27"/>
      <c r="V116" s="27"/>
      <c r="X116" s="27"/>
      <c r="Y116" s="27"/>
      <c r="Z116" s="27"/>
      <c r="AA116" s="27"/>
      <c r="AB116" s="27"/>
      <c r="AC116" s="19"/>
    </row>
    <row r="117" spans="1:29" x14ac:dyDescent="0.25">
      <c r="A117" s="7">
        <v>40878</v>
      </c>
      <c r="B117" s="21">
        <v>67.766869</v>
      </c>
      <c r="C117" s="21">
        <v>26.202922999999998</v>
      </c>
      <c r="D117" s="21">
        <v>170.690201</v>
      </c>
      <c r="E117" s="21">
        <v>38.005431999999999</v>
      </c>
      <c r="F117" s="21">
        <v>77.026816999999994</v>
      </c>
      <c r="G117" s="21">
        <v>1257.599976</v>
      </c>
      <c r="H117" s="7"/>
      <c r="I117" s="27"/>
      <c r="J117" s="27"/>
      <c r="K117" s="27"/>
      <c r="L117" s="27"/>
      <c r="M117" s="27"/>
      <c r="N117" s="27"/>
      <c r="O117" s="26">
        <v>5.2098475859309107E-4</v>
      </c>
      <c r="Q117" s="27"/>
      <c r="R117" s="27"/>
      <c r="S117" s="27"/>
      <c r="T117" s="27"/>
      <c r="U117" s="27"/>
      <c r="V117" s="27"/>
      <c r="X117" s="27"/>
      <c r="Y117" s="27"/>
      <c r="Z117" s="27"/>
      <c r="AA117" s="27"/>
      <c r="AB117" s="27"/>
      <c r="AC117" s="19"/>
    </row>
    <row r="118" spans="1:29" x14ac:dyDescent="0.25">
      <c r="A118" s="7">
        <v>40911</v>
      </c>
      <c r="B118" s="21">
        <v>68.533698999999999</v>
      </c>
      <c r="C118" s="21">
        <v>30.594975000000002</v>
      </c>
      <c r="D118" s="21">
        <v>178.78471400000001</v>
      </c>
      <c r="E118" s="21">
        <v>37.097565000000003</v>
      </c>
      <c r="F118" s="21">
        <v>76.099868999999998</v>
      </c>
      <c r="G118" s="21">
        <v>1312.410034</v>
      </c>
      <c r="H118" s="7"/>
      <c r="I118" s="27"/>
      <c r="J118" s="27"/>
      <c r="K118" s="27"/>
      <c r="L118" s="27"/>
      <c r="M118" s="27"/>
      <c r="N118" s="27"/>
      <c r="O118" s="26">
        <v>8.2840943365140819E-4</v>
      </c>
      <c r="Q118" s="27"/>
      <c r="R118" s="27"/>
      <c r="S118" s="27"/>
      <c r="T118" s="27"/>
      <c r="U118" s="27"/>
      <c r="V118" s="27"/>
      <c r="X118" s="27"/>
      <c r="Y118" s="27"/>
      <c r="Z118" s="27"/>
      <c r="AA118" s="27"/>
      <c r="AB118" s="27"/>
      <c r="AC118" s="19"/>
    </row>
    <row r="119" spans="1:29" x14ac:dyDescent="0.25">
      <c r="A119" s="7">
        <v>40940</v>
      </c>
      <c r="B119" s="21">
        <v>69.652625999999998</v>
      </c>
      <c r="C119" s="21">
        <v>33.194896999999997</v>
      </c>
      <c r="D119" s="21">
        <v>183.32959</v>
      </c>
      <c r="E119" s="21">
        <v>37.585838000000003</v>
      </c>
      <c r="F119" s="21">
        <v>79.038314999999997</v>
      </c>
      <c r="G119" s="21">
        <v>1365.6800539999999</v>
      </c>
      <c r="H119" s="7"/>
      <c r="I119" s="27"/>
      <c r="J119" s="27"/>
      <c r="K119" s="27"/>
      <c r="L119" s="27"/>
      <c r="M119" s="27"/>
      <c r="N119" s="27"/>
      <c r="O119" s="26">
        <v>-1.4077070263783969E-3</v>
      </c>
      <c r="Q119" s="27"/>
      <c r="R119" s="27"/>
      <c r="S119" s="27"/>
      <c r="T119" s="27"/>
      <c r="U119" s="27"/>
      <c r="V119" s="27"/>
      <c r="X119" s="27"/>
      <c r="Y119" s="27"/>
      <c r="Z119" s="27"/>
      <c r="AA119" s="27"/>
      <c r="AB119" s="27"/>
      <c r="AC119" s="19"/>
    </row>
    <row r="120" spans="1:29" x14ac:dyDescent="0.25">
      <c r="A120" s="7">
        <v>40969</v>
      </c>
      <c r="B120" s="21">
        <v>69.113624999999999</v>
      </c>
      <c r="C120" s="21">
        <v>36.412768999999997</v>
      </c>
      <c r="D120" s="21">
        <v>194.43765300000001</v>
      </c>
      <c r="E120" s="21">
        <v>38.094783999999997</v>
      </c>
      <c r="F120" s="21">
        <v>79.248474000000002</v>
      </c>
      <c r="G120" s="21">
        <v>1408.469971</v>
      </c>
      <c r="H120" s="7"/>
      <c r="I120" s="27"/>
      <c r="J120" s="27"/>
      <c r="K120" s="27"/>
      <c r="L120" s="27"/>
      <c r="M120" s="27"/>
      <c r="N120" s="27"/>
      <c r="O120" s="26">
        <v>-7.7029171067978931E-4</v>
      </c>
      <c r="Q120" s="27"/>
      <c r="R120" s="27"/>
      <c r="S120" s="27"/>
      <c r="T120" s="27"/>
      <c r="U120" s="27"/>
      <c r="V120" s="27"/>
      <c r="X120" s="27"/>
      <c r="Y120" s="27"/>
      <c r="Z120" s="27"/>
      <c r="AA120" s="27"/>
      <c r="AB120" s="27"/>
      <c r="AC120" s="19"/>
    </row>
    <row r="121" spans="1:29" x14ac:dyDescent="0.25">
      <c r="A121" s="7">
        <v>41001</v>
      </c>
      <c r="B121" s="21">
        <v>71.371880000000004</v>
      </c>
      <c r="C121" s="21">
        <v>32.915951</v>
      </c>
      <c r="D121" s="21">
        <v>192.974594</v>
      </c>
      <c r="E121" s="21">
        <v>39.214469999999999</v>
      </c>
      <c r="F121" s="21">
        <v>78.892112999999995</v>
      </c>
      <c r="G121" s="21">
        <v>1397.910034</v>
      </c>
      <c r="H121" s="7"/>
      <c r="I121" s="27"/>
      <c r="J121" s="27"/>
      <c r="K121" s="27"/>
      <c r="L121" s="27"/>
      <c r="M121" s="27"/>
      <c r="N121" s="27"/>
      <c r="O121" s="26">
        <v>2.0169064367664782E-3</v>
      </c>
      <c r="Q121" s="27"/>
      <c r="R121" s="27"/>
      <c r="S121" s="27"/>
      <c r="T121" s="27"/>
      <c r="U121" s="27"/>
      <c r="V121" s="27"/>
      <c r="X121" s="27"/>
      <c r="Y121" s="27"/>
      <c r="Z121" s="27"/>
      <c r="AA121" s="27"/>
      <c r="AB121" s="27"/>
      <c r="AC121" s="19"/>
    </row>
    <row r="122" spans="1:29" x14ac:dyDescent="0.25">
      <c r="A122" s="7">
        <v>41030</v>
      </c>
      <c r="B122" s="21">
        <v>65.069771000000003</v>
      </c>
      <c r="C122" s="21">
        <v>26.418547</v>
      </c>
      <c r="D122" s="21">
        <v>180.51353499999999</v>
      </c>
      <c r="E122" s="21">
        <v>37.862537000000003</v>
      </c>
      <c r="F122" s="21">
        <v>72.342155000000005</v>
      </c>
      <c r="G122" s="21">
        <v>1310.329956</v>
      </c>
      <c r="H122" s="7"/>
      <c r="I122" s="27"/>
      <c r="J122" s="27"/>
      <c r="K122" s="27"/>
      <c r="L122" s="27"/>
      <c r="M122" s="27"/>
      <c r="N122" s="27"/>
      <c r="O122" s="26">
        <v>5.685792681178575E-4</v>
      </c>
      <c r="Q122" s="27"/>
      <c r="R122" s="27"/>
      <c r="S122" s="27"/>
      <c r="T122" s="27"/>
      <c r="U122" s="27"/>
      <c r="V122" s="27"/>
      <c r="X122" s="27"/>
      <c r="Y122" s="27"/>
      <c r="Z122" s="27"/>
      <c r="AA122" s="27"/>
      <c r="AB122" s="27"/>
      <c r="AC122" s="19"/>
    </row>
    <row r="123" spans="1:29" x14ac:dyDescent="0.25">
      <c r="A123" s="7">
        <v>41061</v>
      </c>
      <c r="B123" s="21">
        <v>69.453873000000002</v>
      </c>
      <c r="C123" s="21">
        <v>27.315441</v>
      </c>
      <c r="D123" s="21">
        <v>183.02145400000001</v>
      </c>
      <c r="E123" s="21">
        <v>39.115752999999998</v>
      </c>
      <c r="F123" s="21">
        <v>78.727180000000004</v>
      </c>
      <c r="G123" s="21">
        <v>1362.160034</v>
      </c>
      <c r="H123" s="7"/>
      <c r="I123" s="27"/>
      <c r="J123" s="27"/>
      <c r="K123" s="27"/>
      <c r="L123" s="27"/>
      <c r="M123" s="27"/>
      <c r="N123" s="27"/>
      <c r="O123" s="26">
        <v>-9.7099618884698223E-4</v>
      </c>
      <c r="Q123" s="27"/>
      <c r="R123" s="27"/>
      <c r="S123" s="27"/>
      <c r="T123" s="27"/>
      <c r="U123" s="27"/>
      <c r="V123" s="27"/>
      <c r="X123" s="27"/>
      <c r="Y123" s="27"/>
      <c r="Z123" s="27"/>
      <c r="AA123" s="27"/>
      <c r="AB123" s="27"/>
      <c r="AC123" s="19"/>
    </row>
    <row r="124" spans="1:29" x14ac:dyDescent="0.25">
      <c r="A124" s="7">
        <v>41092</v>
      </c>
      <c r="B124" s="21">
        <v>69.089309999999998</v>
      </c>
      <c r="C124" s="21">
        <v>27.036405999999999</v>
      </c>
      <c r="D124" s="21">
        <v>183.39575199999999</v>
      </c>
      <c r="E124" s="21">
        <v>39.484851999999997</v>
      </c>
      <c r="F124" s="21">
        <v>79.904822999999993</v>
      </c>
      <c r="G124" s="21">
        <v>1379.3199460000001</v>
      </c>
      <c r="H124" s="7"/>
      <c r="I124" s="27"/>
      <c r="J124" s="27"/>
      <c r="K124" s="27"/>
      <c r="L124" s="27"/>
      <c r="M124" s="27"/>
      <c r="N124" s="27"/>
      <c r="O124" s="26">
        <v>2.205180313461261E-3</v>
      </c>
      <c r="Q124" s="27"/>
      <c r="R124" s="27"/>
      <c r="S124" s="27"/>
      <c r="T124" s="27"/>
      <c r="U124" s="27"/>
      <c r="V124" s="27"/>
      <c r="X124" s="27"/>
      <c r="Y124" s="27"/>
      <c r="Z124" s="27"/>
      <c r="AA124" s="27"/>
      <c r="AB124" s="27"/>
      <c r="AC124" s="19"/>
    </row>
    <row r="125" spans="1:29" x14ac:dyDescent="0.25">
      <c r="A125" s="7">
        <v>41122</v>
      </c>
      <c r="B125" s="21">
        <v>67.143280000000004</v>
      </c>
      <c r="C125" s="21">
        <v>29.618566999999999</v>
      </c>
      <c r="D125" s="21">
        <v>183.11685199999999</v>
      </c>
      <c r="E125" s="21">
        <v>39.489108999999999</v>
      </c>
      <c r="F125" s="21">
        <v>80.840805000000003</v>
      </c>
      <c r="G125" s="21">
        <v>1406.579956</v>
      </c>
      <c r="H125" s="7"/>
      <c r="I125" s="27"/>
      <c r="J125" s="27"/>
      <c r="K125" s="27"/>
      <c r="L125" s="27"/>
      <c r="M125" s="27"/>
      <c r="N125" s="27"/>
      <c r="O125" s="26">
        <v>7.1081976618488045E-5</v>
      </c>
      <c r="Q125" s="27"/>
      <c r="R125" s="27"/>
      <c r="S125" s="27"/>
      <c r="T125" s="27"/>
      <c r="U125" s="27"/>
      <c r="V125" s="27"/>
      <c r="X125" s="27"/>
      <c r="Y125" s="27"/>
      <c r="Z125" s="27"/>
      <c r="AA125" s="27"/>
      <c r="AB125" s="27"/>
      <c r="AC125" s="19"/>
    </row>
    <row r="126" spans="1:29" x14ac:dyDescent="0.25">
      <c r="A126" s="7">
        <v>41156</v>
      </c>
      <c r="B126" s="21">
        <v>65.450592</v>
      </c>
      <c r="C126" s="21">
        <v>32.619304999999997</v>
      </c>
      <c r="D126" s="21">
        <v>194.95811499999999</v>
      </c>
      <c r="E126" s="21">
        <v>40.140174999999999</v>
      </c>
      <c r="F126" s="21">
        <v>84.683745999999999</v>
      </c>
      <c r="G126" s="21">
        <v>1440.670044</v>
      </c>
      <c r="H126" s="7"/>
      <c r="I126" s="27"/>
      <c r="J126" s="27"/>
      <c r="K126" s="27"/>
      <c r="L126" s="27"/>
      <c r="M126" s="27"/>
      <c r="N126" s="27"/>
      <c r="O126" s="26">
        <v>1.656590388939972E-4</v>
      </c>
      <c r="Q126" s="27"/>
      <c r="R126" s="27"/>
      <c r="S126" s="27"/>
      <c r="T126" s="27"/>
      <c r="U126" s="27"/>
      <c r="V126" s="27"/>
      <c r="X126" s="27"/>
      <c r="Y126" s="27"/>
      <c r="Z126" s="27"/>
      <c r="AA126" s="27"/>
      <c r="AB126" s="27"/>
      <c r="AC126" s="19"/>
    </row>
    <row r="127" spans="1:29" x14ac:dyDescent="0.25">
      <c r="A127" s="7">
        <v>41183</v>
      </c>
      <c r="B127" s="21">
        <v>66.240516999999997</v>
      </c>
      <c r="C127" s="21">
        <v>37.274932999999997</v>
      </c>
      <c r="D127" s="21">
        <v>182.81611599999999</v>
      </c>
      <c r="E127" s="21">
        <v>38.976939999999999</v>
      </c>
      <c r="F127" s="21">
        <v>84.424469000000002</v>
      </c>
      <c r="G127" s="21">
        <v>1412.160034</v>
      </c>
      <c r="H127" s="7"/>
      <c r="I127" s="27"/>
      <c r="J127" s="27"/>
      <c r="K127" s="27"/>
      <c r="L127" s="27"/>
      <c r="M127" s="27"/>
      <c r="N127" s="27"/>
      <c r="O127" s="26">
        <v>-6.8658895977136776E-4</v>
      </c>
      <c r="Q127" s="27"/>
      <c r="R127" s="27"/>
      <c r="S127" s="27"/>
      <c r="T127" s="27"/>
      <c r="U127" s="27"/>
      <c r="V127" s="27"/>
      <c r="X127" s="27"/>
      <c r="Y127" s="27"/>
      <c r="Z127" s="27"/>
      <c r="AA127" s="27"/>
      <c r="AB127" s="27"/>
      <c r="AC127" s="19"/>
    </row>
    <row r="128" spans="1:29" x14ac:dyDescent="0.25">
      <c r="A128" s="7">
        <v>41214</v>
      </c>
      <c r="B128" s="21">
        <v>70.280951999999999</v>
      </c>
      <c r="C128" s="21">
        <v>34.472828</v>
      </c>
      <c r="D128" s="21">
        <v>179.40643299999999</v>
      </c>
      <c r="E128" s="21">
        <v>37.848151999999999</v>
      </c>
      <c r="F128" s="21">
        <v>82.129669000000007</v>
      </c>
      <c r="G128" s="21">
        <v>1416.1800539999999</v>
      </c>
      <c r="H128" s="7"/>
      <c r="I128" s="27"/>
      <c r="J128" s="27"/>
      <c r="K128" s="27"/>
      <c r="L128" s="27"/>
      <c r="M128" s="27"/>
      <c r="N128" s="27"/>
      <c r="O128" s="26">
        <v>2.3695497666636301E-4</v>
      </c>
      <c r="Q128" s="27"/>
      <c r="R128" s="27"/>
      <c r="S128" s="27"/>
      <c r="T128" s="27"/>
      <c r="U128" s="27"/>
      <c r="V128" s="27"/>
      <c r="X128" s="27"/>
      <c r="Y128" s="27"/>
      <c r="Z128" s="27"/>
      <c r="AA128" s="27"/>
      <c r="AB128" s="27"/>
      <c r="AC128" s="19"/>
    </row>
    <row r="129" spans="1:29" x14ac:dyDescent="0.25">
      <c r="A129" s="7">
        <v>41246</v>
      </c>
      <c r="B129" s="21">
        <v>71.302811000000005</v>
      </c>
      <c r="C129" s="21">
        <v>39.448802999999998</v>
      </c>
      <c r="D129" s="21">
        <v>180.803391</v>
      </c>
      <c r="E129" s="21">
        <v>38.252949000000001</v>
      </c>
      <c r="F129" s="21">
        <v>80.648094</v>
      </c>
      <c r="G129" s="21">
        <v>1426.1899410000001</v>
      </c>
      <c r="H129" s="7"/>
      <c r="I129" s="27"/>
      <c r="J129" s="27"/>
      <c r="K129" s="27"/>
      <c r="L129" s="27"/>
      <c r="M129" s="27"/>
      <c r="N129" s="27"/>
      <c r="O129" s="26">
        <v>2.4883398494944482E-4</v>
      </c>
      <c r="Q129" s="27"/>
      <c r="R129" s="27"/>
      <c r="S129" s="27"/>
      <c r="T129" s="27"/>
      <c r="U129" s="27"/>
      <c r="V129" s="27"/>
      <c r="X129" s="27"/>
      <c r="Y129" s="27"/>
      <c r="Z129" s="27"/>
      <c r="AA129" s="27"/>
      <c r="AB129" s="27"/>
      <c r="AC129" s="19"/>
    </row>
    <row r="130" spans="1:29" x14ac:dyDescent="0.25">
      <c r="A130" s="7">
        <v>41276</v>
      </c>
      <c r="B130" s="21">
        <v>69.893028000000001</v>
      </c>
      <c r="C130" s="21">
        <v>42.051516999999997</v>
      </c>
      <c r="D130" s="21">
        <v>191.67709400000001</v>
      </c>
      <c r="E130" s="21">
        <v>40.136116000000001</v>
      </c>
      <c r="F130" s="21">
        <v>83.834877000000006</v>
      </c>
      <c r="G130" s="21">
        <v>1498.1099850000001</v>
      </c>
      <c r="H130" s="7"/>
      <c r="I130" s="27"/>
      <c r="J130" s="27"/>
      <c r="K130" s="27"/>
      <c r="L130" s="27"/>
      <c r="M130" s="27"/>
      <c r="N130" s="27"/>
      <c r="O130" s="26">
        <v>1.1846175865592873E-4</v>
      </c>
      <c r="Q130" s="27"/>
      <c r="R130" s="27"/>
      <c r="S130" s="27"/>
      <c r="T130" s="27"/>
      <c r="U130" s="27"/>
      <c r="V130" s="27"/>
      <c r="X130" s="27"/>
      <c r="Y130" s="27"/>
      <c r="Z130" s="27"/>
      <c r="AA130" s="27"/>
      <c r="AB130" s="27"/>
      <c r="AC130" s="19"/>
    </row>
    <row r="131" spans="1:29" x14ac:dyDescent="0.25">
      <c r="A131" s="7">
        <v>41306</v>
      </c>
      <c r="B131" s="21">
        <v>73.227271999999999</v>
      </c>
      <c r="C131" s="21">
        <v>41.862011000000003</v>
      </c>
      <c r="D131" s="21">
        <v>190.360657</v>
      </c>
      <c r="E131" s="21">
        <v>39.335166999999998</v>
      </c>
      <c r="F131" s="21">
        <v>83.976616000000007</v>
      </c>
      <c r="G131" s="21">
        <v>1514.6800539999999</v>
      </c>
      <c r="H131" s="7"/>
      <c r="I131" s="27"/>
      <c r="J131" s="27"/>
      <c r="K131" s="27"/>
      <c r="L131" s="27"/>
      <c r="M131" s="27"/>
      <c r="N131" s="27"/>
      <c r="O131" s="26">
        <v>6.041932812289693E-4</v>
      </c>
      <c r="Q131" s="27"/>
      <c r="R131" s="27"/>
      <c r="S131" s="27"/>
      <c r="T131" s="27"/>
      <c r="U131" s="27"/>
      <c r="V131" s="27"/>
      <c r="X131" s="27"/>
      <c r="Y131" s="27"/>
      <c r="Z131" s="27"/>
      <c r="AA131" s="27"/>
      <c r="AB131" s="27"/>
      <c r="AC131" s="19"/>
    </row>
    <row r="132" spans="1:29" x14ac:dyDescent="0.25">
      <c r="A132" s="7">
        <v>41334</v>
      </c>
      <c r="B132" s="21">
        <v>81.749816999999993</v>
      </c>
      <c r="C132" s="21">
        <v>44.126167000000002</v>
      </c>
      <c r="D132" s="21">
        <v>202.180588</v>
      </c>
      <c r="E132" s="21">
        <v>41.908076999999999</v>
      </c>
      <c r="F132" s="21">
        <v>84.501755000000003</v>
      </c>
      <c r="G132" s="21">
        <v>1569.1899410000001</v>
      </c>
      <c r="H132" s="7"/>
      <c r="I132" s="27"/>
      <c r="J132" s="27"/>
      <c r="K132" s="27"/>
      <c r="L132" s="27"/>
      <c r="M132" s="27"/>
      <c r="N132" s="27"/>
      <c r="O132" s="26">
        <v>3.3163956772981905E-4</v>
      </c>
      <c r="Q132" s="27"/>
      <c r="R132" s="27"/>
      <c r="S132" s="27"/>
      <c r="T132" s="27"/>
      <c r="U132" s="27"/>
      <c r="V132" s="27"/>
      <c r="X132" s="27"/>
      <c r="Y132" s="27"/>
      <c r="Z132" s="27"/>
      <c r="AA132" s="27"/>
      <c r="AB132" s="27"/>
      <c r="AC132" s="19"/>
    </row>
    <row r="133" spans="1:29" x14ac:dyDescent="0.25">
      <c r="A133" s="7">
        <v>41365</v>
      </c>
      <c r="B133" s="21">
        <v>87.044280999999998</v>
      </c>
      <c r="C133" s="21">
        <v>46.539940000000001</v>
      </c>
      <c r="D133" s="21">
        <v>191.981506</v>
      </c>
      <c r="E133" s="21">
        <v>46.133727999999998</v>
      </c>
      <c r="F133" s="21">
        <v>83.451462000000006</v>
      </c>
      <c r="G133" s="21">
        <v>1597.5699460000001</v>
      </c>
      <c r="H133" s="7"/>
      <c r="I133" s="27"/>
      <c r="J133" s="27"/>
      <c r="K133" s="27"/>
      <c r="L133" s="27"/>
      <c r="M133" s="27"/>
      <c r="N133" s="27"/>
      <c r="O133" s="26">
        <v>6.8673140335518182E-4</v>
      </c>
      <c r="Q133" s="27"/>
      <c r="R133" s="27"/>
      <c r="S133" s="27"/>
      <c r="T133" s="27"/>
      <c r="U133" s="27"/>
      <c r="V133" s="27"/>
      <c r="X133" s="27"/>
      <c r="Y133" s="27"/>
      <c r="Z133" s="27"/>
      <c r="AA133" s="27"/>
      <c r="AB133" s="27"/>
      <c r="AC133" s="19"/>
    </row>
    <row r="134" spans="1:29" x14ac:dyDescent="0.25">
      <c r="A134" s="7">
        <v>41395</v>
      </c>
      <c r="B134" s="21">
        <v>94.775741999999994</v>
      </c>
      <c r="C134" s="21">
        <v>51.867534999999997</v>
      </c>
      <c r="D134" s="21">
        <v>198.10003699999999</v>
      </c>
      <c r="E134" s="21">
        <v>46.751690000000004</v>
      </c>
      <c r="F134" s="21">
        <v>85.426254</v>
      </c>
      <c r="G134" s="21">
        <v>1630.73999</v>
      </c>
      <c r="H134" s="7"/>
      <c r="I134" s="27"/>
      <c r="J134" s="27"/>
      <c r="K134" s="27"/>
      <c r="L134" s="27"/>
      <c r="M134" s="27"/>
      <c r="N134" s="27"/>
      <c r="O134" s="26">
        <v>-1.3374059987214292E-3</v>
      </c>
      <c r="Q134" s="27"/>
      <c r="R134" s="27"/>
      <c r="S134" s="27"/>
      <c r="T134" s="27"/>
      <c r="U134" s="27"/>
      <c r="V134" s="27"/>
      <c r="X134" s="27"/>
      <c r="Y134" s="27"/>
      <c r="Z134" s="27"/>
      <c r="AA134" s="27"/>
      <c r="AB134" s="27"/>
      <c r="AC134" s="19"/>
    </row>
    <row r="135" spans="1:29" x14ac:dyDescent="0.25">
      <c r="A135" s="7">
        <v>41428</v>
      </c>
      <c r="B135" s="21">
        <v>98.049155999999996</v>
      </c>
      <c r="C135" s="21">
        <v>47.857005999999998</v>
      </c>
      <c r="D135" s="21">
        <v>181.99642900000001</v>
      </c>
      <c r="E135" s="21">
        <v>45.126170999999999</v>
      </c>
      <c r="F135" s="21">
        <v>85.312943000000004</v>
      </c>
      <c r="G135" s="21">
        <v>1606.280029</v>
      </c>
      <c r="H135" s="7"/>
      <c r="I135" s="27"/>
      <c r="J135" s="27"/>
      <c r="K135" s="27"/>
      <c r="L135" s="27"/>
      <c r="M135" s="27"/>
      <c r="N135" s="27"/>
      <c r="O135" s="26">
        <v>-9.8377560632162495E-4</v>
      </c>
      <c r="Q135" s="27"/>
      <c r="R135" s="27"/>
      <c r="S135" s="27"/>
      <c r="T135" s="27"/>
      <c r="U135" s="27"/>
      <c r="V135" s="27"/>
      <c r="X135" s="27"/>
      <c r="Y135" s="27"/>
      <c r="Z135" s="27"/>
      <c r="AA135" s="27"/>
      <c r="AB135" s="27"/>
      <c r="AC135" s="19"/>
    </row>
    <row r="136" spans="1:29" x14ac:dyDescent="0.25">
      <c r="A136" s="7">
        <v>41456</v>
      </c>
      <c r="B136" s="21">
        <v>100.595139</v>
      </c>
      <c r="C136" s="21">
        <v>52.017181000000001</v>
      </c>
      <c r="D136" s="21">
        <v>185.739014</v>
      </c>
      <c r="E136" s="21">
        <v>46.020206000000002</v>
      </c>
      <c r="F136" s="21">
        <v>88.523392000000001</v>
      </c>
      <c r="G136" s="21">
        <v>1685.7299800000001</v>
      </c>
      <c r="H136" s="7"/>
      <c r="I136" s="27"/>
      <c r="J136" s="27"/>
      <c r="K136" s="27"/>
      <c r="L136" s="27"/>
      <c r="M136" s="27"/>
      <c r="N136" s="27"/>
      <c r="O136" s="26">
        <v>1.6258237410349387E-3</v>
      </c>
      <c r="Q136" s="27"/>
      <c r="R136" s="27"/>
      <c r="S136" s="27"/>
      <c r="T136" s="27"/>
      <c r="U136" s="27"/>
      <c r="V136" s="27"/>
      <c r="X136" s="27"/>
      <c r="Y136" s="27"/>
      <c r="Z136" s="27"/>
      <c r="AA136" s="27"/>
      <c r="AB136" s="27"/>
      <c r="AC136" s="19"/>
    </row>
    <row r="137" spans="1:29" x14ac:dyDescent="0.25">
      <c r="A137" s="7">
        <v>41487</v>
      </c>
      <c r="B137" s="21">
        <v>99.918448999999995</v>
      </c>
      <c r="C137" s="21">
        <v>48.225406999999997</v>
      </c>
      <c r="D137" s="21">
        <v>174.44570899999999</v>
      </c>
      <c r="E137" s="21">
        <v>46.452133000000003</v>
      </c>
      <c r="F137" s="21">
        <v>82.869629000000003</v>
      </c>
      <c r="G137" s="21">
        <v>1632.969971</v>
      </c>
      <c r="H137" s="7"/>
      <c r="I137" s="27"/>
      <c r="J137" s="27"/>
      <c r="K137" s="27"/>
      <c r="L137" s="27"/>
      <c r="M137" s="27"/>
      <c r="N137" s="27"/>
      <c r="O137" s="26">
        <v>-9.7176313620772256E-4</v>
      </c>
      <c r="Q137" s="27"/>
      <c r="R137" s="27"/>
      <c r="S137" s="27"/>
      <c r="T137" s="27"/>
      <c r="U137" s="27"/>
      <c r="V137" s="27"/>
      <c r="X137" s="27"/>
      <c r="Y137" s="27"/>
      <c r="Z137" s="27"/>
      <c r="AA137" s="27"/>
      <c r="AB137" s="27"/>
      <c r="AC137" s="19"/>
    </row>
    <row r="138" spans="1:29" x14ac:dyDescent="0.25">
      <c r="A138" s="7">
        <v>41520</v>
      </c>
      <c r="B138" s="21">
        <v>112.97554</v>
      </c>
      <c r="C138" s="21">
        <v>48.405014000000001</v>
      </c>
      <c r="D138" s="21">
        <v>177.230774</v>
      </c>
      <c r="E138" s="21">
        <v>45.794922</v>
      </c>
      <c r="F138" s="21">
        <v>81.804755999999998</v>
      </c>
      <c r="G138" s="21">
        <v>1681.5500489999999</v>
      </c>
      <c r="H138" s="7"/>
      <c r="I138" s="27"/>
      <c r="J138" s="27"/>
      <c r="K138" s="27"/>
      <c r="L138" s="27"/>
      <c r="M138" s="27"/>
      <c r="N138" s="27"/>
      <c r="O138" s="26">
        <v>2.2306222485149606E-3</v>
      </c>
      <c r="Q138" s="27"/>
      <c r="R138" s="27"/>
      <c r="S138" s="27"/>
      <c r="T138" s="27"/>
      <c r="U138" s="27"/>
      <c r="V138" s="27"/>
      <c r="X138" s="27"/>
      <c r="Y138" s="27"/>
      <c r="Z138" s="27"/>
      <c r="AA138" s="27"/>
      <c r="AB138" s="27"/>
      <c r="AC138" s="19"/>
    </row>
    <row r="139" spans="1:29" x14ac:dyDescent="0.25">
      <c r="A139" s="7">
        <v>41548</v>
      </c>
      <c r="B139" s="21">
        <v>125.47496</v>
      </c>
      <c r="C139" s="21">
        <v>48.684189000000003</v>
      </c>
      <c r="D139" s="21">
        <v>171.51705899999999</v>
      </c>
      <c r="E139" s="21">
        <v>48.040398000000003</v>
      </c>
      <c r="F139" s="21">
        <v>85.208534</v>
      </c>
      <c r="G139" s="21">
        <v>1756.540039</v>
      </c>
      <c r="H139" s="7"/>
      <c r="I139" s="27"/>
      <c r="J139" s="27"/>
      <c r="K139" s="27"/>
      <c r="L139" s="27"/>
      <c r="M139" s="27"/>
      <c r="N139" s="27"/>
      <c r="O139" s="26">
        <v>6.8678307587367036E-4</v>
      </c>
      <c r="Q139" s="27"/>
      <c r="R139" s="27"/>
      <c r="S139" s="27"/>
      <c r="T139" s="27"/>
      <c r="U139" s="27"/>
      <c r="V139" s="27"/>
      <c r="X139" s="27"/>
      <c r="Y139" s="27"/>
      <c r="Z139" s="27"/>
      <c r="AA139" s="27"/>
      <c r="AB139" s="27"/>
      <c r="AC139" s="19"/>
    </row>
    <row r="140" spans="1:29" x14ac:dyDescent="0.25">
      <c r="A140" s="7">
        <v>41579</v>
      </c>
      <c r="B140" s="21">
        <v>129.55096399999999</v>
      </c>
      <c r="C140" s="21">
        <v>52.816054999999999</v>
      </c>
      <c r="D140" s="21">
        <v>172.89038099999999</v>
      </c>
      <c r="E140" s="21">
        <v>48.882174999999997</v>
      </c>
      <c r="F140" s="21">
        <v>89.483276000000004</v>
      </c>
      <c r="G140" s="21">
        <v>1805.8100589999999</v>
      </c>
      <c r="H140" s="7"/>
      <c r="I140" s="27"/>
      <c r="J140" s="27"/>
      <c r="K140" s="27"/>
      <c r="L140" s="27"/>
      <c r="M140" s="27"/>
      <c r="N140" s="27"/>
      <c r="O140" s="26">
        <v>9.3498540843309393E-4</v>
      </c>
      <c r="Q140" s="27"/>
      <c r="R140" s="27"/>
      <c r="S140" s="27"/>
      <c r="T140" s="27"/>
      <c r="U140" s="27"/>
      <c r="V140" s="27"/>
      <c r="X140" s="27"/>
      <c r="Y140" s="27"/>
      <c r="Z140" s="27"/>
      <c r="AA140" s="27"/>
      <c r="AB140" s="27"/>
      <c r="AC140" s="19"/>
    </row>
    <row r="141" spans="1:29" x14ac:dyDescent="0.25">
      <c r="A141" s="7">
        <v>41610</v>
      </c>
      <c r="B141" s="21">
        <v>131.71257</v>
      </c>
      <c r="C141" s="21">
        <v>52.007648000000003</v>
      </c>
      <c r="D141" s="21">
        <v>180.48225400000001</v>
      </c>
      <c r="E141" s="21">
        <v>49.316315000000003</v>
      </c>
      <c r="F141" s="21">
        <v>96.873199</v>
      </c>
      <c r="G141" s="21">
        <v>1848.3599850000001</v>
      </c>
      <c r="H141" s="7"/>
      <c r="I141" s="27"/>
      <c r="J141" s="27"/>
      <c r="K141" s="27"/>
      <c r="L141" s="27"/>
      <c r="M141" s="27"/>
      <c r="N141" s="27"/>
      <c r="O141" s="26">
        <v>-1.7740085880391177E-3</v>
      </c>
      <c r="Q141" s="27"/>
      <c r="R141" s="27"/>
      <c r="S141" s="27"/>
      <c r="T141" s="27"/>
      <c r="U141" s="27"/>
      <c r="V141" s="27"/>
      <c r="X141" s="27"/>
      <c r="Y141" s="27"/>
      <c r="Z141" s="27"/>
      <c r="AA141" s="27"/>
      <c r="AB141" s="27"/>
      <c r="AC141" s="19"/>
    </row>
    <row r="142" spans="1:29" x14ac:dyDescent="0.25">
      <c r="A142" s="7">
        <v>41641</v>
      </c>
      <c r="B142" s="21">
        <v>120.875641</v>
      </c>
      <c r="C142" s="21">
        <v>47.346687000000003</v>
      </c>
      <c r="D142" s="21">
        <v>170.003738</v>
      </c>
      <c r="E142" s="21">
        <v>47.607470999999997</v>
      </c>
      <c r="F142" s="21">
        <v>88.219711000000004</v>
      </c>
      <c r="G142" s="21">
        <v>1782.589966</v>
      </c>
      <c r="H142" s="7"/>
      <c r="I142" s="27"/>
      <c r="J142" s="27"/>
      <c r="K142" s="27"/>
      <c r="L142" s="27"/>
      <c r="M142" s="27"/>
      <c r="N142" s="27"/>
      <c r="O142" s="26">
        <v>2.0147692616327077E-3</v>
      </c>
      <c r="Q142" s="27"/>
      <c r="R142" s="27"/>
      <c r="S142" s="27"/>
      <c r="T142" s="27"/>
      <c r="U142" s="27"/>
      <c r="V142" s="27"/>
      <c r="X142" s="27"/>
      <c r="Y142" s="27"/>
      <c r="Z142" s="27"/>
      <c r="AA142" s="27"/>
      <c r="AB142" s="27"/>
      <c r="AC142" s="19"/>
    </row>
    <row r="143" spans="1:29" x14ac:dyDescent="0.25">
      <c r="A143" s="7">
        <v>41673</v>
      </c>
      <c r="B143" s="21">
        <v>125.109207</v>
      </c>
      <c r="C143" s="21">
        <v>48.544578999999999</v>
      </c>
      <c r="D143" s="21">
        <v>179.14970400000001</v>
      </c>
      <c r="E143" s="21">
        <v>52.364891</v>
      </c>
      <c r="F143" s="21">
        <v>92.806670999999994</v>
      </c>
      <c r="G143" s="21">
        <v>1859.4499510000001</v>
      </c>
      <c r="H143" s="7"/>
      <c r="I143" s="27"/>
      <c r="J143" s="27"/>
      <c r="K143" s="27"/>
      <c r="L143" s="27"/>
      <c r="M143" s="27"/>
      <c r="N143" s="27"/>
      <c r="O143" s="26">
        <v>3.9030852536519402E-4</v>
      </c>
      <c r="Q143" s="27"/>
      <c r="R143" s="27"/>
      <c r="S143" s="27"/>
      <c r="T143" s="27"/>
      <c r="U143" s="27"/>
      <c r="V143" s="27"/>
      <c r="X143" s="27"/>
      <c r="Y143" s="27"/>
      <c r="Z143" s="27"/>
      <c r="AA143" s="27"/>
      <c r="AB143" s="27"/>
      <c r="AC143" s="19"/>
    </row>
    <row r="144" spans="1:29" x14ac:dyDescent="0.25">
      <c r="A144" s="7">
        <v>41701</v>
      </c>
      <c r="B144" s="21">
        <v>121.78059399999999</v>
      </c>
      <c r="C144" s="21">
        <v>47.516387999999999</v>
      </c>
      <c r="D144" s="21">
        <v>186.23172</v>
      </c>
      <c r="E144" s="21">
        <v>50.015307999999997</v>
      </c>
      <c r="F144" s="21">
        <v>94.165954999999997</v>
      </c>
      <c r="G144" s="21">
        <v>1872.339966</v>
      </c>
      <c r="H144" s="7"/>
      <c r="I144" s="27"/>
      <c r="J144" s="27"/>
      <c r="K144" s="27"/>
      <c r="L144" s="27"/>
      <c r="M144" s="27"/>
      <c r="N144" s="27"/>
      <c r="O144" s="26">
        <v>-1.0881903994811337E-3</v>
      </c>
      <c r="Q144" s="27"/>
      <c r="R144" s="27"/>
      <c r="S144" s="27"/>
      <c r="T144" s="27"/>
      <c r="U144" s="27"/>
      <c r="V144" s="27"/>
      <c r="X144" s="27"/>
      <c r="Y144" s="27"/>
      <c r="Z144" s="27"/>
      <c r="AA144" s="27"/>
      <c r="AB144" s="27"/>
      <c r="AC144" s="19"/>
    </row>
    <row r="145" spans="1:29" x14ac:dyDescent="0.25">
      <c r="A145" s="7">
        <v>41730</v>
      </c>
      <c r="B145" s="21">
        <v>125.206253</v>
      </c>
      <c r="C145" s="21">
        <v>47.825843999999996</v>
      </c>
      <c r="D145" s="21">
        <v>190.08232100000001</v>
      </c>
      <c r="E145" s="21">
        <v>51.831322</v>
      </c>
      <c r="F145" s="21">
        <v>98.725791999999998</v>
      </c>
      <c r="G145" s="21">
        <v>1883.9499510000001</v>
      </c>
      <c r="H145" s="7"/>
      <c r="I145" s="27"/>
      <c r="J145" s="27"/>
      <c r="K145" s="27"/>
      <c r="L145" s="27"/>
      <c r="M145" s="27"/>
      <c r="N145" s="27"/>
      <c r="O145" s="26">
        <v>1.0778419521826575E-3</v>
      </c>
      <c r="Q145" s="27"/>
      <c r="R145" s="27"/>
      <c r="S145" s="27"/>
      <c r="T145" s="27"/>
      <c r="U145" s="27"/>
      <c r="V145" s="27"/>
      <c r="X145" s="27"/>
      <c r="Y145" s="27"/>
      <c r="Z145" s="27"/>
      <c r="AA145" s="27"/>
      <c r="AB145" s="27"/>
      <c r="AC145" s="19"/>
    </row>
    <row r="146" spans="1:29" x14ac:dyDescent="0.25">
      <c r="A146" s="7">
        <v>41760</v>
      </c>
      <c r="B146" s="21">
        <v>131.98855599999999</v>
      </c>
      <c r="C146" s="21">
        <v>47.496357000000003</v>
      </c>
      <c r="D146" s="21">
        <v>179.404526</v>
      </c>
      <c r="E146" s="21">
        <v>51.081550999999997</v>
      </c>
      <c r="F146" s="21">
        <v>97.571404000000001</v>
      </c>
      <c r="G146" s="21">
        <v>1923.5699460000001</v>
      </c>
      <c r="H146" s="7"/>
      <c r="I146" s="27"/>
      <c r="J146" s="27"/>
      <c r="K146" s="27"/>
      <c r="L146" s="27"/>
      <c r="M146" s="27"/>
      <c r="N146" s="27"/>
      <c r="O146" s="26">
        <v>1.7870655496438337E-3</v>
      </c>
      <c r="Q146" s="27"/>
      <c r="R146" s="27"/>
      <c r="S146" s="27"/>
      <c r="T146" s="27"/>
      <c r="U146" s="27"/>
      <c r="V146" s="27"/>
      <c r="X146" s="27"/>
      <c r="Y146" s="27"/>
      <c r="Z146" s="27"/>
      <c r="AA146" s="27"/>
      <c r="AB146" s="27"/>
      <c r="AC146" s="19"/>
    </row>
    <row r="147" spans="1:29" x14ac:dyDescent="0.25">
      <c r="A147" s="7">
        <v>41792</v>
      </c>
      <c r="B147" s="21">
        <v>124.161957</v>
      </c>
      <c r="C147" s="21">
        <v>47.027081000000003</v>
      </c>
      <c r="D147" s="21">
        <v>176.39759799999999</v>
      </c>
      <c r="E147" s="21">
        <v>50.645927</v>
      </c>
      <c r="F147" s="21">
        <v>97.716988000000001</v>
      </c>
      <c r="G147" s="21">
        <v>1960.2299800000001</v>
      </c>
      <c r="H147" s="7"/>
      <c r="I147" s="27"/>
      <c r="J147" s="27"/>
      <c r="K147" s="27"/>
      <c r="L147" s="27"/>
      <c r="M147" s="27"/>
      <c r="N147" s="27"/>
      <c r="O147" s="26">
        <v>-7.9178345475589115E-4</v>
      </c>
      <c r="Q147" s="27"/>
      <c r="R147" s="27"/>
      <c r="S147" s="27"/>
      <c r="T147" s="27"/>
      <c r="U147" s="27"/>
      <c r="V147" s="27"/>
      <c r="X147" s="27"/>
      <c r="Y147" s="27"/>
      <c r="Z147" s="27"/>
      <c r="AA147" s="27"/>
      <c r="AB147" s="27"/>
      <c r="AC147" s="19"/>
    </row>
    <row r="148" spans="1:29" x14ac:dyDescent="0.25">
      <c r="A148" s="7">
        <v>41821</v>
      </c>
      <c r="B148" s="21">
        <v>117.57472199999999</v>
      </c>
      <c r="C148" s="21">
        <v>48.844051</v>
      </c>
      <c r="D148" s="21">
        <v>186.518036</v>
      </c>
      <c r="E148" s="21">
        <v>45.806721000000003</v>
      </c>
      <c r="F148" s="21">
        <v>96.028198000000003</v>
      </c>
      <c r="G148" s="21">
        <v>1930.670044</v>
      </c>
      <c r="H148" s="7"/>
      <c r="I148" s="27"/>
      <c r="J148" s="27"/>
      <c r="K148" s="27"/>
      <c r="L148" s="27"/>
      <c r="M148" s="27"/>
      <c r="N148" s="27"/>
      <c r="O148" s="26">
        <v>-7.6885627497689894E-4</v>
      </c>
      <c r="Q148" s="27"/>
      <c r="R148" s="27"/>
      <c r="S148" s="27"/>
      <c r="T148" s="27"/>
      <c r="U148" s="27"/>
      <c r="V148" s="27"/>
      <c r="X148" s="27"/>
      <c r="Y148" s="27"/>
      <c r="Z148" s="27"/>
      <c r="AA148" s="27"/>
      <c r="AB148" s="27"/>
      <c r="AC148" s="19"/>
    </row>
    <row r="149" spans="1:29" x14ac:dyDescent="0.25">
      <c r="A149" s="7">
        <v>41852</v>
      </c>
      <c r="B149" s="21">
        <v>124.491714</v>
      </c>
      <c r="C149" s="21">
        <v>51.580356999999999</v>
      </c>
      <c r="D149" s="21">
        <v>188.237808</v>
      </c>
      <c r="E149" s="21">
        <v>47.125343000000001</v>
      </c>
      <c r="F149" s="21">
        <v>97.205353000000002</v>
      </c>
      <c r="G149" s="21">
        <v>2003.369995</v>
      </c>
      <c r="H149" s="7"/>
      <c r="I149" s="27"/>
      <c r="J149" s="27"/>
      <c r="K149" s="27"/>
      <c r="L149" s="27"/>
      <c r="M149" s="27"/>
      <c r="N149" s="27"/>
      <c r="O149" s="26">
        <v>1.8591305091667858E-3</v>
      </c>
      <c r="Q149" s="27"/>
      <c r="R149" s="27"/>
      <c r="S149" s="27"/>
      <c r="T149" s="27"/>
      <c r="U149" s="27"/>
      <c r="V149" s="27"/>
      <c r="X149" s="27"/>
      <c r="Y149" s="27"/>
      <c r="Z149" s="27"/>
      <c r="AA149" s="27"/>
      <c r="AB149" s="27"/>
      <c r="AC149" s="19"/>
    </row>
    <row r="150" spans="1:29" x14ac:dyDescent="0.25">
      <c r="A150" s="7">
        <v>41884</v>
      </c>
      <c r="B150" s="21">
        <v>125.06115</v>
      </c>
      <c r="C150" s="21">
        <v>51.750126000000002</v>
      </c>
      <c r="D150" s="21">
        <v>185.81999200000001</v>
      </c>
      <c r="E150" s="21">
        <v>44.121223000000001</v>
      </c>
      <c r="F150" s="21">
        <v>91.917998999999995</v>
      </c>
      <c r="G150" s="21">
        <v>1972.290039</v>
      </c>
      <c r="H150" s="7"/>
      <c r="I150" s="27"/>
      <c r="J150" s="27"/>
      <c r="K150" s="27"/>
      <c r="L150" s="27"/>
      <c r="M150" s="27"/>
      <c r="N150" s="27"/>
      <c r="O150" s="26">
        <v>-7.329816579691689E-4</v>
      </c>
      <c r="Q150" s="27"/>
      <c r="R150" s="27"/>
      <c r="S150" s="27"/>
      <c r="T150" s="27"/>
      <c r="U150" s="27"/>
      <c r="V150" s="27"/>
      <c r="X150" s="27"/>
      <c r="Y150" s="27"/>
      <c r="Z150" s="27"/>
      <c r="AA150" s="27"/>
      <c r="AB150" s="27"/>
      <c r="AC150" s="19"/>
    </row>
    <row r="151" spans="1:29" x14ac:dyDescent="0.25">
      <c r="A151" s="7">
        <v>41913</v>
      </c>
      <c r="B151" s="21">
        <v>122.636124</v>
      </c>
      <c r="C151" s="21">
        <v>53.467976</v>
      </c>
      <c r="D151" s="21">
        <v>160.92716999999999</v>
      </c>
      <c r="E151" s="21">
        <v>43.660530000000001</v>
      </c>
      <c r="F151" s="21">
        <v>94.517692999999994</v>
      </c>
      <c r="G151" s="21">
        <v>2018.0500489999999</v>
      </c>
      <c r="H151" s="7"/>
      <c r="I151" s="27"/>
      <c r="J151" s="27"/>
      <c r="K151" s="27"/>
      <c r="L151" s="27"/>
      <c r="M151" s="27"/>
      <c r="N151" s="27"/>
      <c r="O151" s="26">
        <v>2.6040499670388672E-3</v>
      </c>
      <c r="Q151" s="27"/>
      <c r="R151" s="27"/>
      <c r="S151" s="27"/>
      <c r="T151" s="27"/>
      <c r="U151" s="27"/>
      <c r="V151" s="27"/>
      <c r="X151" s="27"/>
      <c r="Y151" s="27"/>
      <c r="Z151" s="27"/>
      <c r="AA151" s="27"/>
      <c r="AB151" s="27"/>
      <c r="AC151" s="19"/>
    </row>
    <row r="152" spans="1:29" x14ac:dyDescent="0.25">
      <c r="A152" s="7">
        <v>41946</v>
      </c>
      <c r="B152" s="21">
        <v>132.68379200000001</v>
      </c>
      <c r="C152" s="21">
        <v>53.907466999999997</v>
      </c>
      <c r="D152" s="21">
        <v>159.83076500000001</v>
      </c>
      <c r="E152" s="21">
        <v>45.189937999999998</v>
      </c>
      <c r="F152" s="21">
        <v>89.126427000000007</v>
      </c>
      <c r="G152" s="21">
        <v>2067.5600589999999</v>
      </c>
      <c r="H152" s="7"/>
      <c r="I152" s="27"/>
      <c r="J152" s="27"/>
      <c r="K152" s="27"/>
      <c r="L152" s="27"/>
      <c r="M152" s="27"/>
      <c r="N152" s="27"/>
      <c r="O152" s="26">
        <v>1.0512149567775645E-3</v>
      </c>
      <c r="Q152" s="27"/>
      <c r="R152" s="27"/>
      <c r="S152" s="27"/>
      <c r="T152" s="27"/>
      <c r="U152" s="27"/>
      <c r="V152" s="27"/>
      <c r="X152" s="27"/>
      <c r="Y152" s="27"/>
      <c r="Z152" s="27"/>
      <c r="AA152" s="27"/>
      <c r="AB152" s="27"/>
      <c r="AC152" s="19"/>
    </row>
    <row r="153" spans="1:29" x14ac:dyDescent="0.25">
      <c r="A153" s="7">
        <v>41974</v>
      </c>
      <c r="B153" s="21">
        <v>128.358429</v>
      </c>
      <c r="C153" s="21">
        <v>54.047305999999999</v>
      </c>
      <c r="D153" s="21">
        <v>158.12571700000001</v>
      </c>
      <c r="E153" s="21">
        <v>41.580582</v>
      </c>
      <c r="F153" s="21">
        <v>91.006607000000002</v>
      </c>
      <c r="G153" s="21">
        <v>2058.8999020000001</v>
      </c>
      <c r="H153" s="7"/>
      <c r="I153" s="27"/>
      <c r="J153" s="27"/>
      <c r="K153" s="27"/>
      <c r="L153" s="27"/>
      <c r="M153" s="27"/>
      <c r="N153" s="27"/>
      <c r="O153" s="26">
        <v>-2.9265541595836666E-3</v>
      </c>
      <c r="Q153" s="27"/>
      <c r="R153" s="27"/>
      <c r="S153" s="27"/>
      <c r="T153" s="27"/>
      <c r="U153" s="27"/>
      <c r="V153" s="27"/>
      <c r="X153" s="27"/>
      <c r="Y153" s="27"/>
      <c r="Z153" s="27"/>
      <c r="AA153" s="27"/>
      <c r="AB153" s="27"/>
      <c r="AC153" s="19"/>
    </row>
    <row r="154" spans="1:29" x14ac:dyDescent="0.25">
      <c r="A154" s="7">
        <v>42006</v>
      </c>
      <c r="B154" s="21">
        <v>143.55642700000001</v>
      </c>
      <c r="C154" s="21">
        <v>46.905560000000001</v>
      </c>
      <c r="D154" s="21">
        <v>151.098557</v>
      </c>
      <c r="E154" s="21">
        <v>42.806399999999996</v>
      </c>
      <c r="F154" s="21">
        <v>86.055137999999999</v>
      </c>
      <c r="G154" s="21">
        <v>1994.98999</v>
      </c>
      <c r="H154" s="7"/>
      <c r="I154" s="27"/>
      <c r="J154" s="27"/>
      <c r="K154" s="27"/>
      <c r="L154" s="27"/>
      <c r="M154" s="27"/>
      <c r="N154" s="27"/>
      <c r="O154" s="26">
        <v>6.2760286711675576E-3</v>
      </c>
      <c r="Q154" s="27"/>
      <c r="R154" s="27"/>
      <c r="S154" s="27"/>
      <c r="T154" s="27"/>
      <c r="U154" s="27"/>
      <c r="V154" s="27"/>
      <c r="X154" s="27"/>
      <c r="Y154" s="27"/>
      <c r="Z154" s="27"/>
      <c r="AA154" s="27"/>
      <c r="AB154" s="27"/>
      <c r="AC154" s="19"/>
    </row>
    <row r="155" spans="1:29" x14ac:dyDescent="0.25">
      <c r="A155" s="7">
        <v>42037</v>
      </c>
      <c r="B155" s="21">
        <v>149.88945000000001</v>
      </c>
      <c r="C155" s="21">
        <v>52.370376999999998</v>
      </c>
      <c r="D155" s="21">
        <v>160.723679</v>
      </c>
      <c r="E155" s="21">
        <v>46.815593999999997</v>
      </c>
      <c r="F155" s="21">
        <v>87.813698000000002</v>
      </c>
      <c r="G155" s="21">
        <v>2104.5</v>
      </c>
      <c r="H155" s="7"/>
      <c r="I155" s="27"/>
      <c r="J155" s="27"/>
      <c r="K155" s="27"/>
      <c r="L155" s="27"/>
      <c r="M155" s="27"/>
      <c r="N155" s="27"/>
      <c r="O155" s="26">
        <v>-2.9078409508810576E-3</v>
      </c>
      <c r="Q155" s="27"/>
      <c r="R155" s="27"/>
      <c r="S155" s="27"/>
      <c r="T155" s="27"/>
      <c r="U155" s="27"/>
      <c r="V155" s="27"/>
      <c r="X155" s="27"/>
      <c r="Y155" s="27"/>
      <c r="Z155" s="27"/>
      <c r="AA155" s="27"/>
      <c r="AB155" s="27"/>
      <c r="AC155" s="19"/>
    </row>
    <row r="156" spans="1:29" x14ac:dyDescent="0.25">
      <c r="A156" s="7">
        <v>42065</v>
      </c>
      <c r="B156" s="21">
        <v>149.12434400000001</v>
      </c>
      <c r="C156" s="21">
        <v>51.471232999999998</v>
      </c>
      <c r="D156" s="21">
        <v>159.29449500000001</v>
      </c>
      <c r="E156" s="21">
        <v>45.561787000000002</v>
      </c>
      <c r="F156" s="21">
        <v>84.302734000000001</v>
      </c>
      <c r="G156" s="21">
        <v>2067.889893</v>
      </c>
      <c r="H156" s="7"/>
      <c r="I156" s="27"/>
      <c r="J156" s="27"/>
      <c r="K156" s="27"/>
      <c r="L156" s="27"/>
      <c r="M156" s="27"/>
      <c r="N156" s="27"/>
      <c r="O156" s="26">
        <v>2.4920795281444955E-3</v>
      </c>
      <c r="Q156" s="27"/>
      <c r="R156" s="27"/>
      <c r="S156" s="27"/>
      <c r="T156" s="27"/>
      <c r="U156" s="27"/>
      <c r="V156" s="27"/>
      <c r="X156" s="27"/>
      <c r="Y156" s="27"/>
      <c r="Z156" s="27"/>
      <c r="AA156" s="27"/>
      <c r="AB156" s="27"/>
      <c r="AC156" s="19"/>
    </row>
    <row r="157" spans="1:29" x14ac:dyDescent="0.25">
      <c r="A157" s="7">
        <v>42095</v>
      </c>
      <c r="B157" s="21">
        <v>142.42726099999999</v>
      </c>
      <c r="C157" s="21">
        <v>53.269526999999997</v>
      </c>
      <c r="D157" s="21">
        <v>170.00344799999999</v>
      </c>
      <c r="E157" s="21">
        <v>45.561787000000002</v>
      </c>
      <c r="F157" s="21">
        <v>86.653296999999995</v>
      </c>
      <c r="G157" s="21">
        <v>2085.51001</v>
      </c>
      <c r="H157" s="7"/>
      <c r="I157" s="27"/>
      <c r="J157" s="27"/>
      <c r="K157" s="27"/>
      <c r="L157" s="27"/>
      <c r="M157" s="27"/>
      <c r="N157" s="27"/>
      <c r="O157" s="26">
        <v>3.1832807418623988E-4</v>
      </c>
      <c r="Q157" s="27"/>
      <c r="R157" s="27"/>
      <c r="S157" s="27"/>
      <c r="T157" s="27"/>
      <c r="U157" s="27"/>
      <c r="V157" s="27"/>
      <c r="X157" s="27"/>
      <c r="Y157" s="27"/>
      <c r="Z157" s="27"/>
      <c r="AA157" s="27"/>
      <c r="AB157" s="27"/>
      <c r="AC157" s="19"/>
    </row>
    <row r="158" spans="1:29" x14ac:dyDescent="0.25">
      <c r="A158" s="7">
        <v>42125</v>
      </c>
      <c r="B158" s="21">
        <v>140.520004</v>
      </c>
      <c r="C158" s="21">
        <v>54.080002</v>
      </c>
      <c r="D158" s="21">
        <v>169.64999399999999</v>
      </c>
      <c r="E158" s="21">
        <v>44.369999</v>
      </c>
      <c r="F158" s="21">
        <v>85.199996999999996</v>
      </c>
      <c r="G158" s="21">
        <v>2107.389893</v>
      </c>
      <c r="H158" s="7"/>
      <c r="I158" s="27"/>
      <c r="J158" s="27"/>
      <c r="K158" s="27"/>
      <c r="L158" s="27"/>
      <c r="M158" s="27"/>
      <c r="N158" s="27"/>
      <c r="O158" s="26">
        <v>4.1252142930369551E-4</v>
      </c>
      <c r="Q158" s="27"/>
      <c r="R158" s="27"/>
      <c r="S158" s="27"/>
      <c r="T158" s="27"/>
      <c r="U158" s="27"/>
      <c r="V158" s="27"/>
      <c r="X158" s="27"/>
      <c r="Y158" s="27"/>
      <c r="Z158" s="27"/>
      <c r="AA158" s="27"/>
      <c r="AB158" s="27"/>
      <c r="AC158" s="19"/>
    </row>
    <row r="159" spans="1:29" x14ac:dyDescent="0.25">
      <c r="A159" s="7">
        <v>42156</v>
      </c>
      <c r="B159" s="21">
        <v>140.10000600000001</v>
      </c>
      <c r="C159" s="21">
        <v>56</v>
      </c>
      <c r="D159" s="21">
        <v>165.679993</v>
      </c>
      <c r="E159" s="21">
        <v>42.16</v>
      </c>
      <c r="F159" s="21">
        <v>84.580001999999993</v>
      </c>
      <c r="G159" s="21">
        <v>2080.1499020000001</v>
      </c>
      <c r="H159" s="7"/>
      <c r="I159" s="27"/>
      <c r="J159" s="27"/>
      <c r="K159" s="27"/>
      <c r="L159" s="27"/>
      <c r="M159" s="27"/>
      <c r="N159" s="27"/>
      <c r="O159" s="26">
        <v>-1.8035434323905978E-3</v>
      </c>
      <c r="Q159" s="27"/>
      <c r="R159" s="27"/>
      <c r="S159" s="27"/>
      <c r="T159" s="27"/>
      <c r="U159" s="27"/>
      <c r="V159" s="27"/>
      <c r="X159" s="27"/>
      <c r="Y159" s="27"/>
      <c r="Z159" s="27"/>
      <c r="AA159" s="27"/>
      <c r="AB159" s="27"/>
      <c r="AC159" s="19"/>
    </row>
    <row r="160" spans="1:29" x14ac:dyDescent="0.25">
      <c r="X160" s="3"/>
      <c r="Y160" s="3"/>
      <c r="Z160" s="3"/>
      <c r="AA160" s="3"/>
      <c r="AB160" s="3"/>
      <c r="AC160" s="19"/>
    </row>
    <row r="161" spans="1:29" x14ac:dyDescent="0.25">
      <c r="G161" s="19"/>
      <c r="H161" s="31"/>
      <c r="I161" s="19"/>
      <c r="J161" s="19"/>
      <c r="K161" s="19"/>
      <c r="L161" s="19"/>
      <c r="M161" s="19"/>
      <c r="N161" s="19"/>
      <c r="O161" s="19"/>
      <c r="P161" s="14" t="s">
        <v>19</v>
      </c>
      <c r="Q161" s="12" t="s">
        <v>0</v>
      </c>
      <c r="R161" s="12" t="s">
        <v>1</v>
      </c>
      <c r="S161" s="12" t="s">
        <v>2</v>
      </c>
      <c r="T161" s="12" t="s">
        <v>3</v>
      </c>
      <c r="U161" s="12" t="s">
        <v>4</v>
      </c>
      <c r="V161" s="12" t="s">
        <v>5</v>
      </c>
      <c r="W161" s="3"/>
      <c r="X161" s="12" t="s">
        <v>0</v>
      </c>
      <c r="Y161" s="12" t="s">
        <v>1</v>
      </c>
      <c r="Z161" s="12" t="s">
        <v>2</v>
      </c>
      <c r="AA161" s="12" t="s">
        <v>3</v>
      </c>
      <c r="AB161" s="12" t="s">
        <v>4</v>
      </c>
      <c r="AC161" s="19"/>
    </row>
    <row r="162" spans="1:29" x14ac:dyDescent="0.25">
      <c r="A162" s="1"/>
      <c r="B162" s="1"/>
      <c r="C162" s="1"/>
      <c r="D162" s="1"/>
      <c r="E162" s="1"/>
      <c r="F162" s="1"/>
      <c r="G162" s="32"/>
      <c r="H162" s="33"/>
      <c r="I162" s="34"/>
      <c r="J162" s="34"/>
      <c r="K162" s="34"/>
      <c r="L162" s="34"/>
      <c r="M162" s="34"/>
      <c r="N162" s="34"/>
      <c r="O162" s="19"/>
      <c r="P162" s="15" t="s">
        <v>12</v>
      </c>
      <c r="Q162" s="27"/>
      <c r="R162" s="27"/>
      <c r="S162" s="27"/>
      <c r="T162" s="27"/>
      <c r="U162" s="27"/>
      <c r="V162" s="27"/>
      <c r="W162" s="12" t="s">
        <v>21</v>
      </c>
      <c r="X162" s="27"/>
      <c r="Y162" s="27"/>
      <c r="Z162" s="27"/>
      <c r="AA162" s="27"/>
      <c r="AB162" s="27"/>
    </row>
    <row r="163" spans="1:29" x14ac:dyDescent="0.25">
      <c r="A163" s="1"/>
      <c r="B163" s="1"/>
      <c r="C163" s="1"/>
      <c r="D163" s="1"/>
      <c r="E163" s="1"/>
      <c r="F163" s="1"/>
      <c r="G163" s="32"/>
      <c r="H163" s="35"/>
      <c r="I163" s="36"/>
      <c r="J163" s="36"/>
      <c r="K163" s="36"/>
      <c r="L163" s="36"/>
      <c r="M163" s="36"/>
      <c r="N163" s="36"/>
      <c r="O163" s="19"/>
      <c r="P163" s="15" t="s">
        <v>20</v>
      </c>
      <c r="Q163" s="27"/>
      <c r="R163" s="27"/>
      <c r="S163" s="27"/>
      <c r="T163" s="27"/>
      <c r="U163" s="27"/>
      <c r="V163" s="27"/>
      <c r="W163" s="12" t="s">
        <v>22</v>
      </c>
      <c r="X163" s="27"/>
      <c r="Y163" s="27"/>
      <c r="Z163" s="27"/>
      <c r="AA163" s="27"/>
      <c r="AB163" s="27"/>
    </row>
    <row r="164" spans="1:29" x14ac:dyDescent="0.25">
      <c r="A164" s="1"/>
      <c r="B164" s="1"/>
      <c r="C164" s="1"/>
      <c r="D164" s="1"/>
      <c r="E164" s="1"/>
      <c r="F164" s="1"/>
      <c r="G164" s="32"/>
      <c r="H164" s="33"/>
      <c r="I164" s="37"/>
      <c r="J164" s="37"/>
      <c r="K164" s="37"/>
      <c r="L164" s="37"/>
      <c r="M164" s="37"/>
      <c r="N164" s="37"/>
      <c r="O164" s="19"/>
      <c r="P164" s="15" t="s">
        <v>8</v>
      </c>
      <c r="Q164" s="20"/>
      <c r="R164" s="20"/>
      <c r="S164" s="20"/>
      <c r="T164" s="20"/>
      <c r="U164" s="20"/>
      <c r="V164" s="20"/>
      <c r="W164" s="12" t="s">
        <v>23</v>
      </c>
      <c r="X164" s="20"/>
      <c r="Y164" s="20"/>
      <c r="Z164" s="20"/>
      <c r="AA164" s="20"/>
      <c r="AB164" s="20"/>
    </row>
    <row r="165" spans="1:29" x14ac:dyDescent="0.25">
      <c r="G165" s="19"/>
      <c r="H165" s="19"/>
      <c r="I165" s="19"/>
      <c r="J165" s="19"/>
      <c r="K165" s="19"/>
      <c r="L165" s="19"/>
      <c r="M165" s="19"/>
      <c r="N165" s="19"/>
      <c r="O165" s="19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9" x14ac:dyDescent="0.25">
      <c r="G166" s="19"/>
      <c r="H166" s="38"/>
      <c r="I166" s="19"/>
      <c r="J166" s="19"/>
      <c r="K166" s="19"/>
      <c r="L166" s="19"/>
      <c r="M166" s="19"/>
      <c r="N166" s="19"/>
      <c r="O166" s="19"/>
      <c r="Q166" s="3"/>
      <c r="R166" s="3"/>
      <c r="S166" s="3"/>
      <c r="T166" s="3"/>
      <c r="U166" s="3"/>
      <c r="V166" s="3"/>
      <c r="W166" s="3"/>
      <c r="X166" s="3"/>
      <c r="Y166" s="3"/>
    </row>
    <row r="167" spans="1:29" x14ac:dyDescent="0.25">
      <c r="G167" s="19"/>
      <c r="H167" s="33"/>
      <c r="I167" s="34"/>
      <c r="J167" s="34"/>
      <c r="K167" s="34"/>
      <c r="L167" s="34"/>
      <c r="M167" s="34"/>
      <c r="N167" s="34"/>
      <c r="O167" s="19"/>
      <c r="Q167" s="3"/>
      <c r="R167" s="3"/>
      <c r="S167" s="3"/>
      <c r="T167" s="3"/>
      <c r="U167" s="3"/>
      <c r="V167" s="3"/>
      <c r="W167" s="3"/>
      <c r="X167" s="3"/>
      <c r="Y167" s="3"/>
    </row>
    <row r="168" spans="1:29" x14ac:dyDescent="0.25">
      <c r="G168" s="19"/>
      <c r="H168" s="35"/>
      <c r="I168" s="36"/>
      <c r="J168" s="36"/>
      <c r="K168" s="36"/>
      <c r="L168" s="36"/>
      <c r="M168" s="36"/>
      <c r="N168" s="36"/>
      <c r="O168" s="19"/>
      <c r="Q168" s="3"/>
      <c r="R168" s="3"/>
      <c r="S168" s="3"/>
      <c r="T168" s="3"/>
      <c r="U168" s="3"/>
      <c r="V168" s="3"/>
      <c r="W168" s="3"/>
      <c r="X168" s="3"/>
      <c r="Y168" s="3"/>
    </row>
    <row r="169" spans="1:29" x14ac:dyDescent="0.25">
      <c r="G169" s="19"/>
      <c r="H169" s="19"/>
      <c r="I169" s="19"/>
      <c r="J169" s="19"/>
      <c r="K169" s="19"/>
      <c r="L169" s="19"/>
      <c r="M169" s="19"/>
      <c r="N169" s="19"/>
      <c r="O169" s="19"/>
      <c r="Q169" s="3"/>
      <c r="R169" s="3"/>
      <c r="S169" s="3"/>
      <c r="T169" s="3"/>
      <c r="U169" s="3"/>
      <c r="V169" s="3"/>
      <c r="W169" s="3"/>
      <c r="X169" s="3"/>
      <c r="Y169" s="3"/>
    </row>
    <row r="170" spans="1:29" x14ac:dyDescent="0.25">
      <c r="Q170" s="3"/>
      <c r="R170" s="3"/>
      <c r="S170" s="3"/>
      <c r="T170" s="3"/>
      <c r="U170" s="3"/>
      <c r="V170" s="3"/>
      <c r="W170" s="3"/>
      <c r="X170" s="3"/>
      <c r="Y170" s="3"/>
    </row>
    <row r="171" spans="1:29" x14ac:dyDescent="0.25">
      <c r="Q171" s="3"/>
      <c r="R171" s="3"/>
      <c r="S171" s="3"/>
      <c r="T171" s="3"/>
      <c r="U171" s="3"/>
      <c r="V171" s="3"/>
    </row>
    <row r="172" spans="1:29" x14ac:dyDescent="0.25">
      <c r="Q172" s="3"/>
      <c r="R172" s="3"/>
      <c r="S172" s="3"/>
      <c r="T172" s="3"/>
      <c r="U172" s="3"/>
      <c r="V172" s="3"/>
    </row>
    <row r="173" spans="1:29" x14ac:dyDescent="0.25">
      <c r="Q173" s="3"/>
      <c r="R173" s="3"/>
      <c r="S173" s="3"/>
      <c r="T173" s="3"/>
      <c r="U173" s="3"/>
      <c r="V173" s="3"/>
    </row>
    <row r="174" spans="1:29" x14ac:dyDescent="0.25">
      <c r="Q174" s="3"/>
      <c r="R174" s="3"/>
      <c r="S174" s="3"/>
      <c r="T174" s="3"/>
      <c r="U174" s="3"/>
      <c r="V17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7" sqref="N17"/>
    </sheetView>
  </sheetViews>
  <sheetFormatPr defaultRowHeight="13.2" x14ac:dyDescent="0.25"/>
  <cols>
    <col min="2" max="2" width="10.6640625" customWidth="1"/>
    <col min="3" max="6" width="9" bestFit="1" customWidth="1"/>
    <col min="7" max="7" width="9.44140625" bestFit="1" customWidth="1"/>
    <col min="9" max="9" width="12.6640625" customWidth="1"/>
    <col min="10" max="11" width="10.5546875" customWidth="1"/>
    <col min="12" max="12" width="12" customWidth="1"/>
    <col min="13" max="13" width="13.44140625" customWidth="1"/>
    <col min="14" max="15" width="10.5546875" customWidth="1"/>
    <col min="16" max="16" width="14" customWidth="1"/>
    <col min="23" max="23" width="10.5546875" customWidth="1"/>
  </cols>
  <sheetData>
    <row r="1" spans="1:29" x14ac:dyDescent="0.25">
      <c r="I1" s="1" t="s">
        <v>18</v>
      </c>
      <c r="Q1" s="1" t="s">
        <v>7</v>
      </c>
      <c r="X1" s="1" t="s">
        <v>9</v>
      </c>
      <c r="AA1" t="s">
        <v>11</v>
      </c>
      <c r="AB1" t="s">
        <v>10</v>
      </c>
    </row>
    <row r="2" spans="1:29" ht="15.6" x14ac:dyDescent="0.35">
      <c r="A2" s="1" t="s">
        <v>6</v>
      </c>
      <c r="B2" s="2" t="s">
        <v>13</v>
      </c>
      <c r="C2" s="2" t="s">
        <v>14</v>
      </c>
      <c r="D2" s="2" t="s">
        <v>2</v>
      </c>
      <c r="E2" s="2" t="s">
        <v>15</v>
      </c>
      <c r="F2" s="2" t="s">
        <v>16</v>
      </c>
      <c r="G2" s="2" t="s">
        <v>5</v>
      </c>
      <c r="H2" s="1"/>
      <c r="I2" s="2" t="s">
        <v>13</v>
      </c>
      <c r="J2" s="2" t="s">
        <v>14</v>
      </c>
      <c r="K2" s="2" t="s">
        <v>2</v>
      </c>
      <c r="L2" s="2" t="s">
        <v>15</v>
      </c>
      <c r="M2" s="2" t="s">
        <v>16</v>
      </c>
      <c r="N2" s="2" t="s">
        <v>5</v>
      </c>
      <c r="O2" s="2" t="s">
        <v>17</v>
      </c>
      <c r="P2" s="2"/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/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</row>
    <row r="3" spans="1:29" x14ac:dyDescent="0.25">
      <c r="A3" s="7"/>
      <c r="B3" s="7"/>
      <c r="C3" s="8"/>
      <c r="D3" s="7"/>
      <c r="E3" s="7"/>
      <c r="F3" s="7"/>
      <c r="G3" s="8"/>
      <c r="H3" s="9"/>
    </row>
    <row r="4" spans="1:29" x14ac:dyDescent="0.25">
      <c r="A4" s="7">
        <v>37438</v>
      </c>
      <c r="B4" s="10">
        <v>31.299607999999999</v>
      </c>
      <c r="C4" s="8">
        <v>242.292023</v>
      </c>
      <c r="D4" s="11">
        <v>57.450660999999997</v>
      </c>
      <c r="E4" s="11">
        <v>22.318142000000002</v>
      </c>
      <c r="F4" s="11">
        <v>26.999441000000001</v>
      </c>
      <c r="G4" s="8">
        <v>911.61999500000002</v>
      </c>
      <c r="H4" s="9"/>
    </row>
    <row r="5" spans="1:29" x14ac:dyDescent="0.25">
      <c r="A5" s="7">
        <v>37469</v>
      </c>
      <c r="B5" s="10">
        <v>28.073188999999999</v>
      </c>
      <c r="C5" s="8">
        <v>255.073196</v>
      </c>
      <c r="D5" s="11">
        <v>61.650832999999999</v>
      </c>
      <c r="E5" s="11">
        <v>21.408466000000001</v>
      </c>
      <c r="F5" s="11">
        <v>26.204692999999999</v>
      </c>
      <c r="G5" s="8">
        <v>916.07000700000003</v>
      </c>
      <c r="H5" s="9"/>
      <c r="I5" s="25">
        <f>(B5/B4)-1</f>
        <v>-0.10308177022536513</v>
      </c>
      <c r="J5" s="25">
        <f>(C5/C4)-1</f>
        <v>5.275110935038918E-2</v>
      </c>
      <c r="K5" s="25">
        <f t="shared" ref="K5:M20" si="0">(D5/D4)-1</f>
        <v>7.3109202346688384E-2</v>
      </c>
      <c r="L5" s="25">
        <f t="shared" si="0"/>
        <v>-4.0759486161527247E-2</v>
      </c>
      <c r="M5" s="25">
        <f t="shared" si="0"/>
        <v>-2.9435720539547572E-2</v>
      </c>
      <c r="N5" s="25">
        <f>(G5/G4)-1</f>
        <v>4.8814330800193151E-3</v>
      </c>
      <c r="O5" s="26">
        <v>4.307168815741752E-3</v>
      </c>
      <c r="Q5" s="25">
        <f>I5-$O5</f>
        <v>-0.10738893904110688</v>
      </c>
      <c r="R5" s="25">
        <f t="shared" ref="Q5:T20" si="1">J5-$O5</f>
        <v>4.8443940534647428E-2</v>
      </c>
      <c r="S5" s="25">
        <f t="shared" si="1"/>
        <v>6.8802033530946632E-2</v>
      </c>
      <c r="T5" s="25">
        <f t="shared" si="1"/>
        <v>-4.5066654977268999E-2</v>
      </c>
      <c r="U5" s="25">
        <f t="shared" ref="U5:V20" si="2">M5-$O5</f>
        <v>-3.3742889355289324E-2</v>
      </c>
      <c r="V5" s="25">
        <f>N5-$O5</f>
        <v>5.7426426427756305E-4</v>
      </c>
    </row>
    <row r="6" spans="1:29" x14ac:dyDescent="0.25">
      <c r="A6" s="7">
        <v>37502</v>
      </c>
      <c r="B6" s="10">
        <v>25.846722</v>
      </c>
      <c r="C6" s="8">
        <v>230.928864</v>
      </c>
      <c r="D6" s="11">
        <v>47.689841999999999</v>
      </c>
      <c r="E6" s="11">
        <v>21.713574999999999</v>
      </c>
      <c r="F6" s="11">
        <v>23.580525999999999</v>
      </c>
      <c r="G6" s="8">
        <v>815.28002900000001</v>
      </c>
      <c r="H6" s="9"/>
      <c r="I6" s="25">
        <f t="shared" ref="I6:J69" si="3">(B6/B5)-1</f>
        <v>-7.930937236948743E-2</v>
      </c>
      <c r="J6" s="25">
        <f t="shared" si="3"/>
        <v>-9.4656484407714792E-2</v>
      </c>
      <c r="K6" s="25">
        <f t="shared" si="0"/>
        <v>-0.22645259310608179</v>
      </c>
      <c r="L6" s="25">
        <f t="shared" si="0"/>
        <v>1.4251791791153989E-2</v>
      </c>
      <c r="M6" s="25">
        <f t="shared" si="0"/>
        <v>-0.10014110831216383</v>
      </c>
      <c r="N6" s="25">
        <f t="shared" ref="N6:N69" si="4">(G6/G5)-1</f>
        <v>-0.11002431826151904</v>
      </c>
      <c r="O6" s="26">
        <v>7.40092529988418E-3</v>
      </c>
      <c r="Q6" s="25">
        <f t="shared" si="1"/>
        <v>-8.6710297669371605E-2</v>
      </c>
      <c r="R6" s="25">
        <f t="shared" si="1"/>
        <v>-0.10205740970759897</v>
      </c>
      <c r="S6" s="25">
        <f t="shared" si="1"/>
        <v>-0.23385351840596597</v>
      </c>
      <c r="T6" s="25">
        <f t="shared" si="1"/>
        <v>6.8508664912698093E-3</v>
      </c>
      <c r="U6" s="25">
        <f t="shared" si="2"/>
        <v>-0.107542033612048</v>
      </c>
      <c r="V6" s="25">
        <f t="shared" si="2"/>
        <v>-0.11742524356140321</v>
      </c>
    </row>
    <row r="7" spans="1:29" x14ac:dyDescent="0.25">
      <c r="A7" s="7">
        <v>37530</v>
      </c>
      <c r="B7" s="10">
        <v>22.529737000000001</v>
      </c>
      <c r="C7" s="8">
        <v>289.18869000000001</v>
      </c>
      <c r="D7" s="11">
        <v>64.562447000000006</v>
      </c>
      <c r="E7" s="11">
        <v>21.467200999999999</v>
      </c>
      <c r="F7" s="11">
        <v>24.881520999999999</v>
      </c>
      <c r="G7" s="8">
        <v>885.76000999999997</v>
      </c>
      <c r="H7" s="9"/>
      <c r="I7" s="25">
        <f t="shared" si="3"/>
        <v>-0.12833290813434672</v>
      </c>
      <c r="J7" s="25">
        <f t="shared" si="3"/>
        <v>0.25228472955204073</v>
      </c>
      <c r="K7" s="25">
        <f t="shared" si="0"/>
        <v>0.35379871881311753</v>
      </c>
      <c r="L7" s="25">
        <f t="shared" si="0"/>
        <v>-1.134654242795119E-2</v>
      </c>
      <c r="M7" s="25">
        <f t="shared" si="0"/>
        <v>5.5172433388466446E-2</v>
      </c>
      <c r="N7" s="25">
        <f t="shared" si="4"/>
        <v>8.6448801016809851E-2</v>
      </c>
      <c r="O7" s="26">
        <v>2.4401820224116077E-3</v>
      </c>
      <c r="Q7" s="25">
        <f t="shared" si="1"/>
        <v>-0.13077309015675834</v>
      </c>
      <c r="R7" s="25">
        <f t="shared" si="1"/>
        <v>0.24984454752962912</v>
      </c>
      <c r="S7" s="25">
        <f t="shared" si="1"/>
        <v>0.35135853679070594</v>
      </c>
      <c r="T7" s="25">
        <f t="shared" si="1"/>
        <v>-1.3786724450362798E-2</v>
      </c>
      <c r="U7" s="25">
        <f t="shared" si="2"/>
        <v>5.273225136605484E-2</v>
      </c>
      <c r="V7" s="25">
        <f t="shared" si="2"/>
        <v>8.4008618994398238E-2</v>
      </c>
    </row>
    <row r="8" spans="1:29" x14ac:dyDescent="0.25">
      <c r="A8" s="7">
        <v>37561</v>
      </c>
      <c r="B8" s="10">
        <v>25.925343999999999</v>
      </c>
      <c r="C8" s="8">
        <v>304.29379299999999</v>
      </c>
      <c r="D8" s="11">
        <v>71.219809999999995</v>
      </c>
      <c r="E8" s="11">
        <v>21.643768000000001</v>
      </c>
      <c r="F8" s="11">
        <v>25.893839</v>
      </c>
      <c r="G8" s="8">
        <v>936.30999799999995</v>
      </c>
      <c r="H8" s="9"/>
      <c r="I8" s="25">
        <f t="shared" si="3"/>
        <v>0.15071667281335777</v>
      </c>
      <c r="J8" s="25">
        <f t="shared" si="3"/>
        <v>5.2232689321286996E-2</v>
      </c>
      <c r="K8" s="25">
        <f t="shared" si="0"/>
        <v>0.10311509723291601</v>
      </c>
      <c r="L8" s="25">
        <f t="shared" si="0"/>
        <v>8.2249660773197064E-3</v>
      </c>
      <c r="M8" s="25">
        <f t="shared" si="0"/>
        <v>4.068553526128893E-2</v>
      </c>
      <c r="N8" s="25">
        <f t="shared" si="4"/>
        <v>5.7069620923617892E-2</v>
      </c>
      <c r="O8" s="26">
        <v>-3.8645642518263914E-3</v>
      </c>
      <c r="Q8" s="25">
        <f t="shared" si="1"/>
        <v>0.15458123706518415</v>
      </c>
      <c r="R8" s="25">
        <f t="shared" si="1"/>
        <v>5.609725357311339E-2</v>
      </c>
      <c r="S8" s="25">
        <f t="shared" si="1"/>
        <v>0.1069796614847424</v>
      </c>
      <c r="T8" s="25">
        <f t="shared" si="1"/>
        <v>1.2089530329146097E-2</v>
      </c>
      <c r="U8" s="25">
        <f t="shared" si="2"/>
        <v>4.4550099513115324E-2</v>
      </c>
      <c r="V8" s="25">
        <f t="shared" si="2"/>
        <v>6.0934185175444286E-2</v>
      </c>
    </row>
    <row r="9" spans="1:29" x14ac:dyDescent="0.25">
      <c r="A9" s="7">
        <v>37592</v>
      </c>
      <c r="B9" s="10">
        <v>25.118272999999999</v>
      </c>
      <c r="C9" s="8">
        <v>275.414062</v>
      </c>
      <c r="D9" s="11">
        <v>63.501331</v>
      </c>
      <c r="E9" s="11">
        <v>21.336199000000001</v>
      </c>
      <c r="F9" s="11">
        <v>25.998009</v>
      </c>
      <c r="G9" s="8">
        <v>879.82000700000003</v>
      </c>
      <c r="H9" s="9"/>
      <c r="I9" s="25">
        <f t="shared" si="3"/>
        <v>-3.113058017667969E-2</v>
      </c>
      <c r="J9" s="25">
        <f t="shared" si="3"/>
        <v>-9.4907394315466687E-2</v>
      </c>
      <c r="K9" s="25">
        <f t="shared" si="0"/>
        <v>-0.10837545059443432</v>
      </c>
      <c r="L9" s="25">
        <f t="shared" si="0"/>
        <v>-1.421051085005165E-2</v>
      </c>
      <c r="M9" s="25">
        <f t="shared" si="0"/>
        <v>4.022964690558295E-3</v>
      </c>
      <c r="N9" s="25">
        <f t="shared" si="4"/>
        <v>-6.0332572674290597E-2</v>
      </c>
      <c r="O9" s="26">
        <v>1.0529398945545006E-2</v>
      </c>
      <c r="Q9" s="25">
        <f t="shared" si="1"/>
        <v>-4.1659979122224695E-2</v>
      </c>
      <c r="R9" s="25">
        <f t="shared" si="1"/>
        <v>-0.10543679326101169</v>
      </c>
      <c r="S9" s="25">
        <f t="shared" si="1"/>
        <v>-0.11890484953997932</v>
      </c>
      <c r="T9" s="25">
        <f t="shared" si="1"/>
        <v>-2.4739909795596655E-2</v>
      </c>
      <c r="U9" s="25">
        <f t="shared" si="2"/>
        <v>-6.5064342549867107E-3</v>
      </c>
      <c r="V9" s="25">
        <f t="shared" si="2"/>
        <v>-7.0861971619835595E-2</v>
      </c>
    </row>
    <row r="10" spans="1:29" x14ac:dyDescent="0.25">
      <c r="A10" s="7">
        <v>37623</v>
      </c>
      <c r="B10" s="10">
        <v>24.052323999999999</v>
      </c>
      <c r="C10" s="8">
        <v>270.36084</v>
      </c>
      <c r="D10" s="11">
        <v>64.074889999999996</v>
      </c>
      <c r="E10" s="11">
        <v>22.076643000000001</v>
      </c>
      <c r="F10" s="11">
        <v>25.410191000000001</v>
      </c>
      <c r="G10" s="8">
        <v>855.70001200000002</v>
      </c>
      <c r="H10" s="9"/>
      <c r="I10" s="25">
        <f t="shared" si="3"/>
        <v>-4.2437193034728149E-2</v>
      </c>
      <c r="J10" s="25">
        <f t="shared" si="3"/>
        <v>-1.8347726921801089E-2</v>
      </c>
      <c r="K10" s="25">
        <f t="shared" si="0"/>
        <v>9.0322358754968413E-3</v>
      </c>
      <c r="L10" s="25">
        <f t="shared" si="0"/>
        <v>3.4703650823654231E-2</v>
      </c>
      <c r="M10" s="25">
        <f t="shared" si="0"/>
        <v>-2.2610116028500382E-2</v>
      </c>
      <c r="N10" s="25">
        <f t="shared" si="4"/>
        <v>-2.7414692559952214E-2</v>
      </c>
      <c r="O10" s="26">
        <v>-7.2888700899171178E-4</v>
      </c>
      <c r="Q10" s="25">
        <f t="shared" si="1"/>
        <v>-4.1708306025736434E-2</v>
      </c>
      <c r="R10" s="25">
        <f t="shared" si="1"/>
        <v>-1.7618839912809377E-2</v>
      </c>
      <c r="S10" s="25">
        <f t="shared" si="1"/>
        <v>9.7611228844885524E-3</v>
      </c>
      <c r="T10" s="25">
        <f t="shared" si="1"/>
        <v>3.5432537832645945E-2</v>
      </c>
      <c r="U10" s="25">
        <f t="shared" si="2"/>
        <v>-2.1881229019508671E-2</v>
      </c>
      <c r="V10" s="25">
        <f t="shared" si="2"/>
        <v>-2.6685805550960503E-2</v>
      </c>
    </row>
    <row r="11" spans="1:29" x14ac:dyDescent="0.25">
      <c r="A11" s="7">
        <v>37655</v>
      </c>
      <c r="B11" s="10">
        <v>21.098734</v>
      </c>
      <c r="C11" s="8">
        <v>262.41134599999998</v>
      </c>
      <c r="D11" s="11">
        <v>63.994289000000002</v>
      </c>
      <c r="E11" s="11">
        <v>20.213643999999999</v>
      </c>
      <c r="F11" s="11">
        <v>25.485202999999998</v>
      </c>
      <c r="G11" s="8">
        <v>841.15002400000003</v>
      </c>
      <c r="H11" s="9"/>
      <c r="I11" s="25">
        <f t="shared" si="3"/>
        <v>-0.12279852874092323</v>
      </c>
      <c r="J11" s="25">
        <f t="shared" si="3"/>
        <v>-2.9403274527479706E-2</v>
      </c>
      <c r="K11" s="25">
        <f t="shared" si="0"/>
        <v>-1.2579186636136885E-3</v>
      </c>
      <c r="L11" s="25">
        <f t="shared" si="0"/>
        <v>-8.4387784863849236E-2</v>
      </c>
      <c r="M11" s="25">
        <f t="shared" si="0"/>
        <v>2.9520439259980158E-3</v>
      </c>
      <c r="N11" s="25">
        <f t="shared" si="4"/>
        <v>-1.7003608502929368E-2</v>
      </c>
      <c r="O11" s="26">
        <v>3.9206292413309978E-3</v>
      </c>
      <c r="Q11" s="25">
        <f t="shared" si="1"/>
        <v>-0.12671915798225422</v>
      </c>
      <c r="R11" s="25">
        <f t="shared" si="1"/>
        <v>-3.3323903768810705E-2</v>
      </c>
      <c r="S11" s="25">
        <f t="shared" si="1"/>
        <v>-5.1785479049446864E-3</v>
      </c>
      <c r="T11" s="25">
        <f t="shared" si="1"/>
        <v>-8.8308414105180227E-2</v>
      </c>
      <c r="U11" s="25">
        <f t="shared" si="2"/>
        <v>-9.6858531533298205E-4</v>
      </c>
      <c r="V11" s="25">
        <f t="shared" si="2"/>
        <v>-2.0924237744260367E-2</v>
      </c>
    </row>
    <row r="12" spans="1:29" x14ac:dyDescent="0.25">
      <c r="A12" s="7">
        <v>37683</v>
      </c>
      <c r="B12" s="10">
        <v>19.184843000000001</v>
      </c>
      <c r="C12" s="8">
        <v>271.147919</v>
      </c>
      <c r="D12" s="11">
        <v>64.388351</v>
      </c>
      <c r="E12" s="11">
        <v>20.294384000000001</v>
      </c>
      <c r="F12" s="11">
        <v>26.181889000000002</v>
      </c>
      <c r="G12" s="8">
        <v>848.17999299999997</v>
      </c>
      <c r="H12" s="9"/>
      <c r="I12" s="25">
        <f t="shared" si="3"/>
        <v>-9.0711177267792431E-2</v>
      </c>
      <c r="J12" s="25">
        <f t="shared" si="3"/>
        <v>3.3293427030399947E-2</v>
      </c>
      <c r="K12" s="25">
        <f t="shared" si="0"/>
        <v>6.1577682345996809E-3</v>
      </c>
      <c r="L12" s="25">
        <f t="shared" si="0"/>
        <v>3.9943317493869035E-3</v>
      </c>
      <c r="M12" s="25">
        <f t="shared" si="0"/>
        <v>2.7336882503937732E-2</v>
      </c>
      <c r="N12" s="25">
        <f t="shared" si="4"/>
        <v>8.3575685661514409E-3</v>
      </c>
      <c r="O12" s="26">
        <v>1.7853292260360972E-3</v>
      </c>
      <c r="Q12" s="25">
        <f t="shared" si="1"/>
        <v>-9.2496506493828526E-2</v>
      </c>
      <c r="R12" s="25">
        <f t="shared" si="1"/>
        <v>3.1508097804363852E-2</v>
      </c>
      <c r="S12" s="25">
        <f t="shared" si="1"/>
        <v>4.3724390085635835E-3</v>
      </c>
      <c r="T12" s="25">
        <f t="shared" si="1"/>
        <v>2.2090025233508061E-3</v>
      </c>
      <c r="U12" s="25">
        <f t="shared" si="2"/>
        <v>2.5551553277901633E-2</v>
      </c>
      <c r="V12" s="25">
        <f t="shared" si="2"/>
        <v>6.5722393401153436E-3</v>
      </c>
    </row>
    <row r="13" spans="1:29" x14ac:dyDescent="0.25">
      <c r="A13" s="7">
        <v>37712</v>
      </c>
      <c r="B13" s="10">
        <v>20.884378000000002</v>
      </c>
      <c r="C13" s="8">
        <v>308.92758199999997</v>
      </c>
      <c r="D13" s="11">
        <v>69.700005000000004</v>
      </c>
      <c r="E13" s="11">
        <v>23.368241999999999</v>
      </c>
      <c r="F13" s="11">
        <v>26.369168999999999</v>
      </c>
      <c r="G13" s="8">
        <v>916.919983</v>
      </c>
      <c r="H13" s="9"/>
      <c r="I13" s="25">
        <f t="shared" si="3"/>
        <v>8.8587381194623394E-2</v>
      </c>
      <c r="J13" s="25">
        <f t="shared" si="3"/>
        <v>0.13933229928273927</v>
      </c>
      <c r="K13" s="25">
        <f t="shared" si="0"/>
        <v>8.2494021317613964E-2</v>
      </c>
      <c r="L13" s="25">
        <f t="shared" si="0"/>
        <v>0.15146347876338595</v>
      </c>
      <c r="M13" s="25">
        <f t="shared" si="0"/>
        <v>7.1530362075860054E-3</v>
      </c>
      <c r="N13" s="25">
        <f t="shared" si="4"/>
        <v>8.1044106872726118E-2</v>
      </c>
      <c r="O13" s="26">
        <v>1.6023622351243913E-3</v>
      </c>
      <c r="Q13" s="25">
        <f t="shared" si="1"/>
        <v>8.6985018959499005E-2</v>
      </c>
      <c r="R13" s="25">
        <f t="shared" si="1"/>
        <v>0.13772993704761488</v>
      </c>
      <c r="S13" s="25">
        <f t="shared" si="1"/>
        <v>8.0891659082489575E-2</v>
      </c>
      <c r="T13" s="25">
        <f t="shared" si="1"/>
        <v>0.14986111652826156</v>
      </c>
      <c r="U13" s="25">
        <f t="shared" si="2"/>
        <v>5.5506739724616137E-3</v>
      </c>
      <c r="V13" s="25">
        <f t="shared" si="2"/>
        <v>7.944174463760173E-2</v>
      </c>
    </row>
    <row r="14" spans="1:29" x14ac:dyDescent="0.25">
      <c r="A14" s="7">
        <v>37742</v>
      </c>
      <c r="B14" s="10">
        <v>23.615473000000001</v>
      </c>
      <c r="C14" s="8">
        <v>324.51242100000002</v>
      </c>
      <c r="D14" s="11">
        <v>72.410233000000005</v>
      </c>
      <c r="E14" s="11">
        <v>23.244489999999999</v>
      </c>
      <c r="F14" s="11">
        <v>27.462392999999999</v>
      </c>
      <c r="G14" s="8">
        <v>963.59002699999996</v>
      </c>
      <c r="H14" s="9"/>
      <c r="I14" s="25">
        <f t="shared" si="3"/>
        <v>0.1307721494027736</v>
      </c>
      <c r="J14" s="25">
        <f t="shared" si="3"/>
        <v>5.0448195331422419E-2</v>
      </c>
      <c r="K14" s="25">
        <f t="shared" si="0"/>
        <v>3.8884186593673764E-2</v>
      </c>
      <c r="L14" s="25">
        <f t="shared" si="0"/>
        <v>-5.2957342704684773E-3</v>
      </c>
      <c r="M14" s="25">
        <f t="shared" si="0"/>
        <v>4.1458416835206346E-2</v>
      </c>
      <c r="N14" s="25">
        <f t="shared" si="4"/>
        <v>5.0898709664177977E-2</v>
      </c>
      <c r="O14" s="26">
        <v>3.6415941711841998E-3</v>
      </c>
      <c r="Q14" s="25">
        <f t="shared" si="1"/>
        <v>0.12713055523158939</v>
      </c>
      <c r="R14" s="25">
        <f t="shared" si="1"/>
        <v>4.6806601160238222E-2</v>
      </c>
      <c r="S14" s="25">
        <f t="shared" si="1"/>
        <v>3.5242592422489567E-2</v>
      </c>
      <c r="T14" s="25">
        <f t="shared" si="1"/>
        <v>-8.9373284416526776E-3</v>
      </c>
      <c r="U14" s="25">
        <f t="shared" si="2"/>
        <v>3.781682266402215E-2</v>
      </c>
      <c r="V14" s="25">
        <f t="shared" si="2"/>
        <v>4.725711549299378E-2</v>
      </c>
    </row>
    <row r="15" spans="1:29" x14ac:dyDescent="0.25">
      <c r="A15" s="7">
        <v>37774</v>
      </c>
      <c r="B15" s="10">
        <v>26.425922</v>
      </c>
      <c r="C15" s="8">
        <v>338.59414700000002</v>
      </c>
      <c r="D15" s="11">
        <v>67.853745000000004</v>
      </c>
      <c r="E15" s="11">
        <v>23.552402000000001</v>
      </c>
      <c r="F15" s="11">
        <v>27.092704999999999</v>
      </c>
      <c r="G15" s="8">
        <v>974.5</v>
      </c>
      <c r="H15" s="9"/>
      <c r="I15" s="25">
        <f t="shared" si="3"/>
        <v>0.11900879563157596</v>
      </c>
      <c r="J15" s="25">
        <f t="shared" si="3"/>
        <v>4.3393488472972752E-2</v>
      </c>
      <c r="K15" s="25">
        <f t="shared" si="0"/>
        <v>-6.2926023176862356E-2</v>
      </c>
      <c r="L15" s="25">
        <f t="shared" si="0"/>
        <v>1.3246666199172363E-2</v>
      </c>
      <c r="M15" s="25">
        <f t="shared" si="0"/>
        <v>-1.3461609117603079E-2</v>
      </c>
      <c r="N15" s="25">
        <f t="shared" si="4"/>
        <v>1.1322214525161467E-2</v>
      </c>
      <c r="O15" s="26">
        <v>1.6591545827314806E-3</v>
      </c>
      <c r="Q15" s="25">
        <f t="shared" si="1"/>
        <v>0.11734964104884447</v>
      </c>
      <c r="R15" s="25">
        <f t="shared" si="1"/>
        <v>4.1734333890241268E-2</v>
      </c>
      <c r="S15" s="25">
        <f t="shared" si="1"/>
        <v>-6.458517775959384E-2</v>
      </c>
      <c r="T15" s="25">
        <f t="shared" si="1"/>
        <v>1.1587511616440883E-2</v>
      </c>
      <c r="U15" s="25">
        <f t="shared" si="2"/>
        <v>-1.512076370033456E-2</v>
      </c>
      <c r="V15" s="25">
        <f t="shared" si="2"/>
        <v>9.6630599424299864E-3</v>
      </c>
      <c r="X15" s="4"/>
      <c r="Y15" s="4"/>
      <c r="Z15" s="4"/>
      <c r="AA15" s="4"/>
      <c r="AB15" s="4"/>
      <c r="AC15" s="6"/>
    </row>
    <row r="16" spans="1:29" x14ac:dyDescent="0.25">
      <c r="A16" s="7">
        <v>37803</v>
      </c>
      <c r="B16" s="10">
        <v>25.501937999999999</v>
      </c>
      <c r="C16" s="8">
        <v>357.18023699999998</v>
      </c>
      <c r="D16" s="11">
        <v>66.825660999999997</v>
      </c>
      <c r="E16" s="11">
        <v>22.419461999999999</v>
      </c>
      <c r="F16" s="11">
        <v>26.843734999999999</v>
      </c>
      <c r="G16" s="8">
        <v>990.30999799999995</v>
      </c>
      <c r="H16" s="9"/>
      <c r="I16" s="25">
        <f t="shared" si="3"/>
        <v>-3.4965061956967913E-2</v>
      </c>
      <c r="J16" s="25">
        <f t="shared" si="3"/>
        <v>5.489194117699836E-2</v>
      </c>
      <c r="K16" s="25">
        <f t="shared" si="0"/>
        <v>-1.5151470268885081E-2</v>
      </c>
      <c r="L16" s="25">
        <f t="shared" si="0"/>
        <v>-4.810294932975423E-2</v>
      </c>
      <c r="M16" s="25">
        <f t="shared" si="0"/>
        <v>-9.1895585915101607E-3</v>
      </c>
      <c r="N16" s="25">
        <f t="shared" si="4"/>
        <v>1.6223702411493068E-2</v>
      </c>
      <c r="O16" s="26">
        <v>-5.0600477148988882E-3</v>
      </c>
      <c r="Q16" s="25">
        <f t="shared" si="1"/>
        <v>-2.9905014242069025E-2</v>
      </c>
      <c r="R16" s="25">
        <f t="shared" si="1"/>
        <v>5.9951988891897248E-2</v>
      </c>
      <c r="S16" s="25">
        <f t="shared" si="1"/>
        <v>-1.0091422553986193E-2</v>
      </c>
      <c r="T16" s="25">
        <f t="shared" si="1"/>
        <v>-4.3042901614855342E-2</v>
      </c>
      <c r="U16" s="25">
        <f t="shared" si="2"/>
        <v>-4.1295108766112726E-3</v>
      </c>
      <c r="V16" s="25">
        <f t="shared" si="2"/>
        <v>2.1283750126391957E-2</v>
      </c>
      <c r="X16" s="4"/>
      <c r="Y16" s="4"/>
      <c r="Z16" s="4"/>
      <c r="AA16" s="4"/>
      <c r="AB16" s="4"/>
      <c r="AC16" s="6"/>
    </row>
    <row r="17" spans="1:29" x14ac:dyDescent="0.25">
      <c r="A17" s="7">
        <v>37834</v>
      </c>
      <c r="B17" s="10">
        <v>28.940650999999999</v>
      </c>
      <c r="C17" s="8">
        <v>345.61971999999997</v>
      </c>
      <c r="D17" s="11">
        <v>67.586166000000006</v>
      </c>
      <c r="E17" s="11">
        <v>22.723773999999999</v>
      </c>
      <c r="F17" s="11">
        <v>28.639244000000001</v>
      </c>
      <c r="G17" s="8">
        <v>1008.01001</v>
      </c>
      <c r="H17" s="9"/>
      <c r="I17" s="25">
        <f t="shared" si="3"/>
        <v>0.13484124226166649</v>
      </c>
      <c r="J17" s="25">
        <f t="shared" si="3"/>
        <v>-3.2366060051637224E-2</v>
      </c>
      <c r="K17" s="25">
        <f t="shared" si="0"/>
        <v>1.1380433633122022E-2</v>
      </c>
      <c r="L17" s="25">
        <f t="shared" si="0"/>
        <v>1.3573563897296026E-2</v>
      </c>
      <c r="M17" s="25">
        <f t="shared" si="0"/>
        <v>6.6887450647236779E-2</v>
      </c>
      <c r="N17" s="25">
        <f t="shared" si="4"/>
        <v>1.7873203376464364E-2</v>
      </c>
      <c r="O17" s="26">
        <v>-4.629144382275032E-4</v>
      </c>
      <c r="Q17" s="25">
        <f t="shared" si="1"/>
        <v>0.13530415669989398</v>
      </c>
      <c r="R17" s="25">
        <f t="shared" si="1"/>
        <v>-3.190314561340972E-2</v>
      </c>
      <c r="S17" s="25">
        <f t="shared" si="1"/>
        <v>1.1843348071349525E-2</v>
      </c>
      <c r="T17" s="25">
        <f t="shared" si="1"/>
        <v>1.4036478335523529E-2</v>
      </c>
      <c r="U17" s="25">
        <f t="shared" si="2"/>
        <v>6.7350365085464284E-2</v>
      </c>
      <c r="V17" s="25">
        <f t="shared" si="2"/>
        <v>1.8336117814691869E-2</v>
      </c>
      <c r="X17" s="4"/>
      <c r="Y17" s="4"/>
      <c r="Z17" s="4"/>
      <c r="AA17" s="4"/>
      <c r="AB17" s="4"/>
      <c r="AC17" s="6"/>
    </row>
    <row r="18" spans="1:29" x14ac:dyDescent="0.25">
      <c r="A18" s="7">
        <v>37866</v>
      </c>
      <c r="B18" s="10">
        <v>26.572147000000001</v>
      </c>
      <c r="C18" s="8">
        <v>362.840912</v>
      </c>
      <c r="D18" s="11">
        <v>72.794608999999994</v>
      </c>
      <c r="E18" s="11">
        <v>24.812978999999999</v>
      </c>
      <c r="F18" s="11">
        <v>27.803614</v>
      </c>
      <c r="G18" s="8">
        <v>995.96997099999999</v>
      </c>
      <c r="H18" s="9"/>
      <c r="I18" s="25">
        <f t="shared" si="3"/>
        <v>-8.1840038774525059E-2</v>
      </c>
      <c r="J18" s="25">
        <f t="shared" si="3"/>
        <v>4.9826994825411086E-2</v>
      </c>
      <c r="K18" s="25">
        <f t="shared" si="0"/>
        <v>7.7063744080408281E-2</v>
      </c>
      <c r="L18" s="25">
        <f t="shared" si="0"/>
        <v>9.1939173484122838E-2</v>
      </c>
      <c r="M18" s="25">
        <f t="shared" si="0"/>
        <v>-2.9177795335659118E-2</v>
      </c>
      <c r="N18" s="25">
        <f t="shared" si="4"/>
        <v>-1.194436452074521E-2</v>
      </c>
      <c r="O18" s="26">
        <v>9.554952590245339E-3</v>
      </c>
      <c r="Q18" s="25">
        <f t="shared" si="1"/>
        <v>-9.1394991364770403E-2</v>
      </c>
      <c r="R18" s="25">
        <f t="shared" si="1"/>
        <v>4.0272042235165749E-2</v>
      </c>
      <c r="S18" s="25">
        <f t="shared" si="1"/>
        <v>6.7508791490162937E-2</v>
      </c>
      <c r="T18" s="25">
        <f t="shared" si="1"/>
        <v>8.2384220893877494E-2</v>
      </c>
      <c r="U18" s="25">
        <f t="shared" si="2"/>
        <v>-3.8732747925904455E-2</v>
      </c>
      <c r="V18" s="25">
        <f t="shared" si="2"/>
        <v>-2.1499317110990547E-2</v>
      </c>
      <c r="X18" s="4"/>
      <c r="Y18" s="4"/>
      <c r="Z18" s="4"/>
      <c r="AA18" s="4"/>
      <c r="AB18" s="4"/>
      <c r="AC18" s="6"/>
    </row>
    <row r="19" spans="1:29" x14ac:dyDescent="0.25">
      <c r="A19" s="7">
        <v>37895</v>
      </c>
      <c r="B19" s="10">
        <v>29.792076000000002</v>
      </c>
      <c r="C19" s="8">
        <v>380.70938100000001</v>
      </c>
      <c r="D19" s="11">
        <v>73.742348000000007</v>
      </c>
      <c r="E19" s="11">
        <v>25.508053</v>
      </c>
      <c r="F19" s="11">
        <v>27.788423999999999</v>
      </c>
      <c r="G19" s="8">
        <v>1050.709961</v>
      </c>
      <c r="H19" s="9"/>
      <c r="I19" s="25">
        <f t="shared" si="3"/>
        <v>0.1211768473206174</v>
      </c>
      <c r="J19" s="25">
        <f t="shared" si="3"/>
        <v>4.9246015013874711E-2</v>
      </c>
      <c r="K19" s="25">
        <f t="shared" si="0"/>
        <v>1.3019356969140583E-2</v>
      </c>
      <c r="L19" s="25">
        <f t="shared" si="0"/>
        <v>2.8012517158862771E-2</v>
      </c>
      <c r="M19" s="25">
        <f t="shared" si="0"/>
        <v>-5.4633185455676969E-4</v>
      </c>
      <c r="N19" s="25">
        <f t="shared" si="4"/>
        <v>5.496148638401066E-2</v>
      </c>
      <c r="O19" s="26">
        <v>-4.0780480900399129E-3</v>
      </c>
      <c r="Q19" s="25">
        <f t="shared" si="1"/>
        <v>0.12525489541065732</v>
      </c>
      <c r="R19" s="25">
        <f t="shared" si="1"/>
        <v>5.3324063103914625E-2</v>
      </c>
      <c r="S19" s="25">
        <f t="shared" si="1"/>
        <v>1.7097405059180497E-2</v>
      </c>
      <c r="T19" s="25">
        <f t="shared" si="1"/>
        <v>3.2090565248902685E-2</v>
      </c>
      <c r="U19" s="25">
        <f t="shared" si="2"/>
        <v>3.5317162354831432E-3</v>
      </c>
      <c r="V19" s="25">
        <f t="shared" si="2"/>
        <v>5.9039534474050574E-2</v>
      </c>
      <c r="X19" s="4"/>
      <c r="Y19" s="4"/>
      <c r="Z19" s="4"/>
      <c r="AA19" s="4"/>
      <c r="AB19" s="4"/>
      <c r="AC19" s="6"/>
    </row>
    <row r="20" spans="1:29" x14ac:dyDescent="0.25">
      <c r="A20" s="7">
        <v>37928</v>
      </c>
      <c r="B20" s="10">
        <v>29.847083999999999</v>
      </c>
      <c r="C20" s="8">
        <v>377.73757899999998</v>
      </c>
      <c r="D20" s="11">
        <v>74.751075999999998</v>
      </c>
      <c r="E20" s="11">
        <v>27.034175999999999</v>
      </c>
      <c r="F20" s="11">
        <v>27.692485999999999</v>
      </c>
      <c r="G20" s="8">
        <v>1058.1999510000001</v>
      </c>
      <c r="H20" s="9"/>
      <c r="I20" s="25">
        <f t="shared" si="3"/>
        <v>1.8463970083857362E-3</v>
      </c>
      <c r="J20" s="25">
        <f t="shared" si="3"/>
        <v>-7.8059594754247286E-3</v>
      </c>
      <c r="K20" s="25">
        <f t="shared" si="0"/>
        <v>1.3679087083042107E-2</v>
      </c>
      <c r="L20" s="25">
        <f t="shared" si="0"/>
        <v>5.982906653047948E-2</v>
      </c>
      <c r="M20" s="25">
        <f t="shared" si="0"/>
        <v>-3.4524448021953091E-3</v>
      </c>
      <c r="N20" s="25">
        <f t="shared" si="4"/>
        <v>7.1285038478854368E-3</v>
      </c>
      <c r="O20" s="26">
        <v>-5.9622408963318446E-4</v>
      </c>
      <c r="Q20" s="25">
        <f t="shared" si="1"/>
        <v>2.4426210980189205E-3</v>
      </c>
      <c r="R20" s="25">
        <f t="shared" si="1"/>
        <v>-7.2097353857915438E-3</v>
      </c>
      <c r="S20" s="25">
        <f t="shared" si="1"/>
        <v>1.4275311172675291E-2</v>
      </c>
      <c r="T20" s="25">
        <f>L20-$O20</f>
        <v>6.0425290620112662E-2</v>
      </c>
      <c r="U20" s="25">
        <f t="shared" si="2"/>
        <v>-2.8562207125621248E-3</v>
      </c>
      <c r="V20" s="25">
        <f t="shared" si="2"/>
        <v>7.7247279375186216E-3</v>
      </c>
      <c r="X20" s="4"/>
      <c r="Y20" s="4"/>
      <c r="Z20" s="4"/>
      <c r="AA20" s="4"/>
      <c r="AB20" s="4"/>
      <c r="AC20" s="6"/>
    </row>
    <row r="21" spans="1:29" x14ac:dyDescent="0.25">
      <c r="A21" s="7">
        <v>37956</v>
      </c>
      <c r="B21" s="10">
        <v>32.762596000000002</v>
      </c>
      <c r="C21" s="8">
        <v>389.86566199999999</v>
      </c>
      <c r="D21" s="11">
        <v>76.517882999999998</v>
      </c>
      <c r="E21" s="11">
        <v>27.470210999999999</v>
      </c>
      <c r="F21" s="11">
        <v>31.364418000000001</v>
      </c>
      <c r="G21" s="8">
        <v>1111.920044</v>
      </c>
      <c r="H21" s="9"/>
      <c r="I21" s="25">
        <f t="shared" si="3"/>
        <v>9.7681636169215214E-2</v>
      </c>
      <c r="J21" s="25">
        <f t="shared" si="3"/>
        <v>3.2107165593921572E-2</v>
      </c>
      <c r="K21" s="25">
        <f t="shared" ref="K21:K84" si="5">(D21/D20)-1</f>
        <v>2.3635873816719277E-2</v>
      </c>
      <c r="L21" s="25">
        <f t="shared" ref="L21:L84" si="6">(E21/E20)-1</f>
        <v>1.6129028678366186E-2</v>
      </c>
      <c r="M21" s="25">
        <f t="shared" ref="M21:M84" si="7">(F21/F20)-1</f>
        <v>0.1325966906690863</v>
      </c>
      <c r="N21" s="25">
        <f t="shared" si="4"/>
        <v>5.0765541001239312E-2</v>
      </c>
      <c r="O21" s="26">
        <v>1.0866535047821736E-2</v>
      </c>
      <c r="Q21" s="25">
        <f t="shared" ref="Q21:T84" si="8">I21-$O21</f>
        <v>8.6815101121393484E-2</v>
      </c>
      <c r="R21" s="25">
        <f t="shared" si="8"/>
        <v>2.1240630546099835E-2</v>
      </c>
      <c r="S21" s="25">
        <f t="shared" si="8"/>
        <v>1.2769338768897541E-2</v>
      </c>
      <c r="T21" s="25">
        <f t="shared" si="8"/>
        <v>5.26249363054445E-3</v>
      </c>
      <c r="U21" s="25">
        <f t="shared" ref="U21:V84" si="9">M21-$O21</f>
        <v>0.12173015562126457</v>
      </c>
      <c r="V21" s="25">
        <f t="shared" si="9"/>
        <v>3.9899005953417575E-2</v>
      </c>
      <c r="X21" s="4"/>
      <c r="Y21" s="4"/>
      <c r="Z21" s="4"/>
      <c r="AA21" s="4"/>
      <c r="AB21" s="4"/>
      <c r="AC21" s="6"/>
    </row>
    <row r="22" spans="1:29" x14ac:dyDescent="0.25">
      <c r="A22" s="7">
        <v>37988</v>
      </c>
      <c r="B22" s="10">
        <v>32.459384999999997</v>
      </c>
      <c r="C22" s="8">
        <v>400.67108200000001</v>
      </c>
      <c r="D22" s="11">
        <v>81.925658999999996</v>
      </c>
      <c r="E22" s="11">
        <v>25.926411000000002</v>
      </c>
      <c r="F22" s="11">
        <v>31.203772000000001</v>
      </c>
      <c r="G22" s="8">
        <v>1131.130005</v>
      </c>
      <c r="H22" s="9"/>
      <c r="I22" s="25">
        <f t="shared" si="3"/>
        <v>-9.2547916532622621E-3</v>
      </c>
      <c r="J22" s="25">
        <f t="shared" si="3"/>
        <v>2.7715751996645555E-2</v>
      </c>
      <c r="K22" s="25">
        <f t="shared" si="5"/>
        <v>7.0673361415396263E-2</v>
      </c>
      <c r="L22" s="25">
        <f t="shared" si="6"/>
        <v>-5.6199058682148362E-2</v>
      </c>
      <c r="M22" s="25">
        <f t="shared" si="7"/>
        <v>-5.1219187296891455E-3</v>
      </c>
      <c r="N22" s="25">
        <f t="shared" si="4"/>
        <v>1.7276387006114557E-2</v>
      </c>
      <c r="O22" s="26">
        <v>1.21259349830765E-3</v>
      </c>
      <c r="Q22" s="25">
        <f t="shared" si="8"/>
        <v>-1.0467385151569912E-2</v>
      </c>
      <c r="R22" s="25">
        <f t="shared" si="8"/>
        <v>2.6503158498337905E-2</v>
      </c>
      <c r="S22" s="25">
        <f t="shared" si="8"/>
        <v>6.9460767917088606E-2</v>
      </c>
      <c r="T22" s="25">
        <f t="shared" si="8"/>
        <v>-5.7411652180456012E-2</v>
      </c>
      <c r="U22" s="25">
        <f t="shared" si="9"/>
        <v>-6.3345122279967955E-3</v>
      </c>
      <c r="V22" s="25">
        <f t="shared" si="9"/>
        <v>1.6063793507806907E-2</v>
      </c>
      <c r="X22" s="4"/>
      <c r="Y22" s="4"/>
      <c r="Z22" s="4"/>
      <c r="AA22" s="4"/>
      <c r="AB22" s="4"/>
      <c r="AC22" s="6"/>
    </row>
    <row r="23" spans="1:29" x14ac:dyDescent="0.25">
      <c r="A23" s="7">
        <v>38019</v>
      </c>
      <c r="B23" s="10">
        <v>33.850357000000002</v>
      </c>
      <c r="C23" s="8">
        <v>406.98727400000001</v>
      </c>
      <c r="D23" s="11">
        <v>79.800880000000006</v>
      </c>
      <c r="E23" s="11">
        <v>25.421766000000002</v>
      </c>
      <c r="F23" s="11">
        <v>32.459769999999999</v>
      </c>
      <c r="G23" s="8">
        <v>1144.9399410000001</v>
      </c>
      <c r="H23" s="9"/>
      <c r="I23" s="25">
        <f t="shared" si="3"/>
        <v>4.2852691140020216E-2</v>
      </c>
      <c r="J23" s="25">
        <f t="shared" si="3"/>
        <v>1.5764032603680533E-2</v>
      </c>
      <c r="K23" s="25">
        <f t="shared" si="5"/>
        <v>-2.5935452041954132E-2</v>
      </c>
      <c r="L23" s="25">
        <f t="shared" si="6"/>
        <v>-1.946451439036434E-2</v>
      </c>
      <c r="M23" s="25">
        <f t="shared" si="7"/>
        <v>4.0251479853140815E-2</v>
      </c>
      <c r="N23" s="25">
        <f t="shared" si="4"/>
        <v>1.2208973273589496E-2</v>
      </c>
      <c r="O23" s="26">
        <v>4.8391722997658928E-3</v>
      </c>
      <c r="Q23" s="25">
        <f t="shared" si="8"/>
        <v>3.8013518840254321E-2</v>
      </c>
      <c r="R23" s="25">
        <f t="shared" si="8"/>
        <v>1.0924860303914641E-2</v>
      </c>
      <c r="S23" s="25">
        <f t="shared" si="8"/>
        <v>-3.0774624341720024E-2</v>
      </c>
      <c r="T23" s="25">
        <f t="shared" si="8"/>
        <v>-2.4303686690130232E-2</v>
      </c>
      <c r="U23" s="25">
        <f t="shared" si="9"/>
        <v>3.5412307553374919E-2</v>
      </c>
      <c r="V23" s="25">
        <f t="shared" si="9"/>
        <v>7.3698009738236035E-3</v>
      </c>
      <c r="X23" s="4"/>
      <c r="Y23" s="4"/>
      <c r="Z23" s="4"/>
      <c r="AA23" s="4"/>
      <c r="AB23" s="4"/>
      <c r="AC23" s="6"/>
    </row>
    <row r="24" spans="1:29" x14ac:dyDescent="0.25">
      <c r="A24" s="7">
        <v>38047</v>
      </c>
      <c r="B24" s="10">
        <v>32.055205999999998</v>
      </c>
      <c r="C24" s="8">
        <v>418.64785799999999</v>
      </c>
      <c r="D24" s="11">
        <v>75.947281000000004</v>
      </c>
      <c r="E24" s="11">
        <v>23.829180000000001</v>
      </c>
      <c r="F24" s="11">
        <v>32.013325000000002</v>
      </c>
      <c r="G24" s="8">
        <v>1126.209961</v>
      </c>
      <c r="H24" s="9"/>
      <c r="I24" s="25">
        <f t="shared" si="3"/>
        <v>-5.3031966546172704E-2</v>
      </c>
      <c r="J24" s="25">
        <f t="shared" si="3"/>
        <v>2.865097939155703E-2</v>
      </c>
      <c r="K24" s="25">
        <f t="shared" si="5"/>
        <v>-4.8290181762406625E-2</v>
      </c>
      <c r="L24" s="25">
        <f t="shared" si="6"/>
        <v>-6.264655256444418E-2</v>
      </c>
      <c r="M24" s="25">
        <f t="shared" si="7"/>
        <v>-1.3753794312159284E-2</v>
      </c>
      <c r="N24" s="25">
        <f t="shared" si="4"/>
        <v>-1.6358919214261247E-2</v>
      </c>
      <c r="O24" s="26">
        <v>2.8162043816640945E-3</v>
      </c>
      <c r="Q24" s="25">
        <f t="shared" si="8"/>
        <v>-5.5848170927836796E-2</v>
      </c>
      <c r="R24" s="25">
        <f t="shared" si="8"/>
        <v>2.5834775009892934E-2</v>
      </c>
      <c r="S24" s="25">
        <f t="shared" si="8"/>
        <v>-5.1106386144070717E-2</v>
      </c>
      <c r="T24" s="25">
        <f t="shared" si="8"/>
        <v>-6.5462756946108272E-2</v>
      </c>
      <c r="U24" s="25">
        <f t="shared" si="9"/>
        <v>-1.656999869382338E-2</v>
      </c>
      <c r="V24" s="25">
        <f t="shared" si="9"/>
        <v>-1.9175123595925343E-2</v>
      </c>
      <c r="X24" s="4"/>
      <c r="Y24" s="4"/>
      <c r="Z24" s="4"/>
      <c r="AA24" s="4"/>
      <c r="AB24" s="4"/>
      <c r="AC24" s="6"/>
    </row>
    <row r="25" spans="1:29" x14ac:dyDescent="0.25">
      <c r="A25" s="7">
        <v>38078</v>
      </c>
      <c r="B25" s="10">
        <v>33.319617999999998</v>
      </c>
      <c r="C25" s="8">
        <v>392.65850799999998</v>
      </c>
      <c r="D25" s="11">
        <v>72.912368999999998</v>
      </c>
      <c r="E25" s="11">
        <v>25.051952</v>
      </c>
      <c r="F25" s="11">
        <v>32.752270000000003</v>
      </c>
      <c r="G25" s="8">
        <v>1107.3000489999999</v>
      </c>
      <c r="H25" s="9"/>
      <c r="I25" s="25">
        <f t="shared" si="3"/>
        <v>3.9444825280486429E-2</v>
      </c>
      <c r="J25" s="25">
        <f t="shared" si="3"/>
        <v>-6.207926185066015E-2</v>
      </c>
      <c r="K25" s="25">
        <f t="shared" si="5"/>
        <v>-3.9960772262538358E-2</v>
      </c>
      <c r="L25" s="25">
        <f t="shared" si="6"/>
        <v>5.131406116366577E-2</v>
      </c>
      <c r="M25" s="25">
        <f t="shared" si="7"/>
        <v>2.3082419586219149E-2</v>
      </c>
      <c r="N25" s="25">
        <f t="shared" si="4"/>
        <v>-1.6790751862298725E-2</v>
      </c>
      <c r="O25" s="26">
        <v>-1.0621647866571026E-2</v>
      </c>
      <c r="Q25" s="25">
        <f t="shared" si="8"/>
        <v>5.0066473147057457E-2</v>
      </c>
      <c r="R25" s="25">
        <f t="shared" si="8"/>
        <v>-5.1457613984089122E-2</v>
      </c>
      <c r="S25" s="25">
        <f t="shared" si="8"/>
        <v>-2.933912439596733E-2</v>
      </c>
      <c r="T25" s="25">
        <f t="shared" si="8"/>
        <v>6.1935709030236798E-2</v>
      </c>
      <c r="U25" s="25">
        <f t="shared" si="9"/>
        <v>3.3704067452790178E-2</v>
      </c>
      <c r="V25" s="25">
        <f t="shared" si="9"/>
        <v>-6.1691039957276986E-3</v>
      </c>
      <c r="X25" s="4"/>
      <c r="Y25" s="4"/>
      <c r="Z25" s="4"/>
      <c r="AA25" s="4"/>
      <c r="AB25" s="4"/>
      <c r="AC25" s="6"/>
    </row>
    <row r="26" spans="1:29" x14ac:dyDescent="0.25">
      <c r="A26" s="7">
        <v>38110</v>
      </c>
      <c r="B26" s="10">
        <v>35.913939999999997</v>
      </c>
      <c r="C26" s="8">
        <v>379.10446200000001</v>
      </c>
      <c r="D26" s="11">
        <v>73.408225999999999</v>
      </c>
      <c r="E26" s="11">
        <v>25.535757</v>
      </c>
      <c r="F26" s="11">
        <v>33.506228999999998</v>
      </c>
      <c r="G26" s="8">
        <v>1120.6800539999999</v>
      </c>
      <c r="H26" s="9"/>
      <c r="I26" s="25">
        <f t="shared" si="3"/>
        <v>7.7861696973836825E-2</v>
      </c>
      <c r="J26" s="25">
        <f t="shared" si="3"/>
        <v>-3.4518661187394883E-2</v>
      </c>
      <c r="K26" s="25">
        <f t="shared" si="5"/>
        <v>6.8007254022977026E-3</v>
      </c>
      <c r="L26" s="25">
        <f t="shared" si="6"/>
        <v>1.9312067977776737E-2</v>
      </c>
      <c r="M26" s="25">
        <f t="shared" si="7"/>
        <v>2.3020053266536777E-2</v>
      </c>
      <c r="N26" s="25">
        <f t="shared" si="4"/>
        <v>1.2083450201310297E-2</v>
      </c>
      <c r="O26" s="26">
        <v>-4.8865677194663444E-5</v>
      </c>
      <c r="Q26" s="25">
        <f t="shared" si="8"/>
        <v>7.7910562651031481E-2</v>
      </c>
      <c r="R26" s="25">
        <f t="shared" si="8"/>
        <v>-3.446979551020022E-2</v>
      </c>
      <c r="S26" s="25">
        <f t="shared" si="8"/>
        <v>6.8495910794923662E-3</v>
      </c>
      <c r="T26" s="25">
        <f t="shared" si="8"/>
        <v>1.93609336549714E-2</v>
      </c>
      <c r="U26" s="25">
        <f t="shared" si="9"/>
        <v>2.3068918943731441E-2</v>
      </c>
      <c r="V26" s="25">
        <f t="shared" si="9"/>
        <v>1.2132315878504961E-2</v>
      </c>
      <c r="X26" s="4"/>
      <c r="Y26" s="4"/>
      <c r="Z26" s="4"/>
      <c r="AA26" s="4"/>
      <c r="AB26" s="4"/>
      <c r="AC26" s="6"/>
    </row>
    <row r="27" spans="1:29" x14ac:dyDescent="0.25">
      <c r="A27" s="7">
        <v>38139</v>
      </c>
      <c r="B27" s="10">
        <v>40.062080000000002</v>
      </c>
      <c r="C27" s="8">
        <v>379.67602499999998</v>
      </c>
      <c r="D27" s="11">
        <v>73.043633</v>
      </c>
      <c r="E27" s="11">
        <v>24.940221999999999</v>
      </c>
      <c r="F27" s="11">
        <v>34.404891999999997</v>
      </c>
      <c r="G27" s="8">
        <v>1140.839966</v>
      </c>
      <c r="H27" s="9"/>
      <c r="I27" s="25">
        <f t="shared" si="3"/>
        <v>0.11550222559819412</v>
      </c>
      <c r="J27" s="25">
        <f t="shared" si="3"/>
        <v>1.5076662431896537E-3</v>
      </c>
      <c r="K27" s="25">
        <f t="shared" si="5"/>
        <v>-4.9666504677554624E-3</v>
      </c>
      <c r="L27" s="25">
        <f t="shared" si="6"/>
        <v>-2.3321611338955051E-2</v>
      </c>
      <c r="M27" s="25">
        <f t="shared" si="7"/>
        <v>2.6820774131281588E-2</v>
      </c>
      <c r="N27" s="25">
        <f t="shared" si="4"/>
        <v>1.7988998669195677E-2</v>
      </c>
      <c r="O27" s="26">
        <v>-1.9574552104603416E-4</v>
      </c>
      <c r="Q27" s="25">
        <f t="shared" si="8"/>
        <v>0.11569797111924016</v>
      </c>
      <c r="R27" s="25">
        <f t="shared" si="8"/>
        <v>1.7034117642356879E-3</v>
      </c>
      <c r="S27" s="25">
        <f t="shared" si="8"/>
        <v>-4.7709049467094282E-3</v>
      </c>
      <c r="T27" s="25">
        <f t="shared" si="8"/>
        <v>-2.3125865817909017E-2</v>
      </c>
      <c r="U27" s="25">
        <f t="shared" si="9"/>
        <v>2.7016519652327622E-2</v>
      </c>
      <c r="V27" s="25">
        <f t="shared" si="9"/>
        <v>1.818474419024171E-2</v>
      </c>
      <c r="X27" s="4"/>
      <c r="Y27" s="4"/>
      <c r="Z27" s="4"/>
      <c r="AA27" s="4"/>
      <c r="AB27" s="4"/>
      <c r="AC27" s="6"/>
    </row>
    <row r="28" spans="1:29" x14ac:dyDescent="0.25">
      <c r="A28" s="7">
        <v>38169</v>
      </c>
      <c r="B28" s="10">
        <v>39.795470999999999</v>
      </c>
      <c r="C28" s="8">
        <v>363.29260299999999</v>
      </c>
      <c r="D28" s="11">
        <v>72.148712000000003</v>
      </c>
      <c r="E28" s="11">
        <v>24.633431999999999</v>
      </c>
      <c r="F28" s="11">
        <v>35.869095000000002</v>
      </c>
      <c r="G28" s="8">
        <v>1101.719971</v>
      </c>
      <c r="H28" s="9"/>
      <c r="I28" s="25">
        <f t="shared" si="3"/>
        <v>-6.6548966004761345E-3</v>
      </c>
      <c r="J28" s="25">
        <f t="shared" si="3"/>
        <v>-4.3151057536487847E-2</v>
      </c>
      <c r="K28" s="25">
        <f t="shared" si="5"/>
        <v>-1.225186868785666E-2</v>
      </c>
      <c r="L28" s="25">
        <f t="shared" si="6"/>
        <v>-1.23010131986796E-2</v>
      </c>
      <c r="M28" s="25">
        <f t="shared" si="7"/>
        <v>4.2557988555813608E-2</v>
      </c>
      <c r="N28" s="25">
        <f t="shared" si="4"/>
        <v>-3.4290519411904974E-2</v>
      </c>
      <c r="O28" s="26">
        <v>2.7830793500808748E-3</v>
      </c>
      <c r="Q28" s="25">
        <f t="shared" si="8"/>
        <v>-9.4379759505570093E-3</v>
      </c>
      <c r="R28" s="25">
        <f t="shared" si="8"/>
        <v>-4.5934136886568722E-2</v>
      </c>
      <c r="S28" s="25">
        <f t="shared" si="8"/>
        <v>-1.5034948037937534E-2</v>
      </c>
      <c r="T28" s="25">
        <f t="shared" si="8"/>
        <v>-1.5084092548760475E-2</v>
      </c>
      <c r="U28" s="25">
        <f t="shared" si="9"/>
        <v>3.9774909205732734E-2</v>
      </c>
      <c r="V28" s="25">
        <f t="shared" si="9"/>
        <v>-3.7073598761985849E-2</v>
      </c>
      <c r="X28" s="4"/>
      <c r="Y28" s="4"/>
      <c r="Z28" s="4"/>
      <c r="AA28" s="4"/>
      <c r="AB28" s="4"/>
      <c r="AC28" s="6"/>
    </row>
    <row r="29" spans="1:29" x14ac:dyDescent="0.25">
      <c r="A29" s="7">
        <v>38201</v>
      </c>
      <c r="B29" s="10">
        <v>41.113917999999998</v>
      </c>
      <c r="C29" s="8">
        <v>383.80969199999998</v>
      </c>
      <c r="D29" s="11">
        <v>70.325171999999995</v>
      </c>
      <c r="E29" s="11">
        <v>24.971129999999999</v>
      </c>
      <c r="F29" s="11">
        <v>35.928341000000003</v>
      </c>
      <c r="G29" s="8">
        <v>1104.23999</v>
      </c>
      <c r="H29" s="9"/>
      <c r="I29" s="25">
        <f t="shared" si="3"/>
        <v>3.3130579105346003E-2</v>
      </c>
      <c r="J29" s="25">
        <f t="shared" si="3"/>
        <v>5.647538328766899E-2</v>
      </c>
      <c r="K29" s="25">
        <f t="shared" si="5"/>
        <v>-2.5274740871327084E-2</v>
      </c>
      <c r="L29" s="25">
        <f t="shared" si="6"/>
        <v>1.3708930205096781E-2</v>
      </c>
      <c r="M29" s="25">
        <f t="shared" si="7"/>
        <v>1.6517283193233645E-3</v>
      </c>
      <c r="N29" s="25">
        <f t="shared" si="4"/>
        <v>2.287349840552233E-3</v>
      </c>
      <c r="O29" s="26">
        <v>7.3854471862401039E-3</v>
      </c>
      <c r="Q29" s="25">
        <f t="shared" si="8"/>
        <v>2.57451319191059E-2</v>
      </c>
      <c r="R29" s="25">
        <f t="shared" si="8"/>
        <v>4.9089936101428887E-2</v>
      </c>
      <c r="S29" s="25">
        <f t="shared" si="8"/>
        <v>-3.2660188057567187E-2</v>
      </c>
      <c r="T29" s="25">
        <f t="shared" si="8"/>
        <v>6.323483018856677E-3</v>
      </c>
      <c r="U29" s="25">
        <f t="shared" si="9"/>
        <v>-5.7337188669167394E-3</v>
      </c>
      <c r="V29" s="25">
        <f t="shared" si="9"/>
        <v>-5.0980973456878709E-3</v>
      </c>
      <c r="X29" s="4"/>
      <c r="Y29" s="4"/>
      <c r="Z29" s="4"/>
      <c r="AA29" s="4"/>
      <c r="AB29" s="4"/>
      <c r="AC29" s="6"/>
    </row>
    <row r="30" spans="1:29" x14ac:dyDescent="0.25">
      <c r="A30" s="7">
        <v>38231</v>
      </c>
      <c r="B30" s="10">
        <v>40.641520999999997</v>
      </c>
      <c r="C30" s="8">
        <v>363.53982500000001</v>
      </c>
      <c r="D30" s="11">
        <v>71.197067000000004</v>
      </c>
      <c r="E30" s="11">
        <v>26.543206999999999</v>
      </c>
      <c r="F30" s="11">
        <v>37.666308999999998</v>
      </c>
      <c r="G30" s="8">
        <v>1114.579956</v>
      </c>
      <c r="H30" s="9"/>
      <c r="I30" s="25">
        <f t="shared" si="3"/>
        <v>-1.1489953353509219E-2</v>
      </c>
      <c r="J30" s="25">
        <f t="shared" si="3"/>
        <v>-5.2812285417742855E-2</v>
      </c>
      <c r="K30" s="25">
        <f t="shared" si="5"/>
        <v>1.2398050018278095E-2</v>
      </c>
      <c r="L30" s="25">
        <f t="shared" si="6"/>
        <v>6.2955781336287098E-2</v>
      </c>
      <c r="M30" s="25">
        <f t="shared" si="7"/>
        <v>4.8373177041489246E-2</v>
      </c>
      <c r="N30" s="25">
        <f t="shared" si="4"/>
        <v>9.3638756915515042E-3</v>
      </c>
      <c r="O30" s="26">
        <v>-9.49760828227144E-4</v>
      </c>
      <c r="Q30" s="25">
        <f t="shared" si="8"/>
        <v>-1.0540192525282075E-2</v>
      </c>
      <c r="R30" s="25">
        <f t="shared" si="8"/>
        <v>-5.1862524589515707E-2</v>
      </c>
      <c r="S30" s="25">
        <f t="shared" si="8"/>
        <v>1.3347810846505239E-2</v>
      </c>
      <c r="T30" s="25">
        <f t="shared" si="8"/>
        <v>6.3905542164514245E-2</v>
      </c>
      <c r="U30" s="25">
        <f t="shared" si="9"/>
        <v>4.9322937869716393E-2</v>
      </c>
      <c r="V30" s="25">
        <f t="shared" si="9"/>
        <v>1.0313636519778648E-2</v>
      </c>
      <c r="X30" s="4"/>
      <c r="Y30" s="4"/>
      <c r="Z30" s="4"/>
      <c r="AA30" s="4"/>
      <c r="AB30" s="4"/>
      <c r="AC30" s="6"/>
    </row>
    <row r="31" spans="1:29" x14ac:dyDescent="0.25">
      <c r="A31" s="7">
        <v>38261</v>
      </c>
      <c r="B31" s="10">
        <v>39.287334000000001</v>
      </c>
      <c r="C31" s="8">
        <v>368.95773300000002</v>
      </c>
      <c r="D31" s="11">
        <v>74.526909000000003</v>
      </c>
      <c r="E31" s="11">
        <v>25.735925999999999</v>
      </c>
      <c r="F31" s="11">
        <v>38.359935999999998</v>
      </c>
      <c r="G31" s="8">
        <v>1130.1999510000001</v>
      </c>
      <c r="H31" s="9"/>
      <c r="I31" s="25">
        <f t="shared" si="3"/>
        <v>-3.3320283460847699E-2</v>
      </c>
      <c r="J31" s="25">
        <f t="shared" si="3"/>
        <v>1.4903203521099861E-2</v>
      </c>
      <c r="K31" s="25">
        <f t="shared" si="5"/>
        <v>4.6769370429262214E-2</v>
      </c>
      <c r="L31" s="25">
        <f t="shared" si="6"/>
        <v>-3.0413845621593438E-2</v>
      </c>
      <c r="M31" s="25">
        <f t="shared" si="7"/>
        <v>1.8415050967696356E-2</v>
      </c>
      <c r="N31" s="25">
        <f t="shared" si="4"/>
        <v>1.4014243586486952E-2</v>
      </c>
      <c r="O31" s="26">
        <v>2.9544793854149997E-3</v>
      </c>
      <c r="Q31" s="25">
        <f t="shared" si="8"/>
        <v>-3.6274762846262701E-2</v>
      </c>
      <c r="R31" s="25">
        <f t="shared" si="8"/>
        <v>1.1948724135684862E-2</v>
      </c>
      <c r="S31" s="25">
        <f t="shared" si="8"/>
        <v>4.3814891043847212E-2</v>
      </c>
      <c r="T31" s="25">
        <f t="shared" si="8"/>
        <v>-3.336832500700844E-2</v>
      </c>
      <c r="U31" s="25">
        <f t="shared" si="9"/>
        <v>1.5460571582281356E-2</v>
      </c>
      <c r="V31" s="25">
        <f t="shared" si="9"/>
        <v>1.1059764201071952E-2</v>
      </c>
      <c r="X31" s="4"/>
      <c r="Y31" s="4"/>
      <c r="Z31" s="4"/>
      <c r="AA31" s="4"/>
      <c r="AB31" s="4"/>
      <c r="AC31" s="6"/>
    </row>
    <row r="32" spans="1:29" x14ac:dyDescent="0.25">
      <c r="A32" s="7">
        <v>38292</v>
      </c>
      <c r="B32" s="10">
        <v>42.339424000000001</v>
      </c>
      <c r="C32" s="8">
        <v>372.117615</v>
      </c>
      <c r="D32" s="11">
        <v>78.406623999999994</v>
      </c>
      <c r="E32" s="11">
        <v>26.042788999999999</v>
      </c>
      <c r="F32" s="11">
        <v>40.158149999999999</v>
      </c>
      <c r="G32" s="8">
        <v>1173.8199460000001</v>
      </c>
      <c r="H32" s="9"/>
      <c r="I32" s="25">
        <f t="shared" si="3"/>
        <v>7.768636069833601E-2</v>
      </c>
      <c r="J32" s="25">
        <f t="shared" si="3"/>
        <v>8.564346854331939E-3</v>
      </c>
      <c r="K32" s="25">
        <f t="shared" si="5"/>
        <v>5.2057908372397321E-2</v>
      </c>
      <c r="L32" s="25">
        <f t="shared" si="6"/>
        <v>1.1923526668517814E-2</v>
      </c>
      <c r="M32" s="25">
        <f t="shared" si="7"/>
        <v>4.6877398335596787E-2</v>
      </c>
      <c r="N32" s="25">
        <f t="shared" si="4"/>
        <v>3.8594936198152352E-2</v>
      </c>
      <c r="O32" s="26">
        <v>-5.7552389184172045E-3</v>
      </c>
      <c r="Q32" s="25">
        <f t="shared" si="8"/>
        <v>8.3441599616753209E-2</v>
      </c>
      <c r="R32" s="25">
        <f t="shared" si="8"/>
        <v>1.4319585772749143E-2</v>
      </c>
      <c r="S32" s="25">
        <f t="shared" si="8"/>
        <v>5.7813147290814527E-2</v>
      </c>
      <c r="T32" s="25">
        <f t="shared" si="8"/>
        <v>1.767876558693502E-2</v>
      </c>
      <c r="U32" s="25">
        <f t="shared" si="9"/>
        <v>5.2632637254013993E-2</v>
      </c>
      <c r="V32" s="25">
        <f t="shared" si="9"/>
        <v>4.4350175116569558E-2</v>
      </c>
      <c r="X32" s="4"/>
      <c r="Y32" s="4"/>
      <c r="Z32" s="4"/>
      <c r="AA32" s="4"/>
      <c r="AB32" s="4"/>
      <c r="AC32" s="6"/>
    </row>
    <row r="33" spans="1:29" x14ac:dyDescent="0.25">
      <c r="A33" s="7">
        <v>38322</v>
      </c>
      <c r="B33" s="10">
        <v>40.916781999999998</v>
      </c>
      <c r="C33" s="8">
        <v>400.63970899999998</v>
      </c>
      <c r="D33" s="11">
        <v>82.017455999999996</v>
      </c>
      <c r="E33" s="11">
        <v>29.011935999999999</v>
      </c>
      <c r="F33" s="11">
        <v>40.165981000000002</v>
      </c>
      <c r="G33" s="8">
        <v>1211.920044</v>
      </c>
      <c r="H33" s="9"/>
      <c r="I33" s="25">
        <f t="shared" si="3"/>
        <v>-3.3600882241572427E-2</v>
      </c>
      <c r="J33" s="25">
        <f t="shared" si="3"/>
        <v>7.6648061930634448E-2</v>
      </c>
      <c r="K33" s="25">
        <f t="shared" si="5"/>
        <v>4.6052639634120762E-2</v>
      </c>
      <c r="L33" s="25">
        <f t="shared" si="6"/>
        <v>0.11401033122834892</v>
      </c>
      <c r="M33" s="25">
        <f t="shared" si="7"/>
        <v>1.950040029234934E-4</v>
      </c>
      <c r="N33" s="25">
        <f t="shared" si="4"/>
        <v>3.24582131440454E-2</v>
      </c>
      <c r="O33" s="26">
        <v>2.3226997041050344E-3</v>
      </c>
      <c r="Q33" s="25">
        <f t="shared" si="8"/>
        <v>-3.5923581945677463E-2</v>
      </c>
      <c r="R33" s="25">
        <f t="shared" si="8"/>
        <v>7.4325362226529412E-2</v>
      </c>
      <c r="S33" s="25">
        <f t="shared" si="8"/>
        <v>4.3729939930015727E-2</v>
      </c>
      <c r="T33" s="25">
        <f t="shared" si="8"/>
        <v>0.11168763152424388</v>
      </c>
      <c r="U33" s="25">
        <f t="shared" si="9"/>
        <v>-2.127695701181541E-3</v>
      </c>
      <c r="V33" s="25">
        <f t="shared" si="9"/>
        <v>3.0135513439940365E-2</v>
      </c>
      <c r="X33" s="4"/>
      <c r="Y33" s="4"/>
      <c r="Z33" s="4"/>
      <c r="AA33" s="4"/>
      <c r="AB33" s="4"/>
      <c r="AC33" s="6"/>
    </row>
    <row r="34" spans="1:29" x14ac:dyDescent="0.25">
      <c r="A34" s="7">
        <v>38355</v>
      </c>
      <c r="B34" s="21">
        <v>39.992061999999997</v>
      </c>
      <c r="C34" s="21">
        <v>407.87417599999998</v>
      </c>
      <c r="D34" s="21">
        <v>77.724395999999999</v>
      </c>
      <c r="E34" s="21">
        <v>27.285544999999999</v>
      </c>
      <c r="F34" s="21">
        <v>40.432400000000001</v>
      </c>
      <c r="G34" s="21">
        <v>1181.2700199999999</v>
      </c>
      <c r="H34" s="7"/>
      <c r="I34" s="25">
        <f t="shared" si="3"/>
        <v>-2.2600017762882785E-2</v>
      </c>
      <c r="J34" s="25">
        <f t="shared" si="3"/>
        <v>1.8057288974318908E-2</v>
      </c>
      <c r="K34" s="25">
        <f t="shared" si="5"/>
        <v>-5.2343247515504454E-2</v>
      </c>
      <c r="L34" s="25">
        <f t="shared" si="6"/>
        <v>-5.9506232193535791E-2</v>
      </c>
      <c r="M34" s="25">
        <f t="shared" si="7"/>
        <v>6.6329514023322211E-3</v>
      </c>
      <c r="N34" s="25">
        <f t="shared" si="4"/>
        <v>-2.5290467099494562E-2</v>
      </c>
      <c r="O34" s="26">
        <v>-3.6831173924897211E-4</v>
      </c>
      <c r="P34" s="18"/>
      <c r="Q34" s="25">
        <f t="shared" si="8"/>
        <v>-2.2231706023633814E-2</v>
      </c>
      <c r="R34" s="25">
        <f t="shared" si="8"/>
        <v>1.8425600713567879E-2</v>
      </c>
      <c r="S34" s="25">
        <f t="shared" si="8"/>
        <v>-5.1974935776255483E-2</v>
      </c>
      <c r="T34" s="25">
        <f t="shared" si="8"/>
        <v>-5.913792045428682E-2</v>
      </c>
      <c r="U34" s="25">
        <f t="shared" si="9"/>
        <v>7.0012631415811936E-3</v>
      </c>
      <c r="V34" s="25">
        <f t="shared" si="9"/>
        <v>-2.4922155360245592E-2</v>
      </c>
      <c r="W34" s="18"/>
      <c r="X34" s="22"/>
      <c r="Y34" s="22"/>
      <c r="Z34" s="22"/>
      <c r="AA34" s="22"/>
      <c r="AB34" s="22"/>
      <c r="AC34" s="6"/>
    </row>
    <row r="35" spans="1:29" x14ac:dyDescent="0.25">
      <c r="A35" s="7">
        <v>38384</v>
      </c>
      <c r="B35" s="21">
        <v>43.649898999999998</v>
      </c>
      <c r="C35" s="21">
        <v>400.36044299999998</v>
      </c>
      <c r="D35" s="21">
        <v>77.172477999999998</v>
      </c>
      <c r="E35" s="21">
        <v>29.793199999999999</v>
      </c>
      <c r="F35" s="21">
        <v>49.851005999999998</v>
      </c>
      <c r="G35" s="21">
        <v>1203.599976</v>
      </c>
      <c r="H35" s="7"/>
      <c r="I35" s="25">
        <f t="shared" si="3"/>
        <v>9.1464076045891352E-2</v>
      </c>
      <c r="J35" s="25">
        <f t="shared" si="3"/>
        <v>-1.8421693360650471E-2</v>
      </c>
      <c r="K35" s="25">
        <f t="shared" si="5"/>
        <v>-7.1009622255540084E-3</v>
      </c>
      <c r="L35" s="25">
        <f t="shared" si="6"/>
        <v>9.1904156578144214E-2</v>
      </c>
      <c r="M35" s="25">
        <f t="shared" si="7"/>
        <v>0.23294699300560917</v>
      </c>
      <c r="N35" s="25">
        <f t="shared" si="4"/>
        <v>1.8903346078316563E-2</v>
      </c>
      <c r="O35" s="26">
        <v>-2.5730937053641875E-3</v>
      </c>
      <c r="P35" s="18"/>
      <c r="Q35" s="25">
        <f t="shared" si="8"/>
        <v>9.4037169751255534E-2</v>
      </c>
      <c r="R35" s="25">
        <f t="shared" si="8"/>
        <v>-1.5848599655286282E-2</v>
      </c>
      <c r="S35" s="25">
        <f t="shared" si="8"/>
        <v>-4.5278685201898209E-3</v>
      </c>
      <c r="T35" s="25">
        <f t="shared" si="8"/>
        <v>9.4477250283508396E-2</v>
      </c>
      <c r="U35" s="25">
        <f t="shared" si="9"/>
        <v>0.23552008671097335</v>
      </c>
      <c r="V35" s="25">
        <f t="shared" si="9"/>
        <v>2.1476439783680752E-2</v>
      </c>
      <c r="W35" s="18"/>
      <c r="X35" s="22"/>
      <c r="Y35" s="22"/>
      <c r="Z35" s="22"/>
      <c r="AA35" s="22"/>
      <c r="AB35" s="22"/>
      <c r="AC35" s="6"/>
    </row>
    <row r="36" spans="1:29" x14ac:dyDescent="0.25">
      <c r="A36" s="7">
        <v>38412</v>
      </c>
      <c r="B36" s="21">
        <v>46.421191999999998</v>
      </c>
      <c r="C36" s="21">
        <v>377.036835</v>
      </c>
      <c r="D36" s="21">
        <v>76.172179999999997</v>
      </c>
      <c r="E36" s="21">
        <v>28.372119999999999</v>
      </c>
      <c r="F36" s="21">
        <v>46.929707000000001</v>
      </c>
      <c r="G36" s="21">
        <v>1180.589966</v>
      </c>
      <c r="H36" s="7"/>
      <c r="I36" s="25">
        <f t="shared" si="3"/>
        <v>6.34891045223267E-2</v>
      </c>
      <c r="J36" s="25">
        <f t="shared" si="3"/>
        <v>-5.8256524608751081E-2</v>
      </c>
      <c r="K36" s="25">
        <f t="shared" si="5"/>
        <v>-1.2961848911991702E-2</v>
      </c>
      <c r="L36" s="25">
        <f t="shared" si="6"/>
        <v>-4.769813245975596E-2</v>
      </c>
      <c r="M36" s="25">
        <f t="shared" si="7"/>
        <v>-5.8600602764164789E-2</v>
      </c>
      <c r="N36" s="25">
        <f t="shared" si="4"/>
        <v>-1.9117655748441043E-2</v>
      </c>
      <c r="O36" s="26">
        <v>1.6090580456754324E-4</v>
      </c>
      <c r="P36" s="18"/>
      <c r="Q36" s="25">
        <f t="shared" si="8"/>
        <v>6.332819871775916E-2</v>
      </c>
      <c r="R36" s="25">
        <f t="shared" si="8"/>
        <v>-5.8417430413318622E-2</v>
      </c>
      <c r="S36" s="25">
        <f t="shared" si="8"/>
        <v>-1.3122754716559246E-2</v>
      </c>
      <c r="T36" s="25">
        <f t="shared" si="8"/>
        <v>-4.78590382643235E-2</v>
      </c>
      <c r="U36" s="25">
        <f t="shared" si="9"/>
        <v>-5.8761508568732329E-2</v>
      </c>
      <c r="V36" s="25">
        <f t="shared" si="9"/>
        <v>-1.9278561553008586E-2</v>
      </c>
      <c r="W36" s="18"/>
      <c r="X36" s="22"/>
      <c r="Y36" s="22"/>
      <c r="Z36" s="22"/>
      <c r="AA36" s="22"/>
      <c r="AB36" s="22"/>
      <c r="AC36" s="6"/>
    </row>
    <row r="37" spans="1:29" x14ac:dyDescent="0.25">
      <c r="A37" s="7">
        <v>38443</v>
      </c>
      <c r="B37" s="21">
        <v>47.262905000000003</v>
      </c>
      <c r="C37" s="21">
        <v>397.70343000000003</v>
      </c>
      <c r="D37" s="21">
        <v>63.668537000000001</v>
      </c>
      <c r="E37" s="21">
        <v>31.232811000000002</v>
      </c>
      <c r="F37" s="21">
        <v>44.906058999999999</v>
      </c>
      <c r="G37" s="21">
        <v>1156.849976</v>
      </c>
      <c r="H37" s="7"/>
      <c r="I37" s="25">
        <f t="shared" si="3"/>
        <v>1.8132085018411459E-2</v>
      </c>
      <c r="J37" s="25">
        <f t="shared" si="3"/>
        <v>5.4813198821807463E-2</v>
      </c>
      <c r="K37" s="25">
        <f t="shared" si="5"/>
        <v>-0.16414973288147983</v>
      </c>
      <c r="L37" s="25">
        <f t="shared" si="6"/>
        <v>0.10082753773775099</v>
      </c>
      <c r="M37" s="25">
        <f t="shared" si="7"/>
        <v>-4.3120831758016287E-2</v>
      </c>
      <c r="N37" s="25">
        <f t="shared" si="4"/>
        <v>-2.0108581881679299E-2</v>
      </c>
      <c r="O37" s="26">
        <v>5.2056382116764787E-3</v>
      </c>
      <c r="P37" s="18"/>
      <c r="Q37" s="25">
        <f t="shared" si="8"/>
        <v>1.292644680673498E-2</v>
      </c>
      <c r="R37" s="25">
        <f t="shared" si="8"/>
        <v>4.9607560610130982E-2</v>
      </c>
      <c r="S37" s="25">
        <f t="shared" si="8"/>
        <v>-0.16935537109315629</v>
      </c>
      <c r="T37" s="25">
        <f t="shared" si="8"/>
        <v>9.5621899526074514E-2</v>
      </c>
      <c r="U37" s="25">
        <f t="shared" si="9"/>
        <v>-4.8326469969692767E-2</v>
      </c>
      <c r="V37" s="25">
        <f t="shared" si="9"/>
        <v>-2.531422009335578E-2</v>
      </c>
      <c r="W37" s="18"/>
      <c r="X37" s="22"/>
      <c r="Y37" s="22"/>
      <c r="Z37" s="22"/>
      <c r="AA37" s="22"/>
      <c r="AB37" s="22"/>
      <c r="AC37" s="6"/>
    </row>
    <row r="38" spans="1:29" x14ac:dyDescent="0.25">
      <c r="A38" s="7">
        <v>38474</v>
      </c>
      <c r="B38" s="21">
        <v>50.949596</v>
      </c>
      <c r="C38" s="21">
        <v>398.97378500000002</v>
      </c>
      <c r="D38" s="21">
        <v>63.143943999999998</v>
      </c>
      <c r="E38" s="21">
        <v>30.941804999999999</v>
      </c>
      <c r="F38" s="21">
        <v>44.477890000000002</v>
      </c>
      <c r="G38" s="21">
        <v>1191.5</v>
      </c>
      <c r="H38" s="7"/>
      <c r="I38" s="25">
        <f t="shared" si="3"/>
        <v>7.8003901791478869E-2</v>
      </c>
      <c r="J38" s="25">
        <f t="shared" si="3"/>
        <v>3.1942269142613E-3</v>
      </c>
      <c r="K38" s="25">
        <f t="shared" si="5"/>
        <v>-8.2394385785871105E-3</v>
      </c>
      <c r="L38" s="25">
        <f t="shared" si="6"/>
        <v>-9.3173169715656812E-3</v>
      </c>
      <c r="M38" s="25">
        <f t="shared" si="7"/>
        <v>-9.5347712432302112E-3</v>
      </c>
      <c r="N38" s="25">
        <f t="shared" si="4"/>
        <v>2.9952046262565757E-2</v>
      </c>
      <c r="O38" s="26">
        <v>3.9550984259868879E-3</v>
      </c>
      <c r="P38" s="18"/>
      <c r="Q38" s="25">
        <f t="shared" si="8"/>
        <v>7.404880336549198E-2</v>
      </c>
      <c r="R38" s="25">
        <f t="shared" si="8"/>
        <v>-7.6087151172558789E-4</v>
      </c>
      <c r="S38" s="25">
        <f t="shared" si="8"/>
        <v>-1.2194537004573999E-2</v>
      </c>
      <c r="T38" s="25">
        <f t="shared" si="8"/>
        <v>-1.327241539755257E-2</v>
      </c>
      <c r="U38" s="25">
        <f t="shared" si="9"/>
        <v>-1.34898696692171E-2</v>
      </c>
      <c r="V38" s="25">
        <f t="shared" si="9"/>
        <v>2.5996947836578868E-2</v>
      </c>
      <c r="W38" s="18"/>
      <c r="X38" s="22"/>
      <c r="Y38" s="22"/>
      <c r="Z38" s="22"/>
      <c r="AA38" s="22"/>
      <c r="AB38" s="22"/>
      <c r="AC38" s="6"/>
    </row>
    <row r="39" spans="1:29" x14ac:dyDescent="0.25">
      <c r="A39" s="7">
        <v>38504</v>
      </c>
      <c r="B39" s="21">
        <v>52.623992999999999</v>
      </c>
      <c r="C39" s="21">
        <v>391.52105699999998</v>
      </c>
      <c r="D39" s="21">
        <v>62.015621000000003</v>
      </c>
      <c r="E39" s="21">
        <v>30.200942999999999</v>
      </c>
      <c r="F39" s="21">
        <v>45.482998000000002</v>
      </c>
      <c r="G39" s="21">
        <v>1191.329956</v>
      </c>
      <c r="H39" s="7"/>
      <c r="I39" s="25">
        <f t="shared" si="3"/>
        <v>3.2863793463641988E-2</v>
      </c>
      <c r="J39" s="25">
        <f t="shared" si="3"/>
        <v>-1.8679743582651787E-2</v>
      </c>
      <c r="K39" s="25">
        <f t="shared" si="5"/>
        <v>-1.7869061204032421E-2</v>
      </c>
      <c r="L39" s="25">
        <f t="shared" si="6"/>
        <v>-2.3943722740156881E-2</v>
      </c>
      <c r="M39" s="25">
        <f t="shared" si="7"/>
        <v>2.2597924496867927E-2</v>
      </c>
      <c r="N39" s="25">
        <f t="shared" si="4"/>
        <v>-1.427142257658387E-4</v>
      </c>
      <c r="O39" s="26">
        <v>2.4678708841925716E-3</v>
      </c>
      <c r="P39" s="18"/>
      <c r="Q39" s="25">
        <f t="shared" si="8"/>
        <v>3.0395922579449418E-2</v>
      </c>
      <c r="R39" s="25">
        <f t="shared" si="8"/>
        <v>-2.1147614466844357E-2</v>
      </c>
      <c r="S39" s="25">
        <f t="shared" si="8"/>
        <v>-2.0336932088224992E-2</v>
      </c>
      <c r="T39" s="25">
        <f t="shared" si="8"/>
        <v>-2.6411593624349451E-2</v>
      </c>
      <c r="U39" s="25">
        <f t="shared" si="9"/>
        <v>2.0130053612675357E-2</v>
      </c>
      <c r="V39" s="25">
        <f t="shared" si="9"/>
        <v>-2.6105851099584103E-3</v>
      </c>
      <c r="W39" s="18"/>
      <c r="X39" s="22"/>
      <c r="Y39" s="22"/>
      <c r="Z39" s="22"/>
      <c r="AA39" s="22"/>
      <c r="AB39" s="22"/>
      <c r="AC39" s="6"/>
    </row>
    <row r="40" spans="1:29" x14ac:dyDescent="0.25">
      <c r="A40" s="7">
        <v>38534</v>
      </c>
      <c r="B40" s="21">
        <v>52.631968999999998</v>
      </c>
      <c r="C40" s="21">
        <v>372.08895899999999</v>
      </c>
      <c r="D40" s="21">
        <v>69.755043000000001</v>
      </c>
      <c r="E40" s="21">
        <v>29.534791999999999</v>
      </c>
      <c r="F40" s="21">
        <v>46.496014000000002</v>
      </c>
      <c r="G40" s="21">
        <v>1234.1800539999999</v>
      </c>
      <c r="H40" s="7"/>
      <c r="I40" s="25">
        <f t="shared" si="3"/>
        <v>1.515658456399116E-4</v>
      </c>
      <c r="J40" s="25">
        <f t="shared" si="3"/>
        <v>-4.9632319009600523E-2</v>
      </c>
      <c r="K40" s="25">
        <f t="shared" si="5"/>
        <v>0.12479794405348277</v>
      </c>
      <c r="L40" s="25">
        <f t="shared" si="6"/>
        <v>-2.2057291389874778E-2</v>
      </c>
      <c r="M40" s="25">
        <f t="shared" si="7"/>
        <v>2.2272410451043667E-2</v>
      </c>
      <c r="N40" s="25">
        <f t="shared" si="4"/>
        <v>3.5968287193812287E-2</v>
      </c>
      <c r="O40" s="26">
        <v>-3.7506374082740992E-3</v>
      </c>
      <c r="P40" s="18"/>
      <c r="Q40" s="25">
        <f t="shared" si="8"/>
        <v>3.9022032539140108E-3</v>
      </c>
      <c r="R40" s="25">
        <f t="shared" si="8"/>
        <v>-4.5881681601326427E-2</v>
      </c>
      <c r="S40" s="25">
        <f t="shared" si="8"/>
        <v>0.12854858146175688</v>
      </c>
      <c r="T40" s="25">
        <f t="shared" si="8"/>
        <v>-1.8306653981600678E-2</v>
      </c>
      <c r="U40" s="25">
        <f t="shared" si="9"/>
        <v>2.6023047859317767E-2</v>
      </c>
      <c r="V40" s="25">
        <f t="shared" si="9"/>
        <v>3.9718924602086383E-2</v>
      </c>
      <c r="W40" s="18"/>
      <c r="X40" s="22"/>
      <c r="Y40" s="22"/>
      <c r="Z40" s="22"/>
      <c r="AA40" s="22"/>
      <c r="AB40" s="22"/>
      <c r="AC40" s="6"/>
    </row>
    <row r="41" spans="1:29" x14ac:dyDescent="0.25">
      <c r="A41" s="7">
        <v>38565</v>
      </c>
      <c r="B41" s="21">
        <v>53.63702</v>
      </c>
      <c r="C41" s="21">
        <v>374.39849900000002</v>
      </c>
      <c r="D41" s="21">
        <v>67.543448999999995</v>
      </c>
      <c r="E41" s="21">
        <v>30.553894</v>
      </c>
      <c r="F41" s="21">
        <v>47.638496000000004</v>
      </c>
      <c r="G41" s="21">
        <v>1220.329956</v>
      </c>
      <c r="H41" s="7"/>
      <c r="I41" s="25">
        <f t="shared" si="3"/>
        <v>1.9095827480822614E-2</v>
      </c>
      <c r="J41" s="25">
        <f t="shared" si="3"/>
        <v>6.2069565466467136E-3</v>
      </c>
      <c r="K41" s="25">
        <f t="shared" si="5"/>
        <v>-3.1705148543883843E-2</v>
      </c>
      <c r="L41" s="25">
        <f t="shared" si="6"/>
        <v>3.4505135502562512E-2</v>
      </c>
      <c r="M41" s="25">
        <f t="shared" si="7"/>
        <v>2.4571611665464399E-2</v>
      </c>
      <c r="N41" s="25">
        <f t="shared" si="4"/>
        <v>-1.1222104874496597E-2</v>
      </c>
      <c r="O41" s="26">
        <v>6.5907259147012466E-3</v>
      </c>
      <c r="P41" s="18"/>
      <c r="Q41" s="25">
        <f t="shared" si="8"/>
        <v>1.2505101566121366E-2</v>
      </c>
      <c r="R41" s="25">
        <f t="shared" si="8"/>
        <v>-3.8376936805453298E-4</v>
      </c>
      <c r="S41" s="25">
        <f t="shared" si="8"/>
        <v>-3.8295874458585087E-2</v>
      </c>
      <c r="T41" s="25">
        <f t="shared" si="8"/>
        <v>2.7914409587861264E-2</v>
      </c>
      <c r="U41" s="25">
        <f t="shared" si="9"/>
        <v>1.7980885750763152E-2</v>
      </c>
      <c r="V41" s="25">
        <f t="shared" si="9"/>
        <v>-1.7812830789197844E-2</v>
      </c>
      <c r="W41" s="18"/>
      <c r="X41" s="22"/>
      <c r="Y41" s="22"/>
      <c r="Z41" s="22"/>
      <c r="AA41" s="22"/>
      <c r="AB41" s="22"/>
      <c r="AC41" s="6"/>
    </row>
    <row r="42" spans="1:29" x14ac:dyDescent="0.25">
      <c r="A42" s="7">
        <v>38596</v>
      </c>
      <c r="B42" s="21">
        <v>54.381309999999999</v>
      </c>
      <c r="C42" s="21">
        <v>389.36758400000002</v>
      </c>
      <c r="D42" s="21">
        <v>67.208327999999995</v>
      </c>
      <c r="E42" s="21">
        <v>32.159351000000001</v>
      </c>
      <c r="F42" s="21">
        <v>50.533389999999997</v>
      </c>
      <c r="G42" s="21">
        <v>1228.8100589999999</v>
      </c>
      <c r="H42" s="7"/>
      <c r="I42" s="25">
        <f t="shared" si="3"/>
        <v>1.3876423410547511E-2</v>
      </c>
      <c r="J42" s="25">
        <f t="shared" si="3"/>
        <v>3.9981690738562614E-2</v>
      </c>
      <c r="K42" s="25">
        <f t="shared" si="5"/>
        <v>-4.9615618533190853E-3</v>
      </c>
      <c r="L42" s="25">
        <f t="shared" si="6"/>
        <v>5.2545086397170815E-2</v>
      </c>
      <c r="M42" s="25">
        <f t="shared" si="7"/>
        <v>6.0767955394729345E-2</v>
      </c>
      <c r="N42" s="25">
        <f t="shared" si="4"/>
        <v>6.9490246947603307E-3</v>
      </c>
      <c r="O42" s="26">
        <v>-2.9924967524969557E-3</v>
      </c>
      <c r="P42" s="18"/>
      <c r="Q42" s="25">
        <f t="shared" si="8"/>
        <v>1.6868920163044466E-2</v>
      </c>
      <c r="R42" s="25">
        <f t="shared" si="8"/>
        <v>4.2974187491059572E-2</v>
      </c>
      <c r="S42" s="25">
        <f t="shared" si="8"/>
        <v>-1.9690651008221296E-3</v>
      </c>
      <c r="T42" s="25">
        <f t="shared" si="8"/>
        <v>5.5537583149667773E-2</v>
      </c>
      <c r="U42" s="25">
        <f t="shared" si="9"/>
        <v>6.3760452147226296E-2</v>
      </c>
      <c r="V42" s="25">
        <f t="shared" si="9"/>
        <v>9.9415214472572868E-3</v>
      </c>
      <c r="W42" s="18"/>
      <c r="X42" s="22"/>
      <c r="Y42" s="22"/>
      <c r="Z42" s="22"/>
      <c r="AA42" s="22"/>
      <c r="AB42" s="22"/>
      <c r="AC42" s="6"/>
    </row>
    <row r="43" spans="1:29" x14ac:dyDescent="0.25">
      <c r="A43" s="7">
        <v>38628</v>
      </c>
      <c r="B43" s="21">
        <v>51.732272999999999</v>
      </c>
      <c r="C43" s="21">
        <v>391.59155299999998</v>
      </c>
      <c r="D43" s="21">
        <v>68.599074999999999</v>
      </c>
      <c r="E43" s="21">
        <v>32.604618000000002</v>
      </c>
      <c r="F43" s="21">
        <v>44.648167000000001</v>
      </c>
      <c r="G43" s="21">
        <v>1207.01001</v>
      </c>
      <c r="H43" s="7"/>
      <c r="I43" s="25">
        <f t="shared" si="3"/>
        <v>-4.8712268976234707E-2</v>
      </c>
      <c r="J43" s="25">
        <f t="shared" si="3"/>
        <v>5.711746666615003E-3</v>
      </c>
      <c r="K43" s="25">
        <f t="shared" si="5"/>
        <v>2.0693075417677509E-2</v>
      </c>
      <c r="L43" s="25">
        <f t="shared" si="6"/>
        <v>1.3845646325387539E-2</v>
      </c>
      <c r="M43" s="25">
        <f t="shared" si="7"/>
        <v>-0.11646206597261721</v>
      </c>
      <c r="N43" s="25">
        <f t="shared" si="4"/>
        <v>-1.7740780066319406E-2</v>
      </c>
      <c r="O43" s="26">
        <v>-8.2090499761734638E-4</v>
      </c>
      <c r="P43" s="18"/>
      <c r="Q43" s="25">
        <f t="shared" si="8"/>
        <v>-4.789136397861736E-2</v>
      </c>
      <c r="R43" s="25">
        <f t="shared" si="8"/>
        <v>6.5326516642323492E-3</v>
      </c>
      <c r="S43" s="25">
        <f t="shared" si="8"/>
        <v>2.1513980415294856E-2</v>
      </c>
      <c r="T43" s="25">
        <f t="shared" si="8"/>
        <v>1.4666551323004887E-2</v>
      </c>
      <c r="U43" s="25">
        <f t="shared" si="9"/>
        <v>-0.11564116097499987</v>
      </c>
      <c r="V43" s="25">
        <f t="shared" si="9"/>
        <v>-1.6919875068702059E-2</v>
      </c>
      <c r="W43" s="18"/>
      <c r="X43" s="22"/>
      <c r="Y43" s="22"/>
      <c r="Z43" s="22"/>
      <c r="AA43" s="22"/>
      <c r="AB43" s="22"/>
      <c r="AC43" s="6"/>
    </row>
    <row r="44" spans="1:29" x14ac:dyDescent="0.25">
      <c r="A44" s="7">
        <v>38657</v>
      </c>
      <c r="B44" s="21">
        <v>54.781879000000004</v>
      </c>
      <c r="C44" s="21">
        <v>419.33615099999997</v>
      </c>
      <c r="D44" s="21">
        <v>74.659026999999995</v>
      </c>
      <c r="E44" s="21">
        <v>31.301141999999999</v>
      </c>
      <c r="F44" s="21">
        <v>46.386870999999999</v>
      </c>
      <c r="G44" s="21">
        <v>1249.4799800000001</v>
      </c>
      <c r="H44" s="7"/>
      <c r="I44" s="25">
        <f t="shared" si="3"/>
        <v>5.8949777830175742E-2</v>
      </c>
      <c r="J44" s="25">
        <f t="shared" si="3"/>
        <v>7.0850859236996966E-2</v>
      </c>
      <c r="K44" s="25">
        <f t="shared" si="5"/>
        <v>8.8338683867092982E-2</v>
      </c>
      <c r="L44" s="25">
        <f t="shared" si="6"/>
        <v>-3.9978263201856934E-2</v>
      </c>
      <c r="M44" s="25">
        <f t="shared" si="7"/>
        <v>3.8942337767192026E-2</v>
      </c>
      <c r="N44" s="25">
        <f t="shared" si="4"/>
        <v>3.5186095929726546E-2</v>
      </c>
      <c r="O44" s="26">
        <v>3.8952585391358709E-3</v>
      </c>
      <c r="P44" s="18"/>
      <c r="Q44" s="25">
        <f t="shared" si="8"/>
        <v>5.5054519291039869E-2</v>
      </c>
      <c r="R44" s="25">
        <f t="shared" si="8"/>
        <v>6.6955600697861092E-2</v>
      </c>
      <c r="S44" s="25">
        <f t="shared" si="8"/>
        <v>8.4443425327957108E-2</v>
      </c>
      <c r="T44" s="25">
        <f t="shared" si="8"/>
        <v>-4.3873521740992807E-2</v>
      </c>
      <c r="U44" s="25">
        <f t="shared" si="9"/>
        <v>3.5047079228056152E-2</v>
      </c>
      <c r="V44" s="25">
        <f t="shared" si="9"/>
        <v>3.1290837390590673E-2</v>
      </c>
      <c r="W44" s="18"/>
      <c r="X44" s="22"/>
      <c r="Y44" s="22"/>
      <c r="Z44" s="22"/>
      <c r="AA44" s="22"/>
      <c r="AB44" s="22"/>
      <c r="AC44" s="6"/>
    </row>
    <row r="45" spans="1:29" x14ac:dyDescent="0.25">
      <c r="A45" s="7">
        <v>38687</v>
      </c>
      <c r="B45" s="21">
        <v>56.428787</v>
      </c>
      <c r="C45" s="21">
        <v>419.16339099999999</v>
      </c>
      <c r="D45" s="21">
        <v>69.032302999999999</v>
      </c>
      <c r="E45" s="21">
        <v>31.875765000000001</v>
      </c>
      <c r="F45" s="21">
        <v>44.900063000000003</v>
      </c>
      <c r="G45" s="21">
        <v>1248.290039</v>
      </c>
      <c r="H45" s="7"/>
      <c r="I45" s="25">
        <f t="shared" si="3"/>
        <v>3.0063006783684676E-2</v>
      </c>
      <c r="J45" s="25">
        <f t="shared" si="3"/>
        <v>-4.119845131119737E-4</v>
      </c>
      <c r="K45" s="25">
        <f t="shared" si="5"/>
        <v>-7.5365621895929547E-2</v>
      </c>
      <c r="L45" s="25">
        <f t="shared" si="6"/>
        <v>1.83578925011747E-2</v>
      </c>
      <c r="M45" s="25">
        <f t="shared" si="7"/>
        <v>-3.2052345156024731E-2</v>
      </c>
      <c r="N45" s="25">
        <f t="shared" si="4"/>
        <v>-9.5234899241847248E-4</v>
      </c>
      <c r="O45" s="26">
        <v>3.4925212193327678E-3</v>
      </c>
      <c r="P45" s="18"/>
      <c r="Q45" s="25">
        <f t="shared" si="8"/>
        <v>2.6570485564351907E-2</v>
      </c>
      <c r="R45" s="25">
        <f t="shared" si="8"/>
        <v>-3.9045057324447415E-3</v>
      </c>
      <c r="S45" s="25">
        <f t="shared" si="8"/>
        <v>-7.8858143115262319E-2</v>
      </c>
      <c r="T45" s="25">
        <f t="shared" si="8"/>
        <v>1.4865371281841932E-2</v>
      </c>
      <c r="U45" s="25">
        <f t="shared" si="9"/>
        <v>-3.5544866375357496E-2</v>
      </c>
      <c r="V45" s="25">
        <f t="shared" si="9"/>
        <v>-4.4448702117512399E-3</v>
      </c>
      <c r="W45" s="18"/>
      <c r="X45" s="22"/>
      <c r="Y45" s="22"/>
      <c r="Z45" s="22"/>
      <c r="AA45" s="22"/>
      <c r="AB45" s="22"/>
      <c r="AC45" s="6"/>
    </row>
    <row r="46" spans="1:29" x14ac:dyDescent="0.25">
      <c r="A46" s="7">
        <v>38720</v>
      </c>
      <c r="B46" s="21">
        <v>54.878281000000001</v>
      </c>
      <c r="C46" s="21">
        <v>402.32086199999998</v>
      </c>
      <c r="D46" s="21">
        <v>68.276482000000001</v>
      </c>
      <c r="E46" s="21">
        <v>32.355671000000001</v>
      </c>
      <c r="F46" s="21">
        <v>50.159855</v>
      </c>
      <c r="G46" s="21">
        <v>1280.079956</v>
      </c>
      <c r="H46" s="7"/>
      <c r="I46" s="25">
        <f t="shared" si="3"/>
        <v>-2.7477216549063876E-2</v>
      </c>
      <c r="J46" s="25">
        <f t="shared" si="3"/>
        <v>-4.0181297703071661E-2</v>
      </c>
      <c r="K46" s="25">
        <f t="shared" si="5"/>
        <v>-1.0948801751550996E-2</v>
      </c>
      <c r="L46" s="25">
        <f t="shared" si="6"/>
        <v>1.5055513177487656E-2</v>
      </c>
      <c r="M46" s="25">
        <f t="shared" si="7"/>
        <v>0.11714442360581989</v>
      </c>
      <c r="N46" s="25">
        <f t="shared" si="4"/>
        <v>2.5466771348641615E-2</v>
      </c>
      <c r="O46" s="26">
        <v>1.74543876638043E-3</v>
      </c>
      <c r="P46" s="18"/>
      <c r="Q46" s="25">
        <f t="shared" si="8"/>
        <v>-2.9222655315444306E-2</v>
      </c>
      <c r="R46" s="25">
        <f t="shared" si="8"/>
        <v>-4.1926736469452094E-2</v>
      </c>
      <c r="S46" s="25">
        <f t="shared" si="8"/>
        <v>-1.2694240517931426E-2</v>
      </c>
      <c r="T46" s="25">
        <f t="shared" si="8"/>
        <v>1.3310074411107226E-2</v>
      </c>
      <c r="U46" s="25">
        <f t="shared" si="9"/>
        <v>0.11539898483943946</v>
      </c>
      <c r="V46" s="25">
        <f t="shared" si="9"/>
        <v>2.3721332582261185E-2</v>
      </c>
      <c r="W46" s="18"/>
      <c r="X46" s="22"/>
      <c r="Y46" s="22"/>
      <c r="Z46" s="22"/>
      <c r="AA46" s="22"/>
      <c r="AB46" s="22"/>
      <c r="AC46" s="6"/>
    </row>
    <row r="47" spans="1:29" x14ac:dyDescent="0.25">
      <c r="A47" s="7">
        <v>38749</v>
      </c>
      <c r="B47" s="21">
        <v>58.642929000000002</v>
      </c>
      <c r="C47" s="21">
        <v>404.78823899999998</v>
      </c>
      <c r="D47" s="21">
        <v>67.555481</v>
      </c>
      <c r="E47" s="21">
        <v>32.396309000000002</v>
      </c>
      <c r="F47" s="21">
        <v>47.710155</v>
      </c>
      <c r="G47" s="21">
        <v>1280.660034</v>
      </c>
      <c r="H47" s="7"/>
      <c r="I47" s="25">
        <f t="shared" si="3"/>
        <v>6.8599962159893391E-2</v>
      </c>
      <c r="J47" s="25">
        <f t="shared" si="3"/>
        <v>6.1328587032107862E-3</v>
      </c>
      <c r="K47" s="25">
        <f t="shared" si="5"/>
        <v>-1.0560019773719453E-2</v>
      </c>
      <c r="L47" s="25">
        <f t="shared" si="6"/>
        <v>1.2559776615357343E-3</v>
      </c>
      <c r="M47" s="25">
        <f t="shared" si="7"/>
        <v>-4.8837860476271366E-2</v>
      </c>
      <c r="N47" s="25">
        <f t="shared" si="4"/>
        <v>4.5315763072539816E-4</v>
      </c>
      <c r="O47" s="26">
        <v>3.3705680910918148E-4</v>
      </c>
      <c r="P47" s="18"/>
      <c r="Q47" s="25">
        <f t="shared" si="8"/>
        <v>6.8262905350784206E-2</v>
      </c>
      <c r="R47" s="25">
        <f t="shared" si="8"/>
        <v>5.795801894101605E-3</v>
      </c>
      <c r="S47" s="25">
        <f t="shared" si="8"/>
        <v>-1.0897076582828635E-2</v>
      </c>
      <c r="T47" s="25">
        <f t="shared" si="8"/>
        <v>9.1892085242655289E-4</v>
      </c>
      <c r="U47" s="25">
        <f t="shared" si="9"/>
        <v>-4.9174917285380551E-2</v>
      </c>
      <c r="V47" s="25">
        <f t="shared" si="9"/>
        <v>1.1610082161621669E-4</v>
      </c>
      <c r="W47" s="18"/>
      <c r="X47" s="22"/>
      <c r="Y47" s="22"/>
      <c r="Z47" s="22"/>
      <c r="AA47" s="22"/>
      <c r="AB47" s="22"/>
      <c r="AC47" s="6"/>
    </row>
    <row r="48" spans="1:29" x14ac:dyDescent="0.25">
      <c r="A48" s="7">
        <v>38777</v>
      </c>
      <c r="B48" s="21">
        <v>62.870316000000003</v>
      </c>
      <c r="C48" s="21">
        <v>412.29562399999998</v>
      </c>
      <c r="D48" s="21">
        <v>69.432961000000006</v>
      </c>
      <c r="E48" s="21">
        <v>33.346145999999997</v>
      </c>
      <c r="F48" s="21">
        <v>48.907532000000003</v>
      </c>
      <c r="G48" s="21">
        <v>1294.869995</v>
      </c>
      <c r="H48" s="7"/>
      <c r="I48" s="25">
        <f t="shared" si="3"/>
        <v>7.2086900707159396E-2</v>
      </c>
      <c r="J48" s="25">
        <f t="shared" si="3"/>
        <v>1.8546450407122661E-2</v>
      </c>
      <c r="K48" s="25">
        <f t="shared" si="5"/>
        <v>2.7791675408247229E-2</v>
      </c>
      <c r="L48" s="25">
        <f t="shared" si="6"/>
        <v>2.9319296837179598E-2</v>
      </c>
      <c r="M48" s="25">
        <f t="shared" si="7"/>
        <v>2.509690023015021E-2</v>
      </c>
      <c r="N48" s="25">
        <f t="shared" si="4"/>
        <v>1.1095810459249567E-2</v>
      </c>
      <c r="O48" s="26">
        <v>1.7406860027662403E-3</v>
      </c>
      <c r="P48" s="18"/>
      <c r="Q48" s="25">
        <f t="shared" si="8"/>
        <v>7.0346214704393159E-2</v>
      </c>
      <c r="R48" s="25">
        <f t="shared" si="8"/>
        <v>1.6805764404356421E-2</v>
      </c>
      <c r="S48" s="25">
        <f t="shared" si="8"/>
        <v>2.6050989405480989E-2</v>
      </c>
      <c r="T48" s="25">
        <f t="shared" si="8"/>
        <v>2.7578610834413358E-2</v>
      </c>
      <c r="U48" s="25">
        <f t="shared" si="9"/>
        <v>2.3356214227383969E-2</v>
      </c>
      <c r="V48" s="25">
        <f t="shared" si="9"/>
        <v>9.3551244564833262E-3</v>
      </c>
      <c r="W48" s="18"/>
      <c r="X48" s="22"/>
      <c r="Y48" s="22"/>
      <c r="Z48" s="22"/>
      <c r="AA48" s="22"/>
      <c r="AB48" s="22"/>
      <c r="AC48" s="6"/>
    </row>
    <row r="49" spans="1:29" x14ac:dyDescent="0.25">
      <c r="A49" s="7">
        <v>38810</v>
      </c>
      <c r="B49" s="21">
        <v>67.323593000000002</v>
      </c>
      <c r="C49" s="21">
        <v>440.56085200000001</v>
      </c>
      <c r="D49" s="21">
        <v>69.323509000000001</v>
      </c>
      <c r="E49" s="21">
        <v>36.259388000000001</v>
      </c>
      <c r="F49" s="21">
        <v>50.691540000000003</v>
      </c>
      <c r="G49" s="21">
        <v>1310.6099850000001</v>
      </c>
      <c r="H49" s="7"/>
      <c r="I49" s="25">
        <f t="shared" si="3"/>
        <v>7.0832744025018046E-2</v>
      </c>
      <c r="J49" s="25">
        <f t="shared" si="3"/>
        <v>6.8555731263352016E-2</v>
      </c>
      <c r="K49" s="25">
        <f t="shared" si="5"/>
        <v>-1.5763694709779452E-3</v>
      </c>
      <c r="L49" s="25">
        <f t="shared" si="6"/>
        <v>8.7363679149008888E-2</v>
      </c>
      <c r="M49" s="25">
        <f t="shared" si="7"/>
        <v>3.6477162658708595E-2</v>
      </c>
      <c r="N49" s="25">
        <f t="shared" si="4"/>
        <v>1.2155652737941391E-2</v>
      </c>
      <c r="O49" s="26">
        <v>2.2076523322201265E-3</v>
      </c>
      <c r="P49" s="18"/>
      <c r="Q49" s="25">
        <f t="shared" si="8"/>
        <v>6.8625091692797915E-2</v>
      </c>
      <c r="R49" s="25">
        <f t="shared" si="8"/>
        <v>6.6348078931131885E-2</v>
      </c>
      <c r="S49" s="25">
        <f t="shared" si="8"/>
        <v>-3.7840218031980717E-3</v>
      </c>
      <c r="T49" s="25">
        <f t="shared" si="8"/>
        <v>8.5156026816788757E-2</v>
      </c>
      <c r="U49" s="25">
        <f t="shared" si="9"/>
        <v>3.4269510326488471E-2</v>
      </c>
      <c r="V49" s="25">
        <f t="shared" si="9"/>
        <v>9.9480004057212641E-3</v>
      </c>
      <c r="W49" s="18"/>
      <c r="X49" s="22"/>
      <c r="Y49" s="22"/>
      <c r="Z49" s="22"/>
      <c r="AA49" s="22"/>
      <c r="AB49" s="22"/>
      <c r="AC49" s="6"/>
    </row>
    <row r="50" spans="1:29" x14ac:dyDescent="0.25">
      <c r="A50" s="7">
        <v>38838</v>
      </c>
      <c r="B50" s="21">
        <v>67.392021</v>
      </c>
      <c r="C50" s="21">
        <v>434.82785000000001</v>
      </c>
      <c r="D50" s="21">
        <v>67.512428</v>
      </c>
      <c r="E50" s="21">
        <v>35.493175999999998</v>
      </c>
      <c r="F50" s="21">
        <v>49.193913000000002</v>
      </c>
      <c r="G50" s="21">
        <v>1270.089966</v>
      </c>
      <c r="H50" s="7"/>
      <c r="I50" s="25">
        <f t="shared" si="3"/>
        <v>1.0164044572011921E-3</v>
      </c>
      <c r="J50" s="25">
        <f t="shared" si="3"/>
        <v>-1.3012962849454413E-2</v>
      </c>
      <c r="K50" s="25">
        <f t="shared" si="5"/>
        <v>-2.6125062422907686E-2</v>
      </c>
      <c r="L50" s="25">
        <f t="shared" si="6"/>
        <v>-2.1131410160590725E-2</v>
      </c>
      <c r="M50" s="25">
        <f t="shared" si="7"/>
        <v>-2.954392389736038E-2</v>
      </c>
      <c r="N50" s="25">
        <f t="shared" si="4"/>
        <v>-3.0916916141150885E-2</v>
      </c>
      <c r="O50" s="26">
        <v>1.6700820033002299E-3</v>
      </c>
      <c r="P50" s="18"/>
      <c r="Q50" s="25">
        <f t="shared" si="8"/>
        <v>-6.5367754609903781E-4</v>
      </c>
      <c r="R50" s="25">
        <f t="shared" si="8"/>
        <v>-1.4683044852754642E-2</v>
      </c>
      <c r="S50" s="25">
        <f t="shared" si="8"/>
        <v>-2.7795144426207917E-2</v>
      </c>
      <c r="T50" s="25">
        <f t="shared" si="8"/>
        <v>-2.2801492163890956E-2</v>
      </c>
      <c r="U50" s="25">
        <f t="shared" si="9"/>
        <v>-3.1214005900660612E-2</v>
      </c>
      <c r="V50" s="25">
        <f t="shared" si="9"/>
        <v>-3.2586998144451117E-2</v>
      </c>
      <c r="W50" s="18"/>
      <c r="X50" s="22"/>
      <c r="Y50" s="22"/>
      <c r="Z50" s="22"/>
      <c r="AA50" s="22"/>
      <c r="AB50" s="22"/>
      <c r="AC50" s="6"/>
    </row>
    <row r="51" spans="1:29" x14ac:dyDescent="0.25">
      <c r="A51" s="7">
        <v>38869</v>
      </c>
      <c r="B51" s="21">
        <v>66.307274000000007</v>
      </c>
      <c r="C51" s="21">
        <v>425.56680299999999</v>
      </c>
      <c r="D51" s="21">
        <v>64.909949999999995</v>
      </c>
      <c r="E51" s="21">
        <v>35.814090999999998</v>
      </c>
      <c r="F51" s="21">
        <v>49.549278000000001</v>
      </c>
      <c r="G51" s="21">
        <v>1270.1999510000001</v>
      </c>
      <c r="H51" s="7"/>
      <c r="I51" s="25">
        <f t="shared" si="3"/>
        <v>-1.6096074637678481E-2</v>
      </c>
      <c r="J51" s="25">
        <f t="shared" si="3"/>
        <v>-2.1298191916640175E-2</v>
      </c>
      <c r="K51" s="25">
        <f t="shared" si="5"/>
        <v>-3.8548132204636487E-2</v>
      </c>
      <c r="L51" s="25">
        <f t="shared" si="6"/>
        <v>9.0415971791308891E-3</v>
      </c>
      <c r="M51" s="25">
        <f t="shared" si="7"/>
        <v>7.223759573669275E-3</v>
      </c>
      <c r="N51" s="25">
        <f t="shared" si="4"/>
        <v>8.6596227782509416E-5</v>
      </c>
      <c r="O51" s="26">
        <v>2.3647915122675177E-3</v>
      </c>
      <c r="P51" s="18"/>
      <c r="Q51" s="25">
        <f t="shared" si="8"/>
        <v>-1.8460866149945999E-2</v>
      </c>
      <c r="R51" s="25">
        <f t="shared" si="8"/>
        <v>-2.3662983428907693E-2</v>
      </c>
      <c r="S51" s="25">
        <f t="shared" si="8"/>
        <v>-4.0912923716904005E-2</v>
      </c>
      <c r="T51" s="25">
        <f t="shared" si="8"/>
        <v>6.676805666863371E-3</v>
      </c>
      <c r="U51" s="25">
        <f t="shared" si="9"/>
        <v>4.8589680614017569E-3</v>
      </c>
      <c r="V51" s="25">
        <f t="shared" si="9"/>
        <v>-2.2781952844850083E-3</v>
      </c>
      <c r="W51" s="18"/>
      <c r="X51" s="22"/>
      <c r="Y51" s="22"/>
      <c r="Z51" s="22"/>
      <c r="AA51" s="22"/>
      <c r="AB51" s="22"/>
      <c r="AC51" s="6"/>
    </row>
    <row r="52" spans="1:29" x14ac:dyDescent="0.25">
      <c r="A52" s="7">
        <v>38901</v>
      </c>
      <c r="B52" s="21">
        <v>62.672553999999998</v>
      </c>
      <c r="C52" s="21">
        <v>426.09600799999998</v>
      </c>
      <c r="D52" s="21">
        <v>65.408478000000002</v>
      </c>
      <c r="E52" s="21">
        <v>35.512431999999997</v>
      </c>
      <c r="F52" s="21">
        <v>54.710155</v>
      </c>
      <c r="G52" s="21">
        <v>1276.660034</v>
      </c>
      <c r="H52" s="7"/>
      <c r="I52" s="25">
        <f t="shared" si="3"/>
        <v>-5.4816308690355919E-2</v>
      </c>
      <c r="J52" s="25">
        <f t="shared" si="3"/>
        <v>1.2435297966604253E-3</v>
      </c>
      <c r="K52" s="25">
        <f t="shared" si="5"/>
        <v>7.6803017102926585E-3</v>
      </c>
      <c r="L52" s="25">
        <f t="shared" si="6"/>
        <v>-8.4229137631889328E-3</v>
      </c>
      <c r="M52" s="25">
        <f t="shared" si="7"/>
        <v>0.10415645208795987</v>
      </c>
      <c r="N52" s="25">
        <f t="shared" si="4"/>
        <v>5.0858787979908282E-3</v>
      </c>
      <c r="O52" s="26">
        <v>6.6488764840665366E-3</v>
      </c>
      <c r="P52" s="18"/>
      <c r="Q52" s="25">
        <f t="shared" si="8"/>
        <v>-6.1465185174422454E-2</v>
      </c>
      <c r="R52" s="25">
        <f t="shared" si="8"/>
        <v>-5.4053466874061113E-3</v>
      </c>
      <c r="S52" s="25">
        <f t="shared" si="8"/>
        <v>1.0314252262261219E-3</v>
      </c>
      <c r="T52" s="25">
        <f t="shared" si="8"/>
        <v>-1.5071790247255469E-2</v>
      </c>
      <c r="U52" s="25">
        <f t="shared" si="9"/>
        <v>9.7507575603893337E-2</v>
      </c>
      <c r="V52" s="25">
        <f t="shared" si="9"/>
        <v>-1.5629976860757084E-3</v>
      </c>
      <c r="W52" s="18"/>
      <c r="X52" s="22"/>
      <c r="Y52" s="22"/>
      <c r="Z52" s="22"/>
      <c r="AA52" s="22"/>
      <c r="AB52" s="22"/>
      <c r="AC52" s="6"/>
    </row>
    <row r="53" spans="1:29" x14ac:dyDescent="0.25">
      <c r="A53" s="7">
        <v>38930</v>
      </c>
      <c r="B53" s="21">
        <v>60.866233999999999</v>
      </c>
      <c r="C53" s="21">
        <v>439.69101000000001</v>
      </c>
      <c r="D53" s="21">
        <v>68.689407000000003</v>
      </c>
      <c r="E53" s="21">
        <v>36.715198999999998</v>
      </c>
      <c r="F53" s="21">
        <v>54.907200000000003</v>
      </c>
      <c r="G53" s="21">
        <v>1303.8199460000001</v>
      </c>
      <c r="H53" s="7"/>
      <c r="I53" s="25">
        <f t="shared" si="3"/>
        <v>-2.8821547626733057E-2</v>
      </c>
      <c r="J53" s="25">
        <f t="shared" si="3"/>
        <v>3.1905959560174946E-2</v>
      </c>
      <c r="K53" s="25">
        <f t="shared" si="5"/>
        <v>5.0160607620314934E-2</v>
      </c>
      <c r="L53" s="25">
        <f t="shared" si="6"/>
        <v>3.3868899770086225E-2</v>
      </c>
      <c r="M53" s="25">
        <f t="shared" si="7"/>
        <v>3.6016165554639823E-3</v>
      </c>
      <c r="N53" s="25">
        <f t="shared" si="4"/>
        <v>2.1274193032348121E-2</v>
      </c>
      <c r="O53" s="26">
        <v>7.5202445297683175E-3</v>
      </c>
      <c r="P53" s="18"/>
      <c r="Q53" s="25">
        <f t="shared" si="8"/>
        <v>-3.6341792156501372E-2</v>
      </c>
      <c r="R53" s="25">
        <f t="shared" si="8"/>
        <v>2.4385715030406627E-2</v>
      </c>
      <c r="S53" s="25">
        <f t="shared" si="8"/>
        <v>4.2640363090546619E-2</v>
      </c>
      <c r="T53" s="25">
        <f t="shared" si="8"/>
        <v>2.6348655240317907E-2</v>
      </c>
      <c r="U53" s="25">
        <f t="shared" si="9"/>
        <v>-3.9186279743043352E-3</v>
      </c>
      <c r="V53" s="25">
        <f t="shared" si="9"/>
        <v>1.3753948502579803E-2</v>
      </c>
      <c r="W53" s="18"/>
      <c r="X53" s="22"/>
      <c r="Y53" s="22"/>
      <c r="Z53" s="22"/>
      <c r="AA53" s="22"/>
      <c r="AB53" s="22"/>
      <c r="AC53" s="6"/>
    </row>
    <row r="54" spans="1:29" x14ac:dyDescent="0.25">
      <c r="A54" s="7">
        <v>38961</v>
      </c>
      <c r="B54" s="21">
        <v>64.076133999999996</v>
      </c>
      <c r="C54" s="21">
        <v>442.54211400000003</v>
      </c>
      <c r="D54" s="21">
        <v>69.512291000000005</v>
      </c>
      <c r="E54" s="21">
        <v>34.419693000000002</v>
      </c>
      <c r="F54" s="21">
        <v>54.444701999999999</v>
      </c>
      <c r="G54" s="21">
        <v>1335.849976</v>
      </c>
      <c r="H54" s="7"/>
      <c r="I54" s="25">
        <f t="shared" si="3"/>
        <v>5.2736957571582366E-2</v>
      </c>
      <c r="J54" s="25">
        <f t="shared" si="3"/>
        <v>6.4843354427466249E-3</v>
      </c>
      <c r="K54" s="25">
        <f t="shared" si="5"/>
        <v>1.1979780230159776E-2</v>
      </c>
      <c r="L54" s="25">
        <f t="shared" si="6"/>
        <v>-6.2521954463599538E-2</v>
      </c>
      <c r="M54" s="25">
        <f t="shared" si="7"/>
        <v>-8.4232668939593358E-3</v>
      </c>
      <c r="N54" s="25">
        <f t="shared" si="4"/>
        <v>2.4566298512509466E-2</v>
      </c>
      <c r="O54" s="26">
        <v>4.3897120890462405E-3</v>
      </c>
      <c r="P54" s="18"/>
      <c r="Q54" s="25">
        <f t="shared" si="8"/>
        <v>4.8347245482536126E-2</v>
      </c>
      <c r="R54" s="25">
        <f t="shared" si="8"/>
        <v>2.0946233537003844E-3</v>
      </c>
      <c r="S54" s="25">
        <f t="shared" si="8"/>
        <v>7.5900681411135351E-3</v>
      </c>
      <c r="T54" s="25">
        <f t="shared" si="8"/>
        <v>-6.6911666552645785E-2</v>
      </c>
      <c r="U54" s="25">
        <f t="shared" si="9"/>
        <v>-1.2812978983005575E-2</v>
      </c>
      <c r="V54" s="25">
        <f t="shared" si="9"/>
        <v>2.0176586423463226E-2</v>
      </c>
      <c r="W54" s="18"/>
      <c r="X54" s="22"/>
      <c r="Y54" s="22"/>
      <c r="Z54" s="22"/>
      <c r="AA54" s="22"/>
      <c r="AB54" s="22"/>
      <c r="AC54" s="6"/>
    </row>
    <row r="55" spans="1:29" x14ac:dyDescent="0.25">
      <c r="A55" s="7">
        <v>38992</v>
      </c>
      <c r="B55" s="21">
        <v>64.896895999999998</v>
      </c>
      <c r="C55" s="21">
        <v>446.90783699999997</v>
      </c>
      <c r="D55" s="21">
        <v>78.326453999999998</v>
      </c>
      <c r="E55" s="21">
        <v>34.432625000000002</v>
      </c>
      <c r="F55" s="21">
        <v>57.949936000000001</v>
      </c>
      <c r="G55" s="21">
        <v>1377.9399410000001</v>
      </c>
      <c r="H55" s="7"/>
      <c r="I55" s="25">
        <f t="shared" si="3"/>
        <v>1.2809168543158389E-2</v>
      </c>
      <c r="J55" s="25">
        <f t="shared" si="3"/>
        <v>9.865101787803976E-3</v>
      </c>
      <c r="K55" s="25">
        <f t="shared" si="5"/>
        <v>0.12680006475401595</v>
      </c>
      <c r="L55" s="25">
        <f t="shared" si="6"/>
        <v>3.7571514655865279E-4</v>
      </c>
      <c r="M55" s="25">
        <f t="shared" si="7"/>
        <v>6.4381544415469616E-2</v>
      </c>
      <c r="N55" s="25">
        <f t="shared" si="4"/>
        <v>3.1508002961554205E-2</v>
      </c>
      <c r="O55" s="26">
        <v>4.174196027120076E-3</v>
      </c>
      <c r="P55" s="18"/>
      <c r="Q55" s="25">
        <f t="shared" si="8"/>
        <v>8.6349725160383139E-3</v>
      </c>
      <c r="R55" s="25">
        <f t="shared" si="8"/>
        <v>5.6909057606839E-3</v>
      </c>
      <c r="S55" s="25">
        <f t="shared" si="8"/>
        <v>0.12262586872689588</v>
      </c>
      <c r="T55" s="25">
        <f t="shared" si="8"/>
        <v>-3.7984808805614232E-3</v>
      </c>
      <c r="U55" s="25">
        <f t="shared" si="9"/>
        <v>6.0207348388349541E-2</v>
      </c>
      <c r="V55" s="25">
        <f t="shared" si="9"/>
        <v>2.7333806934434129E-2</v>
      </c>
      <c r="W55" s="18"/>
      <c r="X55" s="22"/>
      <c r="Y55" s="22"/>
      <c r="Z55" s="22"/>
      <c r="AA55" s="22"/>
      <c r="AB55" s="22"/>
      <c r="AC55" s="6"/>
    </row>
    <row r="56" spans="1:29" x14ac:dyDescent="0.25">
      <c r="A56" s="7">
        <v>39022</v>
      </c>
      <c r="B56" s="21">
        <v>72.197685000000007</v>
      </c>
      <c r="C56" s="21">
        <v>446.19418300000001</v>
      </c>
      <c r="D56" s="21">
        <v>78.231673999999998</v>
      </c>
      <c r="E56" s="21">
        <v>34.648482999999999</v>
      </c>
      <c r="F56" s="21">
        <v>62.593558999999999</v>
      </c>
      <c r="G56" s="21">
        <v>1400.630005</v>
      </c>
      <c r="H56" s="7"/>
      <c r="I56" s="25">
        <f t="shared" si="3"/>
        <v>0.11249827726737505</v>
      </c>
      <c r="J56" s="25">
        <f t="shared" si="3"/>
        <v>-1.5968706317405212E-3</v>
      </c>
      <c r="K56" s="25">
        <f t="shared" si="5"/>
        <v>-1.2100637161488459E-3</v>
      </c>
      <c r="L56" s="25">
        <f t="shared" si="6"/>
        <v>6.2689963370494706E-3</v>
      </c>
      <c r="M56" s="25">
        <f t="shared" si="7"/>
        <v>8.0131632932260777E-2</v>
      </c>
      <c r="N56" s="25">
        <f t="shared" si="4"/>
        <v>1.6466656727820217E-2</v>
      </c>
      <c r="O56" s="26">
        <v>4.8343730550414327E-3</v>
      </c>
      <c r="P56" s="18"/>
      <c r="Q56" s="25">
        <f t="shared" si="8"/>
        <v>0.10766390421233361</v>
      </c>
      <c r="R56" s="25">
        <f t="shared" si="8"/>
        <v>-6.4312436867819539E-3</v>
      </c>
      <c r="S56" s="25">
        <f t="shared" si="8"/>
        <v>-6.0444367711902786E-3</v>
      </c>
      <c r="T56" s="25">
        <f t="shared" si="8"/>
        <v>1.4346232820080379E-3</v>
      </c>
      <c r="U56" s="25">
        <f t="shared" si="9"/>
        <v>7.5297259877219344E-2</v>
      </c>
      <c r="V56" s="25">
        <f t="shared" si="9"/>
        <v>1.1632283672778784E-2</v>
      </c>
      <c r="W56" s="18"/>
      <c r="X56" s="22"/>
      <c r="Y56" s="22"/>
      <c r="Z56" s="22"/>
      <c r="AA56" s="22"/>
      <c r="AB56" s="22"/>
      <c r="AC56" s="6"/>
    </row>
    <row r="57" spans="1:29" x14ac:dyDescent="0.25">
      <c r="A57" s="7">
        <v>39052</v>
      </c>
      <c r="B57" s="21">
        <v>72.450492999999994</v>
      </c>
      <c r="C57" s="21">
        <v>501.16992199999999</v>
      </c>
      <c r="D57" s="21">
        <v>82.682854000000006</v>
      </c>
      <c r="E57" s="21">
        <v>34.407187999999998</v>
      </c>
      <c r="F57" s="21">
        <v>62.446877000000001</v>
      </c>
      <c r="G57" s="21">
        <v>1418.3000489999999</v>
      </c>
      <c r="H57" s="7"/>
      <c r="I57" s="25">
        <f t="shared" si="3"/>
        <v>3.5016081194292337E-3</v>
      </c>
      <c r="J57" s="25">
        <f t="shared" si="3"/>
        <v>0.12321034449702806</v>
      </c>
      <c r="K57" s="25">
        <f t="shared" si="5"/>
        <v>5.6897414722328454E-2</v>
      </c>
      <c r="L57" s="25">
        <f t="shared" si="6"/>
        <v>-6.9640855560689774E-3</v>
      </c>
      <c r="M57" s="25">
        <f t="shared" si="7"/>
        <v>-2.3434040553597102E-3</v>
      </c>
      <c r="N57" s="25">
        <f t="shared" si="4"/>
        <v>1.2615782852659851E-2</v>
      </c>
      <c r="O57" s="26">
        <v>6.5836136063553673E-4</v>
      </c>
      <c r="P57" s="18"/>
      <c r="Q57" s="25">
        <f t="shared" si="8"/>
        <v>2.8432467587936969E-3</v>
      </c>
      <c r="R57" s="25">
        <f t="shared" si="8"/>
        <v>0.12255198313639253</v>
      </c>
      <c r="S57" s="25">
        <f t="shared" si="8"/>
        <v>5.6239053361692916E-2</v>
      </c>
      <c r="T57" s="25">
        <f t="shared" si="8"/>
        <v>-7.6224469167045141E-3</v>
      </c>
      <c r="U57" s="25">
        <f t="shared" si="9"/>
        <v>-3.0017654159952469E-3</v>
      </c>
      <c r="V57" s="25">
        <f t="shared" si="9"/>
        <v>1.1957421492024315E-2</v>
      </c>
      <c r="W57" s="18"/>
      <c r="X57" s="22"/>
      <c r="Y57" s="22"/>
      <c r="Z57" s="22"/>
      <c r="AA57" s="22"/>
      <c r="AB57" s="22"/>
      <c r="AC57" s="6"/>
    </row>
    <row r="58" spans="1:29" x14ac:dyDescent="0.25">
      <c r="A58" s="7">
        <v>39085</v>
      </c>
      <c r="B58" s="21">
        <v>73.037666000000002</v>
      </c>
      <c r="C58" s="21">
        <v>496.04122899999999</v>
      </c>
      <c r="D58" s="21">
        <v>84.385017000000005</v>
      </c>
      <c r="E58" s="21">
        <v>35.300629000000001</v>
      </c>
      <c r="F58" s="21">
        <v>60.385142999999999</v>
      </c>
      <c r="G58" s="21">
        <v>1438.23999</v>
      </c>
      <c r="H58" s="7"/>
      <c r="I58" s="25">
        <f t="shared" si="3"/>
        <v>8.1044721117358165E-3</v>
      </c>
      <c r="J58" s="25">
        <f t="shared" si="3"/>
        <v>-1.0233441343672656E-2</v>
      </c>
      <c r="K58" s="25">
        <f t="shared" si="5"/>
        <v>2.05866502866483E-2</v>
      </c>
      <c r="L58" s="25">
        <f t="shared" si="6"/>
        <v>2.5966696261258138E-2</v>
      </c>
      <c r="M58" s="25">
        <f t="shared" si="7"/>
        <v>-3.3015806378916324E-2</v>
      </c>
      <c r="N58" s="25">
        <f t="shared" si="4"/>
        <v>1.4059042735039773E-2</v>
      </c>
      <c r="O58" s="26">
        <v>1.6257911852461235E-3</v>
      </c>
      <c r="P58" s="18"/>
      <c r="Q58" s="25">
        <f t="shared" si="8"/>
        <v>6.4786809264896928E-3</v>
      </c>
      <c r="R58" s="25">
        <f t="shared" si="8"/>
        <v>-1.1859232528918779E-2</v>
      </c>
      <c r="S58" s="25">
        <f t="shared" si="8"/>
        <v>1.8960859101402178E-2</v>
      </c>
      <c r="T58" s="25">
        <f t="shared" si="8"/>
        <v>2.4340905076012016E-2</v>
      </c>
      <c r="U58" s="25">
        <f t="shared" si="9"/>
        <v>-3.4641597564162449E-2</v>
      </c>
      <c r="V58" s="25">
        <f t="shared" si="9"/>
        <v>1.2433251549793649E-2</v>
      </c>
      <c r="W58" s="18"/>
      <c r="X58" s="22"/>
      <c r="Y58" s="22"/>
      <c r="Z58" s="22"/>
      <c r="AA58" s="22"/>
      <c r="AB58" s="22"/>
      <c r="AC58" s="6"/>
    </row>
    <row r="59" spans="1:29" x14ac:dyDescent="0.25">
      <c r="A59" s="7">
        <v>39114</v>
      </c>
      <c r="B59" s="21">
        <v>71.436797999999996</v>
      </c>
      <c r="C59" s="21">
        <v>457.69549599999999</v>
      </c>
      <c r="D59" s="21">
        <v>79.338158000000007</v>
      </c>
      <c r="E59" s="21">
        <v>36.964336000000003</v>
      </c>
      <c r="F59" s="21">
        <v>58.661816000000002</v>
      </c>
      <c r="G59" s="21">
        <v>1406.8199460000001</v>
      </c>
      <c r="H59" s="7"/>
      <c r="I59" s="25">
        <f t="shared" si="3"/>
        <v>-2.1918389341740507E-2</v>
      </c>
      <c r="J59" s="25">
        <f t="shared" si="3"/>
        <v>-7.7303519865281167E-2</v>
      </c>
      <c r="K59" s="25">
        <f t="shared" si="5"/>
        <v>-5.9807524835836623E-2</v>
      </c>
      <c r="L59" s="25">
        <f t="shared" si="6"/>
        <v>4.7129670125708012E-2</v>
      </c>
      <c r="M59" s="25">
        <f t="shared" si="7"/>
        <v>-2.8538923887287959E-2</v>
      </c>
      <c r="N59" s="25">
        <f t="shared" si="4"/>
        <v>-2.1846176033528231E-2</v>
      </c>
      <c r="O59" s="26">
        <v>7.2691873727131952E-3</v>
      </c>
      <c r="P59" s="18"/>
      <c r="Q59" s="25">
        <f t="shared" si="8"/>
        <v>-2.9187576714453704E-2</v>
      </c>
      <c r="R59" s="25">
        <f t="shared" si="8"/>
        <v>-8.4572707237994357E-2</v>
      </c>
      <c r="S59" s="25">
        <f t="shared" si="8"/>
        <v>-6.7076712208549813E-2</v>
      </c>
      <c r="T59" s="25">
        <f t="shared" si="8"/>
        <v>3.9860482752994815E-2</v>
      </c>
      <c r="U59" s="25">
        <f t="shared" si="9"/>
        <v>-3.5808111260001156E-2</v>
      </c>
      <c r="V59" s="25">
        <f t="shared" si="9"/>
        <v>-2.9115363406241428E-2</v>
      </c>
      <c r="W59" s="18"/>
      <c r="X59" s="22"/>
      <c r="Y59" s="22"/>
      <c r="Z59" s="22"/>
      <c r="AA59" s="22"/>
      <c r="AB59" s="22"/>
      <c r="AC59" s="6"/>
    </row>
    <row r="60" spans="1:29" x14ac:dyDescent="0.25">
      <c r="A60" s="7">
        <v>39142</v>
      </c>
      <c r="B60" s="21">
        <v>72.787598000000003</v>
      </c>
      <c r="C60" s="21">
        <v>466.50958300000002</v>
      </c>
      <c r="D60" s="21">
        <v>80.464973000000001</v>
      </c>
      <c r="E60" s="21">
        <v>36.384914000000002</v>
      </c>
      <c r="F60" s="21">
        <v>61.747123999999999</v>
      </c>
      <c r="G60" s="21">
        <v>1420.8599850000001</v>
      </c>
      <c r="H60" s="7"/>
      <c r="I60" s="25">
        <f t="shared" si="3"/>
        <v>1.8909022210094051E-2</v>
      </c>
      <c r="J60" s="25">
        <f t="shared" si="3"/>
        <v>1.9257534926671038E-2</v>
      </c>
      <c r="K60" s="25">
        <f t="shared" si="5"/>
        <v>1.4202686681987098E-2</v>
      </c>
      <c r="L60" s="25">
        <f t="shared" si="6"/>
        <v>-1.5675163216782861E-2</v>
      </c>
      <c r="M60" s="25">
        <f t="shared" si="7"/>
        <v>5.2594825908560239E-2</v>
      </c>
      <c r="N60" s="25">
        <f t="shared" si="4"/>
        <v>9.9799828968305526E-3</v>
      </c>
      <c r="O60" s="26">
        <v>4.5068338432141504E-3</v>
      </c>
      <c r="P60" s="18"/>
      <c r="Q60" s="25">
        <f t="shared" si="8"/>
        <v>1.4402188366879901E-2</v>
      </c>
      <c r="R60" s="25">
        <f t="shared" si="8"/>
        <v>1.4750701083456889E-2</v>
      </c>
      <c r="S60" s="25">
        <f t="shared" si="8"/>
        <v>9.6958528387729483E-3</v>
      </c>
      <c r="T60" s="25">
        <f t="shared" si="8"/>
        <v>-2.0181997059997011E-2</v>
      </c>
      <c r="U60" s="25">
        <f t="shared" si="9"/>
        <v>4.8087992065346086E-2</v>
      </c>
      <c r="V60" s="25">
        <f t="shared" si="9"/>
        <v>5.4731490536164022E-3</v>
      </c>
      <c r="W60" s="18"/>
      <c r="X60" s="22"/>
      <c r="Y60" s="22"/>
      <c r="Z60" s="22"/>
      <c r="AA60" s="22"/>
      <c r="AB60" s="22"/>
      <c r="AC60" s="6"/>
    </row>
    <row r="61" spans="1:29" x14ac:dyDescent="0.25">
      <c r="A61" s="7">
        <v>39174</v>
      </c>
      <c r="B61" s="21">
        <v>76.135941000000003</v>
      </c>
      <c r="C61" s="21">
        <v>487.22717299999999</v>
      </c>
      <c r="D61" s="21">
        <v>87.251480000000001</v>
      </c>
      <c r="E61" s="21">
        <v>38.044162999999998</v>
      </c>
      <c r="F61" s="21">
        <v>64.963379000000003</v>
      </c>
      <c r="G61" s="21">
        <v>1482.369995</v>
      </c>
      <c r="H61" s="7"/>
      <c r="I61" s="25">
        <f t="shared" si="3"/>
        <v>4.6001559221668487E-2</v>
      </c>
      <c r="J61" s="25">
        <f t="shared" si="3"/>
        <v>4.4409784396647556E-2</v>
      </c>
      <c r="K61" s="25">
        <f t="shared" si="5"/>
        <v>8.4341133128821077E-2</v>
      </c>
      <c r="L61" s="25">
        <f t="shared" si="6"/>
        <v>4.5602663785325959E-2</v>
      </c>
      <c r="M61" s="25">
        <f t="shared" si="7"/>
        <v>5.208752718588161E-2</v>
      </c>
      <c r="N61" s="25">
        <f t="shared" si="4"/>
        <v>4.3290690602424187E-2</v>
      </c>
      <c r="O61" s="26">
        <v>3.0562038891606153E-3</v>
      </c>
      <c r="P61" s="18"/>
      <c r="Q61" s="25">
        <f t="shared" si="8"/>
        <v>4.2945355332507873E-2</v>
      </c>
      <c r="R61" s="25">
        <f t="shared" si="8"/>
        <v>4.1353580507486942E-2</v>
      </c>
      <c r="S61" s="25">
        <f t="shared" si="8"/>
        <v>8.1284929239660464E-2</v>
      </c>
      <c r="T61" s="25">
        <f t="shared" si="8"/>
        <v>4.2546459896165345E-2</v>
      </c>
      <c r="U61" s="25">
        <f t="shared" si="9"/>
        <v>4.9031323296720997E-2</v>
      </c>
      <c r="V61" s="25">
        <f t="shared" si="9"/>
        <v>4.0234486713263573E-2</v>
      </c>
      <c r="W61" s="18"/>
      <c r="X61" s="22"/>
      <c r="Y61" s="22"/>
      <c r="Z61" s="22"/>
      <c r="AA61" s="22"/>
      <c r="AB61" s="22"/>
      <c r="AC61" s="6"/>
    </row>
    <row r="62" spans="1:29" x14ac:dyDescent="0.25">
      <c r="A62" s="7">
        <v>39203</v>
      </c>
      <c r="B62" s="21">
        <v>82.656693000000004</v>
      </c>
      <c r="C62" s="21">
        <v>500.10604899999998</v>
      </c>
      <c r="D62" s="21">
        <v>91.353226000000006</v>
      </c>
      <c r="E62" s="21">
        <v>34.646720999999999</v>
      </c>
      <c r="F62" s="21">
        <v>68.358909999999995</v>
      </c>
      <c r="G62" s="21">
        <v>1530.619995</v>
      </c>
      <c r="H62" s="7"/>
      <c r="I62" s="25">
        <f t="shared" si="3"/>
        <v>8.5646173336190845E-2</v>
      </c>
      <c r="J62" s="25">
        <f t="shared" si="3"/>
        <v>2.6433000279317387E-2</v>
      </c>
      <c r="K62" s="25">
        <f t="shared" si="5"/>
        <v>4.7010618043384467E-2</v>
      </c>
      <c r="L62" s="25">
        <f t="shared" si="6"/>
        <v>-8.9302582369863104E-2</v>
      </c>
      <c r="M62" s="25">
        <f t="shared" si="7"/>
        <v>5.2268386470475825E-2</v>
      </c>
      <c r="N62" s="25">
        <f t="shared" si="4"/>
        <v>3.254922870993493E-2</v>
      </c>
      <c r="O62" s="26">
        <v>-6.7397225583126124E-4</v>
      </c>
      <c r="P62" s="18"/>
      <c r="Q62" s="25">
        <f t="shared" si="8"/>
        <v>8.6320145592022113E-2</v>
      </c>
      <c r="R62" s="25">
        <f t="shared" si="8"/>
        <v>2.7106972535148648E-2</v>
      </c>
      <c r="S62" s="25">
        <f t="shared" si="8"/>
        <v>4.7684590299215728E-2</v>
      </c>
      <c r="T62" s="25">
        <f t="shared" si="8"/>
        <v>-8.8628610114031836E-2</v>
      </c>
      <c r="U62" s="25">
        <f t="shared" si="9"/>
        <v>5.2942358726307086E-2</v>
      </c>
      <c r="V62" s="25">
        <f t="shared" si="9"/>
        <v>3.3223200965766191E-2</v>
      </c>
      <c r="W62" s="18"/>
      <c r="X62" s="22"/>
      <c r="Y62" s="22"/>
      <c r="Z62" s="22"/>
      <c r="AA62" s="22"/>
      <c r="AB62" s="22"/>
      <c r="AC62" s="6"/>
    </row>
    <row r="63" spans="1:29" x14ac:dyDescent="0.25">
      <c r="A63" s="7">
        <v>39234</v>
      </c>
      <c r="B63" s="21">
        <v>79.016486999999998</v>
      </c>
      <c r="C63" s="21">
        <v>470.73663299999998</v>
      </c>
      <c r="D63" s="21">
        <v>90.196312000000006</v>
      </c>
      <c r="E63" s="21">
        <v>34.772880999999998</v>
      </c>
      <c r="F63" s="21">
        <v>68.942466999999994</v>
      </c>
      <c r="G63" s="21">
        <v>1503.349976</v>
      </c>
      <c r="H63" s="7"/>
      <c r="I63" s="25">
        <f t="shared" si="3"/>
        <v>-4.4040063398132934E-2</v>
      </c>
      <c r="J63" s="25">
        <f t="shared" si="3"/>
        <v>-5.8726376253049439E-2</v>
      </c>
      <c r="K63" s="25">
        <f t="shared" si="5"/>
        <v>-1.2664183309738841E-2</v>
      </c>
      <c r="L63" s="25">
        <f t="shared" si="6"/>
        <v>3.6413258270528992E-3</v>
      </c>
      <c r="M63" s="25">
        <f t="shared" si="7"/>
        <v>8.5366633259658098E-3</v>
      </c>
      <c r="N63" s="25">
        <f t="shared" si="4"/>
        <v>-1.7816322202167556E-2</v>
      </c>
      <c r="O63" s="26">
        <v>4.7505291597545324E-3</v>
      </c>
      <c r="P63" s="18"/>
      <c r="Q63" s="25">
        <f t="shared" si="8"/>
        <v>-4.8790592557887466E-2</v>
      </c>
      <c r="R63" s="25">
        <f t="shared" si="8"/>
        <v>-6.3476905412803972E-2</v>
      </c>
      <c r="S63" s="25">
        <f t="shared" si="8"/>
        <v>-1.7414712469493374E-2</v>
      </c>
      <c r="T63" s="25">
        <f t="shared" si="8"/>
        <v>-1.1092033327016332E-3</v>
      </c>
      <c r="U63" s="25">
        <f t="shared" si="9"/>
        <v>3.7861341662112774E-3</v>
      </c>
      <c r="V63" s="25">
        <f t="shared" si="9"/>
        <v>-2.2566851361922088E-2</v>
      </c>
      <c r="W63" s="18"/>
      <c r="X63" s="22"/>
      <c r="Y63" s="22"/>
      <c r="Z63" s="22"/>
      <c r="AA63" s="22"/>
      <c r="AB63" s="22"/>
      <c r="AC63" s="6"/>
    </row>
    <row r="64" spans="1:29" x14ac:dyDescent="0.25">
      <c r="A64" s="7">
        <v>39265</v>
      </c>
      <c r="B64" s="21">
        <v>84.990379000000004</v>
      </c>
      <c r="C64" s="21">
        <v>427.41674799999998</v>
      </c>
      <c r="D64" s="21">
        <v>94.823966999999996</v>
      </c>
      <c r="E64" s="21">
        <v>33.916339999999998</v>
      </c>
      <c r="F64" s="21">
        <v>69.969871999999995</v>
      </c>
      <c r="G64" s="21">
        <v>1455.2700199999999</v>
      </c>
      <c r="H64" s="7"/>
      <c r="I64" s="25">
        <f t="shared" si="3"/>
        <v>7.56031079944115E-2</v>
      </c>
      <c r="J64" s="25">
        <f t="shared" si="3"/>
        <v>-9.2025735757854221E-2</v>
      </c>
      <c r="K64" s="25">
        <f t="shared" si="5"/>
        <v>5.1306476921140431E-2</v>
      </c>
      <c r="L64" s="25">
        <f t="shared" si="6"/>
        <v>-2.4632442736050586E-2</v>
      </c>
      <c r="M64" s="25">
        <f t="shared" si="7"/>
        <v>1.4902353291186943E-2</v>
      </c>
      <c r="N64" s="25">
        <f t="shared" si="4"/>
        <v>-3.1981878316802548E-2</v>
      </c>
      <c r="O64" s="26">
        <v>9.0411129854401969E-3</v>
      </c>
      <c r="P64" s="18"/>
      <c r="Q64" s="25">
        <f t="shared" si="8"/>
        <v>6.6561995008971309E-2</v>
      </c>
      <c r="R64" s="25">
        <f t="shared" si="8"/>
        <v>-0.10106684874329441</v>
      </c>
      <c r="S64" s="25">
        <f t="shared" si="8"/>
        <v>4.2265363935700233E-2</v>
      </c>
      <c r="T64" s="25">
        <f t="shared" si="8"/>
        <v>-3.3673555721490785E-2</v>
      </c>
      <c r="U64" s="25">
        <f t="shared" si="9"/>
        <v>5.8612403057467458E-3</v>
      </c>
      <c r="V64" s="25">
        <f t="shared" si="9"/>
        <v>-4.1022991302242746E-2</v>
      </c>
      <c r="W64" s="18"/>
      <c r="X64" s="22">
        <f>SLOPE(Q5:Q64,$V5:$V64)</f>
        <v>0.86046954613701054</v>
      </c>
      <c r="Y64" s="22">
        <f t="shared" ref="X64:Y79" si="10">SLOPE(R5:R64,$V5:$V64)</f>
        <v>1.1706845524830971</v>
      </c>
      <c r="Z64" s="22">
        <f t="shared" ref="Z64:AB80" si="11">SLOPE(S5:S64,$V5:$V64)</f>
        <v>1.6803759409494905</v>
      </c>
      <c r="AA64" s="22">
        <f t="shared" ref="AA64:AA79" si="12">SLOPE(T5:T64,$V5:$V64)</f>
        <v>0.23384420082195198</v>
      </c>
      <c r="AB64" s="22">
        <f t="shared" ref="AB64:AB79" si="13">SLOPE(U5:U64,$V5:$V64)</f>
        <v>0.75867114388983647</v>
      </c>
      <c r="AC64" s="6"/>
    </row>
    <row r="65" spans="1:29" x14ac:dyDescent="0.25">
      <c r="A65" s="7">
        <v>39295</v>
      </c>
      <c r="B65" s="21">
        <v>79.730553</v>
      </c>
      <c r="C65" s="21">
        <v>435.27896099999998</v>
      </c>
      <c r="D65" s="21">
        <v>100.353645</v>
      </c>
      <c r="E65" s="21">
        <v>35.012580999999997</v>
      </c>
      <c r="F65" s="21">
        <v>70.744720000000001</v>
      </c>
      <c r="G65" s="21">
        <v>1473.98999</v>
      </c>
      <c r="H65" s="7"/>
      <c r="I65" s="25">
        <f t="shared" si="3"/>
        <v>-6.188731079784926E-2</v>
      </c>
      <c r="J65" s="25">
        <f t="shared" si="3"/>
        <v>1.8394723736936847E-2</v>
      </c>
      <c r="K65" s="25">
        <f t="shared" si="5"/>
        <v>5.8315193668284415E-2</v>
      </c>
      <c r="L65" s="25">
        <f t="shared" si="6"/>
        <v>3.2321913272481684E-2</v>
      </c>
      <c r="M65" s="25">
        <f t="shared" si="7"/>
        <v>1.107402340252972E-2</v>
      </c>
      <c r="N65" s="25">
        <f t="shared" si="4"/>
        <v>1.2863571531556817E-2</v>
      </c>
      <c r="O65" s="26">
        <v>1.0488576056596741E-2</v>
      </c>
      <c r="P65" s="18"/>
      <c r="Q65" s="25">
        <f t="shared" si="8"/>
        <v>-7.2375886854446E-2</v>
      </c>
      <c r="R65" s="25">
        <f t="shared" si="8"/>
        <v>7.906147680340106E-3</v>
      </c>
      <c r="S65" s="25">
        <f t="shared" si="8"/>
        <v>4.7826617611687675E-2</v>
      </c>
      <c r="T65" s="25">
        <f t="shared" si="8"/>
        <v>2.1833337215884943E-2</v>
      </c>
      <c r="U65" s="25">
        <f t="shared" si="9"/>
        <v>5.8544734593297953E-4</v>
      </c>
      <c r="V65" s="25">
        <f t="shared" si="9"/>
        <v>2.374995474960076E-3</v>
      </c>
      <c r="W65" s="18"/>
      <c r="X65" s="22">
        <f t="shared" si="10"/>
        <v>0.85519650851303419</v>
      </c>
      <c r="Y65" s="22">
        <f t="shared" si="10"/>
        <v>1.1744508573896268</v>
      </c>
      <c r="Z65" s="22">
        <f t="shared" si="11"/>
        <v>1.6837011980961258</v>
      </c>
      <c r="AA65" s="22">
        <f t="shared" si="12"/>
        <v>0.22858939763108105</v>
      </c>
      <c r="AB65" s="22">
        <f t="shared" si="13"/>
        <v>0.75550801891024622</v>
      </c>
      <c r="AC65" s="6"/>
    </row>
    <row r="66" spans="1:29" x14ac:dyDescent="0.25">
      <c r="A66" s="7">
        <v>39329</v>
      </c>
      <c r="B66" s="21">
        <v>86.565781000000001</v>
      </c>
      <c r="C66" s="21">
        <v>433.32913200000002</v>
      </c>
      <c r="D66" s="21">
        <v>101.30825</v>
      </c>
      <c r="E66" s="21">
        <v>35.669651000000002</v>
      </c>
      <c r="F66" s="21">
        <v>76.380852000000004</v>
      </c>
      <c r="G66" s="21">
        <v>1526.75</v>
      </c>
      <c r="H66" s="7"/>
      <c r="I66" s="25">
        <f t="shared" si="3"/>
        <v>8.572909308681198E-2</v>
      </c>
      <c r="J66" s="25">
        <f t="shared" si="3"/>
        <v>-4.4794928648066445E-3</v>
      </c>
      <c r="K66" s="25">
        <f t="shared" si="5"/>
        <v>9.5124098382275424E-3</v>
      </c>
      <c r="L66" s="25">
        <f t="shared" si="6"/>
        <v>1.8766682753265318E-2</v>
      </c>
      <c r="M66" s="25">
        <f t="shared" si="7"/>
        <v>7.9668588694675746E-2</v>
      </c>
      <c r="N66" s="25">
        <f t="shared" si="4"/>
        <v>3.5794008343299488E-2</v>
      </c>
      <c r="O66" s="26">
        <v>5.5187527638772167E-3</v>
      </c>
      <c r="P66" s="18"/>
      <c r="Q66" s="25">
        <f t="shared" si="8"/>
        <v>8.0210340322934767E-2</v>
      </c>
      <c r="R66" s="25">
        <f t="shared" si="8"/>
        <v>-9.9982456286838613E-3</v>
      </c>
      <c r="S66" s="25">
        <f t="shared" si="8"/>
        <v>3.9936570743503257E-3</v>
      </c>
      <c r="T66" s="25">
        <f t="shared" si="8"/>
        <v>1.3247929989388101E-2</v>
      </c>
      <c r="U66" s="25">
        <f t="shared" si="9"/>
        <v>7.4149835930798533E-2</v>
      </c>
      <c r="V66" s="25">
        <f t="shared" si="9"/>
        <v>3.0275255579422271E-2</v>
      </c>
      <c r="W66" s="18"/>
      <c r="X66" s="22">
        <f t="shared" si="10"/>
        <v>0.87771477807843556</v>
      </c>
      <c r="Y66" s="22">
        <f t="shared" si="10"/>
        <v>1.2426770392159758</v>
      </c>
      <c r="Z66" s="22">
        <f t="shared" si="11"/>
        <v>1.5768006509458574</v>
      </c>
      <c r="AA66" s="22">
        <f t="shared" si="12"/>
        <v>0.30025245044514576</v>
      </c>
      <c r="AB66" s="22">
        <f t="shared" si="13"/>
        <v>0.69723309595232907</v>
      </c>
      <c r="AC66" s="6"/>
    </row>
    <row r="67" spans="1:29" x14ac:dyDescent="0.25">
      <c r="A67" s="7">
        <v>39356</v>
      </c>
      <c r="B67" s="21">
        <v>81.288887000000003</v>
      </c>
      <c r="C67" s="21">
        <v>389.03985599999999</v>
      </c>
      <c r="D67" s="21">
        <v>99.863449000000003</v>
      </c>
      <c r="E67" s="21">
        <v>34.723689999999998</v>
      </c>
      <c r="F67" s="21">
        <v>75.910492000000005</v>
      </c>
      <c r="G67" s="21">
        <v>1549.380005</v>
      </c>
      <c r="H67" s="7"/>
      <c r="I67" s="25">
        <f t="shared" si="3"/>
        <v>-6.095819778949374E-2</v>
      </c>
      <c r="J67" s="25">
        <f t="shared" si="3"/>
        <v>-0.10220701247475794</v>
      </c>
      <c r="K67" s="25">
        <f t="shared" si="5"/>
        <v>-1.4261434779497262E-2</v>
      </c>
      <c r="L67" s="25">
        <f t="shared" si="6"/>
        <v>-2.6520052018451312E-2</v>
      </c>
      <c r="M67" s="25">
        <f t="shared" si="7"/>
        <v>-6.1580878935468819E-3</v>
      </c>
      <c r="N67" s="25">
        <f t="shared" si="4"/>
        <v>1.4822338300311211E-2</v>
      </c>
      <c r="O67" s="26">
        <v>4.779961278665922E-3</v>
      </c>
      <c r="P67" s="18"/>
      <c r="Q67" s="25">
        <f t="shared" si="8"/>
        <v>-6.5738159068159663E-2</v>
      </c>
      <c r="R67" s="25">
        <f t="shared" si="8"/>
        <v>-0.10698697375342386</v>
      </c>
      <c r="S67" s="25">
        <f t="shared" si="8"/>
        <v>-1.9041396058163185E-2</v>
      </c>
      <c r="T67" s="25">
        <f t="shared" si="8"/>
        <v>-3.1300013297117235E-2</v>
      </c>
      <c r="U67" s="25">
        <f t="shared" si="9"/>
        <v>-1.0938049172212805E-2</v>
      </c>
      <c r="V67" s="25">
        <f t="shared" si="9"/>
        <v>1.0042377021645288E-2</v>
      </c>
      <c r="W67" s="18"/>
      <c r="X67" s="22">
        <f t="shared" si="10"/>
        <v>1.2517359830680681</v>
      </c>
      <c r="Y67" s="22">
        <f t="shared" si="10"/>
        <v>0.97963731456505676</v>
      </c>
      <c r="Z67" s="22">
        <f t="shared" si="11"/>
        <v>1.1903992938986874</v>
      </c>
      <c r="AA67" s="22">
        <f t="shared" si="12"/>
        <v>0.37395306177503801</v>
      </c>
      <c r="AB67" s="22">
        <f t="shared" si="13"/>
        <v>0.72778566260611421</v>
      </c>
      <c r="AC67" s="6"/>
    </row>
    <row r="68" spans="1:29" x14ac:dyDescent="0.25">
      <c r="A68" s="7">
        <v>39387</v>
      </c>
      <c r="B68" s="21">
        <v>76.574905000000001</v>
      </c>
      <c r="C68" s="21">
        <v>313.22601300000002</v>
      </c>
      <c r="D68" s="21">
        <v>90.775870999999995</v>
      </c>
      <c r="E68" s="21">
        <v>35.692565999999999</v>
      </c>
      <c r="F68" s="21">
        <v>73.861198000000002</v>
      </c>
      <c r="G68" s="21">
        <v>1481.1400149999999</v>
      </c>
      <c r="H68" s="7"/>
      <c r="I68" s="25">
        <f t="shared" si="3"/>
        <v>-5.7990485218477716E-2</v>
      </c>
      <c r="J68" s="25">
        <f t="shared" si="3"/>
        <v>-0.19487423160057915</v>
      </c>
      <c r="K68" s="25">
        <f t="shared" si="5"/>
        <v>-9.1000041466623216E-2</v>
      </c>
      <c r="L68" s="25">
        <f t="shared" si="6"/>
        <v>2.7902449307662947E-2</v>
      </c>
      <c r="M68" s="25">
        <f t="shared" si="7"/>
        <v>-2.6996189143392746E-2</v>
      </c>
      <c r="N68" s="25">
        <f t="shared" si="4"/>
        <v>-4.4043417224814418E-2</v>
      </c>
      <c r="O68" s="26">
        <v>1.7927788187049331E-2</v>
      </c>
      <c r="P68" s="18"/>
      <c r="Q68" s="25">
        <f t="shared" si="8"/>
        <v>-7.5918273405527051E-2</v>
      </c>
      <c r="R68" s="25">
        <f t="shared" si="8"/>
        <v>-0.21280201978762847</v>
      </c>
      <c r="S68" s="25">
        <f t="shared" si="8"/>
        <v>-0.10892782965367255</v>
      </c>
      <c r="T68" s="25">
        <f t="shared" si="8"/>
        <v>9.9746611206136156E-3</v>
      </c>
      <c r="U68" s="25">
        <f t="shared" si="9"/>
        <v>-4.492397733044208E-2</v>
      </c>
      <c r="V68" s="25">
        <f t="shared" si="9"/>
        <v>-6.1971205411863753E-2</v>
      </c>
      <c r="W68" s="18"/>
      <c r="X68" s="22">
        <f t="shared" si="10"/>
        <v>1.186048918783541</v>
      </c>
      <c r="Y68" s="22">
        <f t="shared" si="10"/>
        <v>1.1994569849159431</v>
      </c>
      <c r="Z68" s="22">
        <f t="shared" si="11"/>
        <v>1.1936728802918797</v>
      </c>
      <c r="AA68" s="22">
        <f t="shared" si="12"/>
        <v>0.34898644350134622</v>
      </c>
      <c r="AB68" s="22">
        <f t="shared" si="13"/>
        <v>0.76042601405006005</v>
      </c>
      <c r="AC68" s="6"/>
    </row>
    <row r="69" spans="1:29" x14ac:dyDescent="0.25">
      <c r="A69" s="7">
        <v>39419</v>
      </c>
      <c r="B69" s="21">
        <v>72.371307000000002</v>
      </c>
      <c r="C69" s="21">
        <v>276.91812099999999</v>
      </c>
      <c r="D69" s="21">
        <v>93.295981999999995</v>
      </c>
      <c r="E69" s="21">
        <v>34.141010000000001</v>
      </c>
      <c r="F69" s="21">
        <v>77.613899000000004</v>
      </c>
      <c r="G69" s="21">
        <v>1468.3599850000001</v>
      </c>
      <c r="H69" s="7"/>
      <c r="I69" s="25">
        <f t="shared" si="3"/>
        <v>-5.489524276915525E-2</v>
      </c>
      <c r="J69" s="25">
        <f t="shared" si="3"/>
        <v>-0.11591595363441298</v>
      </c>
      <c r="K69" s="25">
        <f t="shared" si="5"/>
        <v>2.776190382133592E-2</v>
      </c>
      <c r="L69" s="25">
        <f t="shared" si="6"/>
        <v>-4.3470004370097626E-2</v>
      </c>
      <c r="M69" s="25">
        <f t="shared" si="7"/>
        <v>5.0807475394590851E-2</v>
      </c>
      <c r="N69" s="25">
        <f t="shared" si="4"/>
        <v>-8.6285090339686121E-3</v>
      </c>
      <c r="O69" s="26">
        <v>2.9966797494474619E-3</v>
      </c>
      <c r="P69" s="18"/>
      <c r="Q69" s="25">
        <f t="shared" si="8"/>
        <v>-5.7891922518602715E-2</v>
      </c>
      <c r="R69" s="25">
        <f t="shared" si="8"/>
        <v>-0.11891263338386045</v>
      </c>
      <c r="S69" s="25">
        <f t="shared" si="8"/>
        <v>2.4765224071888459E-2</v>
      </c>
      <c r="T69" s="25">
        <f t="shared" si="8"/>
        <v>-4.646668411954509E-2</v>
      </c>
      <c r="U69" s="25">
        <f t="shared" si="9"/>
        <v>4.7810795645143386E-2</v>
      </c>
      <c r="V69" s="25">
        <f t="shared" si="9"/>
        <v>-1.1625188783416073E-2</v>
      </c>
      <c r="W69" s="18"/>
      <c r="X69" s="22">
        <f t="shared" si="10"/>
        <v>1.2712715452153267</v>
      </c>
      <c r="Y69" s="22">
        <f t="shared" si="10"/>
        <v>1.2175912094589163</v>
      </c>
      <c r="Z69" s="22">
        <f t="shared" si="11"/>
        <v>1.115455185255313</v>
      </c>
      <c r="AA69" s="22">
        <f t="shared" si="12"/>
        <v>0.36070349185391248</v>
      </c>
      <c r="AB69" s="22">
        <f t="shared" si="13"/>
        <v>0.80852976498284446</v>
      </c>
      <c r="AC69" s="6"/>
    </row>
    <row r="70" spans="1:29" x14ac:dyDescent="0.25">
      <c r="A70" s="7">
        <v>39449</v>
      </c>
      <c r="B70" s="21">
        <v>68.829696999999996</v>
      </c>
      <c r="C70" s="21">
        <v>268.04888899999997</v>
      </c>
      <c r="D70" s="21">
        <v>92.441565999999995</v>
      </c>
      <c r="E70" s="21">
        <v>32.101627000000001</v>
      </c>
      <c r="F70" s="21">
        <v>70.994888000000003</v>
      </c>
      <c r="G70" s="21">
        <v>1378.5500489999999</v>
      </c>
      <c r="H70" s="7"/>
      <c r="I70" s="25">
        <f t="shared" ref="I70:J133" si="14">(B70/B69)-1</f>
        <v>-4.8936659386295212E-2</v>
      </c>
      <c r="J70" s="25">
        <f t="shared" si="14"/>
        <v>-3.2028355414126186E-2</v>
      </c>
      <c r="K70" s="25">
        <f t="shared" si="5"/>
        <v>-9.1581221579295491E-3</v>
      </c>
      <c r="L70" s="25">
        <f t="shared" si="6"/>
        <v>-5.9734114485775369E-2</v>
      </c>
      <c r="M70" s="25">
        <f t="shared" si="7"/>
        <v>-8.5281258708572283E-2</v>
      </c>
      <c r="N70" s="25">
        <f t="shared" ref="N70:N133" si="15">(G70/G69)-1</f>
        <v>-6.116343193593643E-2</v>
      </c>
      <c r="O70" s="26">
        <v>1.6547093314006028E-2</v>
      </c>
      <c r="P70" s="18"/>
      <c r="Q70" s="25">
        <f t="shared" si="8"/>
        <v>-6.548375270030124E-2</v>
      </c>
      <c r="R70" s="25">
        <f t="shared" si="8"/>
        <v>-4.8575448728132214E-2</v>
      </c>
      <c r="S70" s="25">
        <f t="shared" si="8"/>
        <v>-2.5705215471935577E-2</v>
      </c>
      <c r="T70" s="25">
        <f t="shared" si="8"/>
        <v>-7.6281207799781398E-2</v>
      </c>
      <c r="U70" s="25">
        <f t="shared" si="9"/>
        <v>-0.10182835202257831</v>
      </c>
      <c r="V70" s="25">
        <f t="shared" si="9"/>
        <v>-7.7710525249942458E-2</v>
      </c>
      <c r="W70" s="18"/>
      <c r="X70" s="22">
        <f t="shared" si="10"/>
        <v>1.2155683137348756</v>
      </c>
      <c r="Y70" s="22">
        <f t="shared" si="10"/>
        <v>1.1350073723151077</v>
      </c>
      <c r="Z70" s="22">
        <f t="shared" si="11"/>
        <v>1.030513331371071</v>
      </c>
      <c r="AA70" s="22">
        <f t="shared" si="12"/>
        <v>0.48429357949829199</v>
      </c>
      <c r="AB70" s="22">
        <f t="shared" si="13"/>
        <v>0.89227691684896948</v>
      </c>
      <c r="AC70" s="6"/>
    </row>
    <row r="71" spans="1:29" x14ac:dyDescent="0.25">
      <c r="A71" s="7">
        <v>39479</v>
      </c>
      <c r="B71" s="21">
        <v>68.844086000000004</v>
      </c>
      <c r="C71" s="21">
        <v>225.610184</v>
      </c>
      <c r="D71" s="21">
        <v>98.642876000000001</v>
      </c>
      <c r="E71" s="21">
        <v>30.179863000000001</v>
      </c>
      <c r="F71" s="21">
        <v>72.391220000000004</v>
      </c>
      <c r="G71" s="21">
        <v>1330.630005</v>
      </c>
      <c r="H71" s="7"/>
      <c r="I71" s="25">
        <f t="shared" si="14"/>
        <v>2.0905220605582642E-4</v>
      </c>
      <c r="J71" s="25">
        <f t="shared" si="14"/>
        <v>-0.15832449505134849</v>
      </c>
      <c r="K71" s="25">
        <f t="shared" si="5"/>
        <v>6.7083567147705025E-2</v>
      </c>
      <c r="L71" s="25">
        <f t="shared" si="6"/>
        <v>-5.9865003104048298E-2</v>
      </c>
      <c r="M71" s="25">
        <f t="shared" si="7"/>
        <v>1.9668063987931195E-2</v>
      </c>
      <c r="N71" s="25">
        <f t="shared" si="15"/>
        <v>-3.4761192772624461E-2</v>
      </c>
      <c r="O71" s="26">
        <v>1.0332514829270141E-2</v>
      </c>
      <c r="P71" s="18"/>
      <c r="Q71" s="25">
        <f t="shared" si="8"/>
        <v>-1.0123462623214315E-2</v>
      </c>
      <c r="R71" s="25">
        <f t="shared" si="8"/>
        <v>-0.16865700988061863</v>
      </c>
      <c r="S71" s="25">
        <f t="shared" si="8"/>
        <v>5.6751052318434886E-2</v>
      </c>
      <c r="T71" s="25">
        <f t="shared" si="8"/>
        <v>-7.0197517933318437E-2</v>
      </c>
      <c r="U71" s="25">
        <f t="shared" si="9"/>
        <v>9.3355491586610533E-3</v>
      </c>
      <c r="V71" s="25">
        <f t="shared" si="9"/>
        <v>-4.50937076018946E-2</v>
      </c>
      <c r="W71" s="18"/>
      <c r="X71" s="22">
        <f t="shared" si="10"/>
        <v>1.11861852704443</v>
      </c>
      <c r="Y71" s="22">
        <f t="shared" si="10"/>
        <v>1.2493153391494152</v>
      </c>
      <c r="Z71" s="22">
        <f t="shared" si="11"/>
        <v>0.93046043071992957</v>
      </c>
      <c r="AA71" s="22">
        <f t="shared" si="12"/>
        <v>0.4935149342446965</v>
      </c>
      <c r="AB71" s="22">
        <f t="shared" si="13"/>
        <v>0.85534118889271571</v>
      </c>
      <c r="AC71" s="6"/>
    </row>
    <row r="72" spans="1:29" x14ac:dyDescent="0.25">
      <c r="A72" s="7">
        <v>39510</v>
      </c>
      <c r="B72" s="21">
        <v>61.84243</v>
      </c>
      <c r="C72" s="21">
        <v>203.81990099999999</v>
      </c>
      <c r="D72" s="21">
        <v>99.751807999999997</v>
      </c>
      <c r="E72" s="21">
        <v>29.162642000000002</v>
      </c>
      <c r="F72" s="21">
        <v>70.369491999999994</v>
      </c>
      <c r="G72" s="21">
        <v>1322.6999510000001</v>
      </c>
      <c r="H72" s="7"/>
      <c r="I72" s="25">
        <f t="shared" si="14"/>
        <v>-0.10170308601380817</v>
      </c>
      <c r="J72" s="25">
        <f t="shared" si="14"/>
        <v>-9.6583773895596914E-2</v>
      </c>
      <c r="K72" s="25">
        <f t="shared" si="5"/>
        <v>1.124188633753942E-2</v>
      </c>
      <c r="L72" s="25">
        <f t="shared" si="6"/>
        <v>-3.3705288854359639E-2</v>
      </c>
      <c r="M72" s="25">
        <f t="shared" si="7"/>
        <v>-2.7927806714681869E-2</v>
      </c>
      <c r="N72" s="25">
        <f t="shared" si="15"/>
        <v>-5.9596236145298409E-3</v>
      </c>
      <c r="O72" s="26">
        <v>2.5348997012970974E-3</v>
      </c>
      <c r="P72" s="18"/>
      <c r="Q72" s="25">
        <f t="shared" si="8"/>
        <v>-0.10423798571510527</v>
      </c>
      <c r="R72" s="25">
        <f t="shared" si="8"/>
        <v>-9.9118673596894011E-2</v>
      </c>
      <c r="S72" s="25">
        <f t="shared" si="8"/>
        <v>8.7069866362423226E-3</v>
      </c>
      <c r="T72" s="25">
        <f t="shared" si="8"/>
        <v>-3.6240188555656735E-2</v>
      </c>
      <c r="U72" s="25">
        <f t="shared" si="9"/>
        <v>-3.0462706415978966E-2</v>
      </c>
      <c r="V72" s="25">
        <f t="shared" si="9"/>
        <v>-8.4945233158269379E-3</v>
      </c>
      <c r="W72" s="18"/>
      <c r="X72" s="22">
        <f t="shared" si="10"/>
        <v>1.1526750508375869</v>
      </c>
      <c r="Y72" s="22">
        <f t="shared" si="10"/>
        <v>1.2698716016152753</v>
      </c>
      <c r="Z72" s="22">
        <f t="shared" si="11"/>
        <v>0.92618349201532557</v>
      </c>
      <c r="AA72" s="22">
        <f t="shared" si="12"/>
        <v>0.50318930824724262</v>
      </c>
      <c r="AB72" s="22">
        <f t="shared" si="13"/>
        <v>0.86468434823701079</v>
      </c>
      <c r="AC72" s="6"/>
    </row>
    <row r="73" spans="1:29" x14ac:dyDescent="0.25">
      <c r="A73" s="7">
        <v>39539</v>
      </c>
      <c r="B73" s="21">
        <v>70.565392000000003</v>
      </c>
      <c r="C73" s="21">
        <v>240.45420799999999</v>
      </c>
      <c r="D73" s="21">
        <v>104.568726</v>
      </c>
      <c r="E73" s="21">
        <v>30.675737000000002</v>
      </c>
      <c r="F73" s="21">
        <v>77.433059999999998</v>
      </c>
      <c r="G73" s="21">
        <v>1385.589966</v>
      </c>
      <c r="H73" s="7"/>
      <c r="I73" s="25">
        <f t="shared" si="14"/>
        <v>0.14105141081940031</v>
      </c>
      <c r="J73" s="25">
        <f t="shared" si="14"/>
        <v>0.17973861639742439</v>
      </c>
      <c r="K73" s="25">
        <f t="shared" si="5"/>
        <v>4.8289029508116865E-2</v>
      </c>
      <c r="L73" s="25">
        <f t="shared" si="6"/>
        <v>5.1884702353099499E-2</v>
      </c>
      <c r="M73" s="25">
        <f t="shared" si="7"/>
        <v>0.10037827187952431</v>
      </c>
      <c r="N73" s="25">
        <f t="shared" si="15"/>
        <v>4.7546697913198877E-2</v>
      </c>
      <c r="O73" s="26">
        <v>-8.3745951275268592E-3</v>
      </c>
      <c r="P73" s="18"/>
      <c r="Q73" s="25">
        <f t="shared" si="8"/>
        <v>0.14942600594692718</v>
      </c>
      <c r="R73" s="25">
        <f t="shared" si="8"/>
        <v>0.18811321152495125</v>
      </c>
      <c r="S73" s="25">
        <f t="shared" si="8"/>
        <v>5.6663624635643728E-2</v>
      </c>
      <c r="T73" s="25">
        <f t="shared" si="8"/>
        <v>6.0259297480626361E-2</v>
      </c>
      <c r="U73" s="25">
        <f t="shared" si="9"/>
        <v>0.10875286700705117</v>
      </c>
      <c r="V73" s="25">
        <f t="shared" si="9"/>
        <v>5.5921293040725739E-2</v>
      </c>
      <c r="W73" s="18"/>
      <c r="X73" s="22">
        <f t="shared" si="10"/>
        <v>1.2644246326704405</v>
      </c>
      <c r="Y73" s="22">
        <f t="shared" si="10"/>
        <v>1.3362658126862341</v>
      </c>
      <c r="Z73" s="22">
        <f t="shared" si="11"/>
        <v>0.92017560803409093</v>
      </c>
      <c r="AA73" s="22">
        <f t="shared" si="12"/>
        <v>0.35755412091674466</v>
      </c>
      <c r="AB73" s="22">
        <f t="shared" si="13"/>
        <v>1.044901265134228</v>
      </c>
      <c r="AC73" s="6"/>
    </row>
    <row r="74" spans="1:29" x14ac:dyDescent="0.25">
      <c r="A74" s="7">
        <v>39569</v>
      </c>
      <c r="B74" s="21">
        <v>69.148514000000006</v>
      </c>
      <c r="C74" s="21">
        <v>210.96362300000001</v>
      </c>
      <c r="D74" s="21">
        <v>112.590332</v>
      </c>
      <c r="E74" s="21">
        <v>30.967818999999999</v>
      </c>
      <c r="F74" s="21">
        <v>74.177132</v>
      </c>
      <c r="G74" s="21">
        <v>1400.380005</v>
      </c>
      <c r="H74" s="7"/>
      <c r="I74" s="25">
        <f t="shared" si="14"/>
        <v>-2.0078936144788839E-2</v>
      </c>
      <c r="J74" s="25">
        <f t="shared" si="14"/>
        <v>-0.12264532713022835</v>
      </c>
      <c r="K74" s="25">
        <f t="shared" si="5"/>
        <v>7.6711329542257234E-2</v>
      </c>
      <c r="L74" s="25">
        <f t="shared" si="6"/>
        <v>9.5215968242261528E-3</v>
      </c>
      <c r="M74" s="25">
        <f t="shared" si="7"/>
        <v>-4.2048293067586395E-2</v>
      </c>
      <c r="N74" s="25">
        <f t="shared" si="15"/>
        <v>1.0674181657577053E-2</v>
      </c>
      <c r="O74" s="26">
        <v>-3.4615545200239778E-3</v>
      </c>
      <c r="P74" s="18"/>
      <c r="Q74" s="25">
        <f t="shared" si="8"/>
        <v>-1.6617381624764862E-2</v>
      </c>
      <c r="R74" s="25">
        <f t="shared" si="8"/>
        <v>-0.11918377261020438</v>
      </c>
      <c r="S74" s="25">
        <f t="shared" si="8"/>
        <v>8.0172884062281208E-2</v>
      </c>
      <c r="T74" s="25">
        <f t="shared" si="8"/>
        <v>1.298315134425013E-2</v>
      </c>
      <c r="U74" s="25">
        <f t="shared" si="9"/>
        <v>-3.8586738547562414E-2</v>
      </c>
      <c r="V74" s="25">
        <f t="shared" si="9"/>
        <v>1.4135736177601031E-2</v>
      </c>
      <c r="W74" s="18"/>
      <c r="X74" s="22">
        <f t="shared" si="10"/>
        <v>1.1992149786639514</v>
      </c>
      <c r="Y74" s="22">
        <f t="shared" si="10"/>
        <v>1.311465718252975</v>
      </c>
      <c r="Z74" s="22">
        <f t="shared" si="11"/>
        <v>0.94532169894946727</v>
      </c>
      <c r="AA74" s="22">
        <f t="shared" si="12"/>
        <v>0.38626705914304421</v>
      </c>
      <c r="AB74" s="22">
        <f t="shared" si="13"/>
        <v>1.0530866266703389</v>
      </c>
      <c r="AC74" s="6"/>
    </row>
    <row r="75" spans="1:29" x14ac:dyDescent="0.25">
      <c r="A75" s="7">
        <v>39601</v>
      </c>
      <c r="B75" s="21">
        <v>54.904437999999999</v>
      </c>
      <c r="C75" s="21">
        <v>161.52354399999999</v>
      </c>
      <c r="D75" s="21">
        <v>103.108498</v>
      </c>
      <c r="E75" s="21">
        <v>30.752234999999999</v>
      </c>
      <c r="F75" s="21">
        <v>73.650627</v>
      </c>
      <c r="G75" s="21">
        <v>1280</v>
      </c>
      <c r="H75" s="7"/>
      <c r="I75" s="25">
        <f t="shared" si="14"/>
        <v>-0.20599251055489065</v>
      </c>
      <c r="J75" s="25">
        <f t="shared" si="14"/>
        <v>-0.23435357383865185</v>
      </c>
      <c r="K75" s="25">
        <f t="shared" si="5"/>
        <v>-8.4215348081574271E-2</v>
      </c>
      <c r="L75" s="25">
        <f t="shared" si="6"/>
        <v>-6.9615493425611019E-3</v>
      </c>
      <c r="M75" s="25">
        <f t="shared" si="7"/>
        <v>-7.097942260695711E-3</v>
      </c>
      <c r="N75" s="25">
        <f t="shared" si="15"/>
        <v>-8.5962384902803612E-2</v>
      </c>
      <c r="O75" s="26">
        <v>2.4549317873678246E-3</v>
      </c>
      <c r="P75" s="18"/>
      <c r="Q75" s="25">
        <f t="shared" si="8"/>
        <v>-0.20844744234225848</v>
      </c>
      <c r="R75" s="25">
        <f t="shared" si="8"/>
        <v>-0.23680850562601968</v>
      </c>
      <c r="S75" s="25">
        <f t="shared" si="8"/>
        <v>-8.6670279868942102E-2</v>
      </c>
      <c r="T75" s="25">
        <f t="shared" si="8"/>
        <v>-9.4164811299289261E-3</v>
      </c>
      <c r="U75" s="25">
        <f t="shared" si="9"/>
        <v>-9.5528740480635352E-3</v>
      </c>
      <c r="V75" s="25">
        <f t="shared" si="9"/>
        <v>-8.8417316690171444E-2</v>
      </c>
      <c r="W75" s="18"/>
      <c r="X75" s="22">
        <f t="shared" si="10"/>
        <v>1.3878800977851999</v>
      </c>
      <c r="Y75" s="22">
        <f t="shared" si="10"/>
        <v>1.4954008919730886</v>
      </c>
      <c r="Z75" s="22">
        <f t="shared" si="11"/>
        <v>0.96582144936504388</v>
      </c>
      <c r="AA75" s="22">
        <f t="shared" si="12"/>
        <v>0.34465313545227155</v>
      </c>
      <c r="AB75" s="22">
        <f t="shared" si="13"/>
        <v>0.93133723964810011</v>
      </c>
      <c r="AC75" s="6"/>
    </row>
    <row r="76" spans="1:29" x14ac:dyDescent="0.25">
      <c r="A76" s="7">
        <v>39630</v>
      </c>
      <c r="B76" s="21">
        <v>51.053108000000002</v>
      </c>
      <c r="C76" s="21">
        <v>183.24113500000001</v>
      </c>
      <c r="D76" s="21">
        <v>111.32899500000001</v>
      </c>
      <c r="E76" s="21">
        <v>32.742195000000002</v>
      </c>
      <c r="F76" s="21">
        <v>67.215705999999997</v>
      </c>
      <c r="G76" s="21">
        <v>1267.380005</v>
      </c>
      <c r="H76" s="7"/>
      <c r="I76" s="25">
        <f t="shared" si="14"/>
        <v>-7.0146059959670271E-2</v>
      </c>
      <c r="J76" s="25">
        <f t="shared" si="14"/>
        <v>0.13445464643841665</v>
      </c>
      <c r="K76" s="25">
        <f t="shared" si="5"/>
        <v>7.972666811614304E-2</v>
      </c>
      <c r="L76" s="25">
        <f t="shared" si="6"/>
        <v>6.4709443069747685E-2</v>
      </c>
      <c r="M76" s="25">
        <f t="shared" si="7"/>
        <v>-8.7370892307542802E-2</v>
      </c>
      <c r="N76" s="25">
        <f t="shared" si="15"/>
        <v>-9.8593710937500134E-3</v>
      </c>
      <c r="O76" s="26">
        <v>4.3425347021647199E-3</v>
      </c>
      <c r="P76" s="18"/>
      <c r="Q76" s="25">
        <f t="shared" si="8"/>
        <v>-7.4488594661834995E-2</v>
      </c>
      <c r="R76" s="25">
        <f t="shared" si="8"/>
        <v>0.13011211173625192</v>
      </c>
      <c r="S76" s="25">
        <f t="shared" si="8"/>
        <v>7.5384133413978316E-2</v>
      </c>
      <c r="T76" s="25">
        <f t="shared" si="8"/>
        <v>6.0366908367582968E-2</v>
      </c>
      <c r="U76" s="25">
        <f t="shared" si="9"/>
        <v>-9.1713427009707527E-2</v>
      </c>
      <c r="V76" s="25">
        <f t="shared" si="9"/>
        <v>-1.4201905795914734E-2</v>
      </c>
      <c r="W76" s="18"/>
      <c r="X76" s="22">
        <f t="shared" si="10"/>
        <v>1.433400001475259</v>
      </c>
      <c r="Y76" s="22">
        <f t="shared" si="10"/>
        <v>1.4271365628116166</v>
      </c>
      <c r="Z76" s="22">
        <f t="shared" si="11"/>
        <v>0.9524710977133749</v>
      </c>
      <c r="AA76" s="22">
        <f t="shared" si="12"/>
        <v>0.34516082758934175</v>
      </c>
      <c r="AB76" s="22">
        <f t="shared" si="13"/>
        <v>0.97394561809377422</v>
      </c>
      <c r="AC76" s="6"/>
    </row>
    <row r="77" spans="1:29" x14ac:dyDescent="0.25">
      <c r="A77" s="7">
        <v>39661</v>
      </c>
      <c r="B77" s="21">
        <v>55.108856000000003</v>
      </c>
      <c r="C77" s="21">
        <v>186.18240399999999</v>
      </c>
      <c r="D77" s="21">
        <v>106.30461099999999</v>
      </c>
      <c r="E77" s="21">
        <v>33.030518000000001</v>
      </c>
      <c r="F77" s="21">
        <v>67.206207000000006</v>
      </c>
      <c r="G77" s="21">
        <v>1282.829956</v>
      </c>
      <c r="H77" s="7"/>
      <c r="I77" s="25">
        <f t="shared" si="14"/>
        <v>7.9441745250847351E-2</v>
      </c>
      <c r="J77" s="25">
        <f t="shared" si="14"/>
        <v>1.6051357682323797E-2</v>
      </c>
      <c r="K77" s="25">
        <f t="shared" si="5"/>
        <v>-4.5130956225734487E-2</v>
      </c>
      <c r="L77" s="25">
        <f t="shared" si="6"/>
        <v>8.8058543417750546E-3</v>
      </c>
      <c r="M77" s="25">
        <f t="shared" si="7"/>
        <v>-1.413211370567824E-4</v>
      </c>
      <c r="N77" s="25">
        <f t="shared" si="15"/>
        <v>1.2190464532380041E-2</v>
      </c>
      <c r="O77" s="26">
        <v>4.6639094304570233E-3</v>
      </c>
      <c r="P77" s="18"/>
      <c r="Q77" s="25">
        <f t="shared" si="8"/>
        <v>7.4777835820390326E-2</v>
      </c>
      <c r="R77" s="25">
        <f t="shared" si="8"/>
        <v>1.1387448251866774E-2</v>
      </c>
      <c r="S77" s="25">
        <f t="shared" si="8"/>
        <v>-4.9794865656191512E-2</v>
      </c>
      <c r="T77" s="25">
        <f t="shared" si="8"/>
        <v>4.1419449113180313E-3</v>
      </c>
      <c r="U77" s="25">
        <f t="shared" si="9"/>
        <v>-4.8052305675138057E-3</v>
      </c>
      <c r="V77" s="25">
        <f t="shared" si="9"/>
        <v>7.5265551019230176E-3</v>
      </c>
      <c r="W77" s="18"/>
      <c r="X77" s="22">
        <f t="shared" si="10"/>
        <v>1.4068372665056088</v>
      </c>
      <c r="Y77" s="22">
        <f t="shared" si="10"/>
        <v>1.4434977810033669</v>
      </c>
      <c r="Z77" s="22">
        <f t="shared" si="11"/>
        <v>0.94872389841704186</v>
      </c>
      <c r="AA77" s="22">
        <f t="shared" si="12"/>
        <v>0.34362438047863975</v>
      </c>
      <c r="AB77" s="22">
        <f t="shared" si="13"/>
        <v>0.95880863752220447</v>
      </c>
      <c r="AC77" s="6"/>
    </row>
    <row r="78" spans="1:29" x14ac:dyDescent="0.25">
      <c r="A78" s="7">
        <v>39693</v>
      </c>
      <c r="B78" s="21">
        <v>48.207642</v>
      </c>
      <c r="C78" s="21">
        <v>201.08485400000001</v>
      </c>
      <c r="D78" s="21">
        <v>102.139053</v>
      </c>
      <c r="E78" s="21">
        <v>30.562194999999999</v>
      </c>
      <c r="F78" s="21">
        <v>65.232276999999996</v>
      </c>
      <c r="G78" s="21">
        <v>1166.3599850000001</v>
      </c>
      <c r="H78" s="7"/>
      <c r="I78" s="25">
        <f t="shared" si="14"/>
        <v>-0.12522876540932015</v>
      </c>
      <c r="J78" s="25">
        <f t="shared" si="14"/>
        <v>8.0042204203142786E-2</v>
      </c>
      <c r="K78" s="25">
        <f t="shared" si="5"/>
        <v>-3.9185111170765619E-2</v>
      </c>
      <c r="L78" s="25">
        <f t="shared" si="6"/>
        <v>-7.4728558601472761E-2</v>
      </c>
      <c r="M78" s="25">
        <f t="shared" si="7"/>
        <v>-2.937124542678049E-2</v>
      </c>
      <c r="N78" s="25">
        <f t="shared" si="15"/>
        <v>-9.0791433779084607E-2</v>
      </c>
      <c r="O78" s="26">
        <v>7.7789483835938424E-3</v>
      </c>
      <c r="P78" s="18"/>
      <c r="Q78" s="25">
        <f t="shared" si="8"/>
        <v>-0.13300771379291398</v>
      </c>
      <c r="R78" s="25">
        <f t="shared" si="8"/>
        <v>7.2263255819548941E-2</v>
      </c>
      <c r="S78" s="25">
        <f t="shared" si="8"/>
        <v>-4.6964059554359464E-2</v>
      </c>
      <c r="T78" s="25">
        <f t="shared" si="8"/>
        <v>-8.2507506985066606E-2</v>
      </c>
      <c r="U78" s="25">
        <f t="shared" si="9"/>
        <v>-3.7150193810374335E-2</v>
      </c>
      <c r="V78" s="25">
        <f t="shared" si="9"/>
        <v>-9.8570382162678452E-2</v>
      </c>
      <c r="W78" s="18"/>
      <c r="X78" s="22">
        <f t="shared" si="10"/>
        <v>1.3857351095069881</v>
      </c>
      <c r="Y78" s="22">
        <f t="shared" si="10"/>
        <v>1.1029910067220534</v>
      </c>
      <c r="Z78" s="22">
        <f t="shared" si="11"/>
        <v>0.91015321073844013</v>
      </c>
      <c r="AA78" s="22">
        <f t="shared" si="12"/>
        <v>0.45991547543844219</v>
      </c>
      <c r="AB78" s="22">
        <f t="shared" si="13"/>
        <v>0.87334839731184843</v>
      </c>
      <c r="AC78" s="6"/>
    </row>
    <row r="79" spans="1:29" x14ac:dyDescent="0.25">
      <c r="A79" s="7">
        <v>39722</v>
      </c>
      <c r="B79" s="21">
        <v>44.063549000000002</v>
      </c>
      <c r="C79" s="21">
        <v>135.507217</v>
      </c>
      <c r="D79" s="21">
        <v>81.189018000000004</v>
      </c>
      <c r="E79" s="21">
        <v>27.558600999999999</v>
      </c>
      <c r="F79" s="21">
        <v>62.258774000000003</v>
      </c>
      <c r="G79" s="21">
        <v>968.75</v>
      </c>
      <c r="H79" s="7"/>
      <c r="I79" s="25">
        <f t="shared" si="14"/>
        <v>-8.5963403893515422E-2</v>
      </c>
      <c r="J79" s="25">
        <f t="shared" si="14"/>
        <v>-0.32611922626455003</v>
      </c>
      <c r="K79" s="25">
        <f t="shared" si="5"/>
        <v>-0.2051128768542626</v>
      </c>
      <c r="L79" s="25">
        <f t="shared" si="6"/>
        <v>-9.8278085065552356E-2</v>
      </c>
      <c r="M79" s="25">
        <f t="shared" si="7"/>
        <v>-4.5583308398080224E-2</v>
      </c>
      <c r="N79" s="25">
        <f t="shared" si="15"/>
        <v>-0.1694245237674199</v>
      </c>
      <c r="O79" s="26">
        <v>1.1047087557579303E-2</v>
      </c>
      <c r="P79" s="18"/>
      <c r="Q79" s="25">
        <f t="shared" si="8"/>
        <v>-9.7010491451094721E-2</v>
      </c>
      <c r="R79" s="25">
        <f t="shared" si="8"/>
        <v>-0.33716631382212936</v>
      </c>
      <c r="S79" s="25">
        <f t="shared" si="8"/>
        <v>-0.2161599644118419</v>
      </c>
      <c r="T79" s="25">
        <f t="shared" si="8"/>
        <v>-0.10932517262313166</v>
      </c>
      <c r="U79" s="25">
        <f t="shared" si="9"/>
        <v>-5.6630395955659524E-2</v>
      </c>
      <c r="V79" s="25">
        <f t="shared" si="9"/>
        <v>-0.1804716113249992</v>
      </c>
      <c r="W79" s="18"/>
      <c r="X79" s="22">
        <f t="shared" si="10"/>
        <v>1.0745545970373649</v>
      </c>
      <c r="Y79" s="22">
        <f t="shared" si="10"/>
        <v>1.3586901426137714</v>
      </c>
      <c r="Z79" s="22">
        <f t="shared" si="11"/>
        <v>1.0500505617353189</v>
      </c>
      <c r="AA79" s="22">
        <f t="shared" si="12"/>
        <v>0.51277819182363438</v>
      </c>
      <c r="AB79" s="22">
        <f t="shared" si="13"/>
        <v>0.74070659376577608</v>
      </c>
      <c r="AC79" s="6"/>
    </row>
    <row r="80" spans="1:29" x14ac:dyDescent="0.25">
      <c r="A80" s="7">
        <v>39755</v>
      </c>
      <c r="B80" s="21">
        <v>36.103538999999998</v>
      </c>
      <c r="C80" s="21">
        <v>82.297058000000007</v>
      </c>
      <c r="D80" s="21">
        <v>71.658173000000005</v>
      </c>
      <c r="E80" s="21">
        <v>24.525016999999998</v>
      </c>
      <c r="F80" s="21">
        <v>67.710944999999995</v>
      </c>
      <c r="G80" s="21">
        <v>896.23999000000003</v>
      </c>
      <c r="H80" s="7"/>
      <c r="I80" s="25">
        <f t="shared" si="14"/>
        <v>-0.1806484085065414</v>
      </c>
      <c r="J80" s="25">
        <f t="shared" si="14"/>
        <v>-0.39267398577007151</v>
      </c>
      <c r="K80" s="25">
        <f t="shared" si="5"/>
        <v>-0.11739081509767735</v>
      </c>
      <c r="L80" s="25">
        <f t="shared" si="6"/>
        <v>-0.11007757614401403</v>
      </c>
      <c r="M80" s="25">
        <f t="shared" si="7"/>
        <v>8.7572733121920932E-2</v>
      </c>
      <c r="N80" s="25">
        <f t="shared" si="15"/>
        <v>-7.4849042580645175E-2</v>
      </c>
      <c r="O80" s="26">
        <v>1.10525846712372E-2</v>
      </c>
      <c r="P80" s="18"/>
      <c r="Q80" s="25">
        <f t="shared" si="8"/>
        <v>-0.19170099317777861</v>
      </c>
      <c r="R80" s="25">
        <f t="shared" si="8"/>
        <v>-0.40372657044130872</v>
      </c>
      <c r="S80" s="25">
        <f t="shared" si="8"/>
        <v>-0.12844339976891456</v>
      </c>
      <c r="T80" s="25">
        <f t="shared" si="8"/>
        <v>-0.12113016081525123</v>
      </c>
      <c r="U80" s="25">
        <f t="shared" si="9"/>
        <v>7.6520148450683736E-2</v>
      </c>
      <c r="V80" s="25">
        <f t="shared" si="9"/>
        <v>-8.590162725188237E-2</v>
      </c>
      <c r="W80" s="18"/>
      <c r="X80" s="22">
        <f t="shared" ref="X80:Y143" si="16">SLOPE(Q21:Q80,$V21:$V80)</f>
        <v>1.1688915698561813</v>
      </c>
      <c r="Y80" s="22">
        <f t="shared" si="16"/>
        <v>1.5927128662572798</v>
      </c>
      <c r="Z80" s="22">
        <f t="shared" si="11"/>
        <v>1.0856971559624311</v>
      </c>
      <c r="AA80" s="22">
        <f t="shared" si="11"/>
        <v>0.57132669649740908</v>
      </c>
      <c r="AB80" s="22">
        <f t="shared" si="11"/>
        <v>0.63781803819938954</v>
      </c>
      <c r="AC80" s="6"/>
    </row>
    <row r="81" spans="1:29" x14ac:dyDescent="0.25">
      <c r="A81" s="7">
        <v>39783</v>
      </c>
      <c r="B81" s="21">
        <v>36.137413000000002</v>
      </c>
      <c r="C81" s="21">
        <v>66.611969000000002</v>
      </c>
      <c r="D81" s="21">
        <v>73.906272999999999</v>
      </c>
      <c r="E81" s="21">
        <v>26.540286999999999</v>
      </c>
      <c r="F81" s="21">
        <v>67.440605000000005</v>
      </c>
      <c r="G81" s="21">
        <v>903.25</v>
      </c>
      <c r="H81" s="7"/>
      <c r="I81" s="25">
        <f t="shared" si="14"/>
        <v>9.3824597084535277E-4</v>
      </c>
      <c r="J81" s="25">
        <f t="shared" si="14"/>
        <v>-0.1905911265989606</v>
      </c>
      <c r="K81" s="25">
        <f t="shared" si="5"/>
        <v>3.1372555367829236E-2</v>
      </c>
      <c r="L81" s="25">
        <f t="shared" si="6"/>
        <v>8.2172012357830448E-2</v>
      </c>
      <c r="M81" s="25">
        <f t="shared" si="7"/>
        <v>-3.9925598439068954E-3</v>
      </c>
      <c r="N81" s="25">
        <f t="shared" si="15"/>
        <v>7.8215768970539834E-3</v>
      </c>
      <c r="O81" s="26">
        <v>5.6305023765619014E-3</v>
      </c>
      <c r="P81" s="18"/>
      <c r="Q81" s="25">
        <f t="shared" si="8"/>
        <v>-4.6922564057165486E-3</v>
      </c>
      <c r="R81" s="25">
        <f t="shared" si="8"/>
        <v>-0.19622162897552251</v>
      </c>
      <c r="S81" s="25">
        <f t="shared" si="8"/>
        <v>2.5742052991267333E-2</v>
      </c>
      <c r="T81" s="25">
        <f t="shared" si="8"/>
        <v>7.6541509981268546E-2</v>
      </c>
      <c r="U81" s="25">
        <f t="shared" si="9"/>
        <v>-9.6230622204687977E-3</v>
      </c>
      <c r="V81" s="25">
        <f t="shared" si="9"/>
        <v>2.191074520492082E-3</v>
      </c>
      <c r="W81" s="18"/>
      <c r="X81" s="22">
        <f t="shared" si="16"/>
        <v>1.1519328377555027</v>
      </c>
      <c r="Y81" s="22">
        <f t="shared" si="16"/>
        <v>1.590087972986604</v>
      </c>
      <c r="Z81" s="22">
        <f t="shared" ref="Z81:AB96" si="17">SLOPE(S22:S81,$V22:$V81)</f>
        <v>1.104288526913525</v>
      </c>
      <c r="AA81" s="22">
        <f t="shared" si="17"/>
        <v>0.58628081274158572</v>
      </c>
      <c r="AB81" s="22">
        <f t="shared" si="17"/>
        <v>0.59614606320036456</v>
      </c>
      <c r="AC81" s="6"/>
    </row>
    <row r="82" spans="1:29" x14ac:dyDescent="0.25">
      <c r="A82" s="7">
        <v>39815</v>
      </c>
      <c r="B82" s="21">
        <v>35.832526999999999</v>
      </c>
      <c r="C82" s="21">
        <v>35.325713999999998</v>
      </c>
      <c r="D82" s="21">
        <v>80.483718999999994</v>
      </c>
      <c r="E82" s="21">
        <v>25.108946</v>
      </c>
      <c r="F82" s="21">
        <v>64.610518999999996</v>
      </c>
      <c r="G82" s="21">
        <v>825.88000499999998</v>
      </c>
      <c r="H82" s="7"/>
      <c r="I82" s="25">
        <f t="shared" si="14"/>
        <v>-8.4368518576579676E-3</v>
      </c>
      <c r="J82" s="25">
        <f t="shared" si="14"/>
        <v>-0.46967918032868838</v>
      </c>
      <c r="K82" s="25">
        <f t="shared" si="5"/>
        <v>8.8997127483346317E-2</v>
      </c>
      <c r="L82" s="25">
        <f t="shared" si="6"/>
        <v>-5.3930878742946553E-2</v>
      </c>
      <c r="M82" s="25">
        <f t="shared" si="7"/>
        <v>-4.1964125321829582E-2</v>
      </c>
      <c r="N82" s="25">
        <f t="shared" si="15"/>
        <v>-8.5657342928314395E-2</v>
      </c>
      <c r="O82" s="26">
        <v>-4.3704480187960783E-3</v>
      </c>
      <c r="P82" s="18"/>
      <c r="Q82" s="25">
        <f t="shared" si="8"/>
        <v>-4.0664038388618894E-3</v>
      </c>
      <c r="R82" s="25">
        <f t="shared" si="8"/>
        <v>-0.46530873230989228</v>
      </c>
      <c r="S82" s="25">
        <f t="shared" si="8"/>
        <v>9.3367575502142391E-2</v>
      </c>
      <c r="T82" s="25">
        <f t="shared" si="8"/>
        <v>-4.9560430724150478E-2</v>
      </c>
      <c r="U82" s="25">
        <f t="shared" si="9"/>
        <v>-3.7593677303033507E-2</v>
      </c>
      <c r="V82" s="25">
        <f t="shared" si="9"/>
        <v>-8.128689490951832E-2</v>
      </c>
      <c r="W82" s="18"/>
      <c r="X82" s="22">
        <f t="shared" si="16"/>
        <v>1.0993694929169353</v>
      </c>
      <c r="Y82" s="22">
        <f t="shared" si="16"/>
        <v>1.8248250978355391</v>
      </c>
      <c r="Z82" s="22">
        <f t="shared" si="17"/>
        <v>0.95911647300070202</v>
      </c>
      <c r="AA82" s="22">
        <f t="shared" si="17"/>
        <v>0.60470057284610756</v>
      </c>
      <c r="AB82" s="22">
        <f t="shared" si="17"/>
        <v>0.60629545289362996</v>
      </c>
      <c r="AC82" s="6"/>
    </row>
    <row r="83" spans="1:29" x14ac:dyDescent="0.25">
      <c r="A83" s="7">
        <v>39846</v>
      </c>
      <c r="B83" s="21">
        <v>26.895052</v>
      </c>
      <c r="C83" s="21">
        <v>14.926356999999999</v>
      </c>
      <c r="D83" s="21">
        <v>81.257071999999994</v>
      </c>
      <c r="E83" s="21">
        <v>21.751792999999999</v>
      </c>
      <c r="F83" s="21">
        <v>57.651161000000002</v>
      </c>
      <c r="G83" s="21">
        <v>735.09002699999996</v>
      </c>
      <c r="H83" s="7"/>
      <c r="I83" s="25">
        <f t="shared" si="14"/>
        <v>-0.24942351958598952</v>
      </c>
      <c r="J83" s="25">
        <f t="shared" si="14"/>
        <v>-0.57746481783779369</v>
      </c>
      <c r="K83" s="25">
        <f t="shared" si="5"/>
        <v>9.6088129327125404E-3</v>
      </c>
      <c r="L83" s="25">
        <f t="shared" si="6"/>
        <v>-0.13370346170643721</v>
      </c>
      <c r="M83" s="25">
        <f t="shared" si="7"/>
        <v>-0.10771246087653308</v>
      </c>
      <c r="N83" s="25">
        <f t="shared" si="15"/>
        <v>-0.10993119757149228</v>
      </c>
      <c r="O83" s="26">
        <v>-1.4498249655317782E-3</v>
      </c>
      <c r="P83" s="18"/>
      <c r="Q83" s="25">
        <f t="shared" si="8"/>
        <v>-0.24797369462045774</v>
      </c>
      <c r="R83" s="25">
        <f t="shared" si="8"/>
        <v>-0.57601499287226188</v>
      </c>
      <c r="S83" s="25">
        <f t="shared" si="8"/>
        <v>1.1058637898244319E-2</v>
      </c>
      <c r="T83" s="25">
        <f t="shared" si="8"/>
        <v>-0.13225363674090543</v>
      </c>
      <c r="U83" s="25">
        <f t="shared" si="9"/>
        <v>-0.1062626359110013</v>
      </c>
      <c r="V83" s="25">
        <f t="shared" si="9"/>
        <v>-0.1084813726059605</v>
      </c>
      <c r="W83" s="18"/>
      <c r="X83" s="22">
        <f t="shared" si="16"/>
        <v>1.2225763776901086</v>
      </c>
      <c r="Y83" s="22">
        <f t="shared" si="16"/>
        <v>2.1491191455617358</v>
      </c>
      <c r="Z83" s="22">
        <f t="shared" si="17"/>
        <v>0.86575532535050603</v>
      </c>
      <c r="AA83" s="22">
        <f t="shared" si="17"/>
        <v>0.67255130957466047</v>
      </c>
      <c r="AB83" s="22">
        <f t="shared" si="17"/>
        <v>0.65476803825179308</v>
      </c>
      <c r="AC83" s="6"/>
    </row>
    <row r="84" spans="1:29" x14ac:dyDescent="0.25">
      <c r="A84" s="7">
        <v>39874</v>
      </c>
      <c r="B84" s="21">
        <v>30.436577</v>
      </c>
      <c r="C84" s="21">
        <v>25.175789000000002</v>
      </c>
      <c r="D84" s="21">
        <v>85.548164</v>
      </c>
      <c r="E84" s="21">
        <v>22.430408</v>
      </c>
      <c r="F84" s="21">
        <v>57.820971999999998</v>
      </c>
      <c r="G84" s="21">
        <v>797.86999500000002</v>
      </c>
      <c r="H84" s="7"/>
      <c r="I84" s="25">
        <f t="shared" si="14"/>
        <v>0.13167942564305135</v>
      </c>
      <c r="J84" s="25">
        <f t="shared" si="14"/>
        <v>0.68666667961914629</v>
      </c>
      <c r="K84" s="25">
        <f t="shared" si="5"/>
        <v>5.2808843518260318E-2</v>
      </c>
      <c r="L84" s="25">
        <f t="shared" si="6"/>
        <v>3.1198117782750279E-2</v>
      </c>
      <c r="M84" s="25">
        <f t="shared" si="7"/>
        <v>2.9454914186375358E-3</v>
      </c>
      <c r="N84" s="25">
        <f t="shared" si="15"/>
        <v>8.540446162249471E-2</v>
      </c>
      <c r="O84" s="26">
        <v>4.9940433286924145E-3</v>
      </c>
      <c r="P84" s="18"/>
      <c r="Q84" s="25">
        <f t="shared" si="8"/>
        <v>0.12668538231435894</v>
      </c>
      <c r="R84" s="25">
        <f t="shared" si="8"/>
        <v>0.68167263629045383</v>
      </c>
      <c r="S84" s="25">
        <f t="shared" si="8"/>
        <v>4.7814800189567901E-2</v>
      </c>
      <c r="T84" s="25">
        <f>L84-$O84</f>
        <v>2.6204074454057865E-2</v>
      </c>
      <c r="U84" s="25">
        <f t="shared" si="9"/>
        <v>-2.0485519100548787E-3</v>
      </c>
      <c r="V84" s="25">
        <f t="shared" si="9"/>
        <v>8.0410418293802299E-2</v>
      </c>
      <c r="W84" s="18"/>
      <c r="X84" s="22">
        <f t="shared" si="16"/>
        <v>1.2343619006066386</v>
      </c>
      <c r="Y84" s="22">
        <f t="shared" si="16"/>
        <v>2.5646124192028075</v>
      </c>
      <c r="Z84" s="22">
        <f t="shared" si="17"/>
        <v>0.83938029023147231</v>
      </c>
      <c r="AA84" s="22">
        <f t="shared" si="17"/>
        <v>0.64434864600771247</v>
      </c>
      <c r="AB84" s="22">
        <f t="shared" si="17"/>
        <v>0.60028011785647628</v>
      </c>
      <c r="AC84" s="6"/>
    </row>
    <row r="85" spans="1:29" x14ac:dyDescent="0.25">
      <c r="A85" s="7">
        <v>39904</v>
      </c>
      <c r="B85" s="21">
        <v>34.260395000000003</v>
      </c>
      <c r="C85" s="21">
        <v>30.350259999999999</v>
      </c>
      <c r="D85" s="21">
        <v>91.128349</v>
      </c>
      <c r="E85" s="21">
        <v>22.507645</v>
      </c>
      <c r="F85" s="21">
        <v>56.606814999999997</v>
      </c>
      <c r="G85" s="21">
        <v>872.80999799999995</v>
      </c>
      <c r="H85" s="7"/>
      <c r="I85" s="25">
        <f t="shared" si="14"/>
        <v>0.12563232718317852</v>
      </c>
      <c r="J85" s="25">
        <f t="shared" si="14"/>
        <v>0.20553361803278536</v>
      </c>
      <c r="K85" s="25">
        <f t="shared" ref="K85:K148" si="18">(D85/D84)-1</f>
        <v>6.5228576968641816E-2</v>
      </c>
      <c r="L85" s="25">
        <f t="shared" ref="L85:L148" si="19">(E85/E84)-1</f>
        <v>3.4434059335879397E-3</v>
      </c>
      <c r="M85" s="25">
        <f t="shared" ref="M85:M148" si="20">(F85/F84)-1</f>
        <v>-2.0998557409238949E-2</v>
      </c>
      <c r="N85" s="25">
        <f t="shared" si="15"/>
        <v>9.3925079862164695E-2</v>
      </c>
      <c r="O85" s="26">
        <v>-1.6511973779489209E-3</v>
      </c>
      <c r="P85" s="18"/>
      <c r="Q85" s="25">
        <f t="shared" ref="Q85:T148" si="21">I85-$O85</f>
        <v>0.12728352456112743</v>
      </c>
      <c r="R85" s="25">
        <f t="shared" si="21"/>
        <v>0.20718481541073427</v>
      </c>
      <c r="S85" s="25">
        <f t="shared" si="21"/>
        <v>6.6879774346590731E-2</v>
      </c>
      <c r="T85" s="25">
        <f t="shared" si="21"/>
        <v>5.0946033115368602E-3</v>
      </c>
      <c r="U85" s="25">
        <f t="shared" ref="U85:V148" si="22">M85-$O85</f>
        <v>-1.9347360031290027E-2</v>
      </c>
      <c r="V85" s="25">
        <f t="shared" si="22"/>
        <v>9.5576277240113611E-2</v>
      </c>
      <c r="W85" s="18"/>
      <c r="X85" s="22">
        <f t="shared" si="16"/>
        <v>1.2346741758796369</v>
      </c>
      <c r="Y85" s="22">
        <f t="shared" si="16"/>
        <v>2.5449630104923551</v>
      </c>
      <c r="Z85" s="22">
        <f t="shared" si="17"/>
        <v>0.82265081957730968</v>
      </c>
      <c r="AA85" s="22">
        <f t="shared" si="17"/>
        <v>0.59695009866480109</v>
      </c>
      <c r="AB85" s="22">
        <f t="shared" si="17"/>
        <v>0.52788526791077151</v>
      </c>
      <c r="AC85" s="6"/>
    </row>
    <row r="86" spans="1:29" x14ac:dyDescent="0.25">
      <c r="A86" s="7">
        <v>39934</v>
      </c>
      <c r="B86" s="21">
        <v>38.743617999999998</v>
      </c>
      <c r="C86" s="21">
        <v>37.017367999999998</v>
      </c>
      <c r="D86" s="21">
        <v>94.329123999999993</v>
      </c>
      <c r="E86" s="21">
        <v>24.666212000000002</v>
      </c>
      <c r="F86" s="21">
        <v>59.233685000000001</v>
      </c>
      <c r="G86" s="21">
        <v>919.14001499999995</v>
      </c>
      <c r="H86" s="7"/>
      <c r="I86" s="25">
        <f t="shared" si="14"/>
        <v>0.13085730622778846</v>
      </c>
      <c r="J86" s="25">
        <f t="shared" si="14"/>
        <v>0.21967218732228311</v>
      </c>
      <c r="K86" s="25">
        <f t="shared" si="18"/>
        <v>3.5123812020340539E-2</v>
      </c>
      <c r="L86" s="25">
        <f t="shared" si="19"/>
        <v>9.5903725156496922E-2</v>
      </c>
      <c r="M86" s="25">
        <f t="shared" si="20"/>
        <v>4.6405543219486978E-2</v>
      </c>
      <c r="N86" s="25">
        <f t="shared" si="15"/>
        <v>5.3081446255385467E-2</v>
      </c>
      <c r="O86" s="26">
        <v>5.603041425374318E-4</v>
      </c>
      <c r="P86" s="18"/>
      <c r="Q86" s="25">
        <f t="shared" si="21"/>
        <v>0.13029700208525102</v>
      </c>
      <c r="R86" s="25">
        <f t="shared" si="21"/>
        <v>0.21911188317974567</v>
      </c>
      <c r="S86" s="25">
        <f t="shared" si="21"/>
        <v>3.4563507877803108E-2</v>
      </c>
      <c r="T86" s="25">
        <f t="shared" si="21"/>
        <v>9.5343421013959484E-2</v>
      </c>
      <c r="U86" s="25">
        <f t="shared" si="22"/>
        <v>4.5845239076949547E-2</v>
      </c>
      <c r="V86" s="25">
        <f t="shared" si="22"/>
        <v>5.2521142112848036E-2</v>
      </c>
      <c r="W86" s="18"/>
      <c r="X86" s="22">
        <f t="shared" si="16"/>
        <v>1.2529203500968487</v>
      </c>
      <c r="Y86" s="22">
        <f t="shared" si="16"/>
        <v>2.5964991545868839</v>
      </c>
      <c r="Z86" s="22">
        <f t="shared" si="17"/>
        <v>0.81685827467379557</v>
      </c>
      <c r="AA86" s="22">
        <f t="shared" si="17"/>
        <v>0.62401567509993761</v>
      </c>
      <c r="AB86" s="22">
        <f t="shared" si="17"/>
        <v>0.53038229539028359</v>
      </c>
      <c r="AC86" s="6"/>
    </row>
    <row r="87" spans="1:29" x14ac:dyDescent="0.25">
      <c r="A87" s="7">
        <v>39965</v>
      </c>
      <c r="B87" s="21">
        <v>36.713572999999997</v>
      </c>
      <c r="C87" s="21">
        <v>29.554188</v>
      </c>
      <c r="D87" s="21">
        <v>92.678275999999997</v>
      </c>
      <c r="E87" s="21">
        <v>25.858912</v>
      </c>
      <c r="F87" s="21">
        <v>59.712001999999998</v>
      </c>
      <c r="G87" s="21">
        <v>919.32000700000003</v>
      </c>
      <c r="H87" s="7"/>
      <c r="I87" s="25">
        <f t="shared" si="14"/>
        <v>-5.2396887662892078E-2</v>
      </c>
      <c r="J87" s="25">
        <f t="shared" si="14"/>
        <v>-0.20161292936872222</v>
      </c>
      <c r="K87" s="25">
        <f t="shared" si="18"/>
        <v>-1.7500936402208067E-2</v>
      </c>
      <c r="L87" s="25">
        <f t="shared" si="19"/>
        <v>4.8353593977056519E-2</v>
      </c>
      <c r="M87" s="25">
        <f t="shared" si="20"/>
        <v>8.0750843038044362E-3</v>
      </c>
      <c r="N87" s="25">
        <f t="shared" si="15"/>
        <v>1.9582653030303376E-4</v>
      </c>
      <c r="O87" s="26">
        <v>-9.428274307645714E-4</v>
      </c>
      <c r="P87" s="18"/>
      <c r="Q87" s="25">
        <f t="shared" si="21"/>
        <v>-5.1454060232127508E-2</v>
      </c>
      <c r="R87" s="25">
        <f t="shared" si="21"/>
        <v>-0.20067010193795765</v>
      </c>
      <c r="S87" s="25">
        <f t="shared" si="21"/>
        <v>-1.6558108971443497E-2</v>
      </c>
      <c r="T87" s="25">
        <f t="shared" si="21"/>
        <v>4.9296421407821089E-2</v>
      </c>
      <c r="U87" s="25">
        <f t="shared" si="22"/>
        <v>9.017911734569008E-3</v>
      </c>
      <c r="V87" s="25">
        <f t="shared" si="22"/>
        <v>1.1386539610676052E-3</v>
      </c>
      <c r="W87" s="18"/>
      <c r="X87" s="22">
        <f t="shared" si="16"/>
        <v>1.23385000702813</v>
      </c>
      <c r="Y87" s="22">
        <f t="shared" si="16"/>
        <v>2.5925421742591346</v>
      </c>
      <c r="Z87" s="22">
        <f t="shared" si="17"/>
        <v>0.82054566060205758</v>
      </c>
      <c r="AA87" s="22">
        <f t="shared" si="17"/>
        <v>0.63318964798224298</v>
      </c>
      <c r="AB87" s="22">
        <f t="shared" si="17"/>
        <v>0.52902885460325588</v>
      </c>
      <c r="AC87" s="6"/>
    </row>
    <row r="88" spans="1:29" x14ac:dyDescent="0.25">
      <c r="A88" s="7">
        <v>39995</v>
      </c>
      <c r="B88" s="21">
        <v>37.067753000000003</v>
      </c>
      <c r="C88" s="21">
        <v>31.544369</v>
      </c>
      <c r="D88" s="21">
        <v>104.669113</v>
      </c>
      <c r="E88" s="21">
        <v>28.355343000000001</v>
      </c>
      <c r="F88" s="21">
        <v>60.121979000000003</v>
      </c>
      <c r="G88" s="21">
        <v>987.47997999999995</v>
      </c>
      <c r="H88" s="7"/>
      <c r="I88" s="25">
        <f t="shared" si="14"/>
        <v>9.6471133441575763E-3</v>
      </c>
      <c r="J88" s="25">
        <f t="shared" si="14"/>
        <v>6.7340066998287984E-2</v>
      </c>
      <c r="K88" s="25">
        <f t="shared" si="18"/>
        <v>0.12938131261742503</v>
      </c>
      <c r="L88" s="25">
        <f t="shared" si="19"/>
        <v>9.654044996169997E-2</v>
      </c>
      <c r="M88" s="25">
        <f t="shared" si="20"/>
        <v>6.8659061205149641E-3</v>
      </c>
      <c r="N88" s="25">
        <f t="shared" si="15"/>
        <v>7.4141727016716619E-2</v>
      </c>
      <c r="O88" s="26">
        <v>1.1005449411024709E-3</v>
      </c>
      <c r="P88" s="18"/>
      <c r="Q88" s="25">
        <f t="shared" si="21"/>
        <v>8.5465684030551058E-3</v>
      </c>
      <c r="R88" s="25">
        <f t="shared" si="21"/>
        <v>6.6239522057185515E-2</v>
      </c>
      <c r="S88" s="25">
        <f t="shared" si="21"/>
        <v>0.12828076767632254</v>
      </c>
      <c r="T88" s="25">
        <f t="shared" si="21"/>
        <v>9.5439905020597501E-2</v>
      </c>
      <c r="U88" s="25">
        <f t="shared" si="22"/>
        <v>5.7653611794124936E-3</v>
      </c>
      <c r="V88" s="25">
        <f t="shared" si="22"/>
        <v>7.304118207561415E-2</v>
      </c>
      <c r="W88" s="18"/>
      <c r="X88" s="22">
        <f t="shared" si="16"/>
        <v>1.1912127459248385</v>
      </c>
      <c r="Y88" s="22">
        <f t="shared" si="16"/>
        <v>2.54527292137232</v>
      </c>
      <c r="Z88" s="22">
        <f t="shared" si="17"/>
        <v>0.85754548499483407</v>
      </c>
      <c r="AA88" s="22">
        <f t="shared" si="17"/>
        <v>0.66156504476838307</v>
      </c>
      <c r="AB88" s="22">
        <f t="shared" si="17"/>
        <v>0.51604682475384112</v>
      </c>
      <c r="AC88" s="6"/>
    </row>
    <row r="89" spans="1:29" x14ac:dyDescent="0.25">
      <c r="A89" s="7">
        <v>40028</v>
      </c>
      <c r="B89" s="21">
        <v>43.319374000000003</v>
      </c>
      <c r="C89" s="21">
        <v>49.754524000000004</v>
      </c>
      <c r="D89" s="21">
        <v>105.26432</v>
      </c>
      <c r="E89" s="21">
        <v>28.955179000000001</v>
      </c>
      <c r="F89" s="21">
        <v>59.423630000000003</v>
      </c>
      <c r="G89" s="21">
        <v>1020.619995</v>
      </c>
      <c r="H89" s="7"/>
      <c r="I89" s="25">
        <f t="shared" si="14"/>
        <v>0.16865389709486833</v>
      </c>
      <c r="J89" s="25">
        <f t="shared" si="14"/>
        <v>0.57728702704435153</v>
      </c>
      <c r="K89" s="25">
        <f t="shared" si="18"/>
        <v>5.6865581730878301E-3</v>
      </c>
      <c r="L89" s="25">
        <f t="shared" si="19"/>
        <v>2.115424948306921E-2</v>
      </c>
      <c r="M89" s="25">
        <f t="shared" si="20"/>
        <v>-1.1615535809291977E-2</v>
      </c>
      <c r="N89" s="25">
        <f t="shared" si="15"/>
        <v>3.3560189240494864E-2</v>
      </c>
      <c r="O89" s="26">
        <v>4.0919104620363083E-3</v>
      </c>
      <c r="P89" s="18"/>
      <c r="Q89" s="25">
        <f t="shared" si="21"/>
        <v>0.16456198663283203</v>
      </c>
      <c r="R89" s="25">
        <f t="shared" si="21"/>
        <v>0.57319511658231526</v>
      </c>
      <c r="S89" s="25">
        <f t="shared" si="21"/>
        <v>1.5946477110515217E-3</v>
      </c>
      <c r="T89" s="25">
        <f t="shared" si="21"/>
        <v>1.70623390210329E-2</v>
      </c>
      <c r="U89" s="25">
        <f t="shared" si="22"/>
        <v>-1.5707446271328286E-2</v>
      </c>
      <c r="V89" s="25">
        <f t="shared" si="22"/>
        <v>2.9468278778458555E-2</v>
      </c>
      <c r="W89" s="18"/>
      <c r="X89" s="22">
        <f t="shared" si="16"/>
        <v>1.2222224385997678</v>
      </c>
      <c r="Y89" s="22">
        <f t="shared" si="16"/>
        <v>2.6716218039004862</v>
      </c>
      <c r="Z89" s="22">
        <f t="shared" si="17"/>
        <v>0.84925817148494465</v>
      </c>
      <c r="AA89" s="22">
        <f t="shared" si="17"/>
        <v>0.66027071451730635</v>
      </c>
      <c r="AB89" s="22">
        <f t="shared" si="17"/>
        <v>0.50616336054840294</v>
      </c>
      <c r="AC89" s="6"/>
    </row>
    <row r="90" spans="1:29" x14ac:dyDescent="0.25">
      <c r="A90" s="7">
        <v>40057</v>
      </c>
      <c r="B90" s="21">
        <v>47.226582000000001</v>
      </c>
      <c r="C90" s="21">
        <v>48.162379999999999</v>
      </c>
      <c r="D90" s="21">
        <v>106.655357</v>
      </c>
      <c r="E90" s="21">
        <v>29.258800999999998</v>
      </c>
      <c r="F90" s="21">
        <v>58.959583000000002</v>
      </c>
      <c r="G90" s="21">
        <v>1057.079956</v>
      </c>
      <c r="H90" s="7"/>
      <c r="I90" s="25">
        <f t="shared" si="14"/>
        <v>9.019539386695663E-2</v>
      </c>
      <c r="J90" s="25">
        <f t="shared" si="14"/>
        <v>-3.199998456421782E-2</v>
      </c>
      <c r="K90" s="25">
        <f t="shared" si="18"/>
        <v>1.3214705609650101E-2</v>
      </c>
      <c r="L90" s="25">
        <f t="shared" si="19"/>
        <v>1.0485930686182199E-2</v>
      </c>
      <c r="M90" s="25">
        <f t="shared" si="20"/>
        <v>-7.8091324949350893E-3</v>
      </c>
      <c r="N90" s="25">
        <f t="shared" si="15"/>
        <v>3.5723345788458705E-2</v>
      </c>
      <c r="O90" s="26">
        <v>2.3624941708216213E-3</v>
      </c>
      <c r="P90" s="18"/>
      <c r="Q90" s="25">
        <f t="shared" si="21"/>
        <v>8.7832899696135003E-2</v>
      </c>
      <c r="R90" s="25">
        <f t="shared" si="21"/>
        <v>-3.4362478735039441E-2</v>
      </c>
      <c r="S90" s="25">
        <f t="shared" si="21"/>
        <v>1.0852211438828481E-2</v>
      </c>
      <c r="T90" s="25">
        <f t="shared" si="21"/>
        <v>8.1234365153605784E-3</v>
      </c>
      <c r="U90" s="25">
        <f t="shared" si="22"/>
        <v>-1.017162666575671E-2</v>
      </c>
      <c r="V90" s="25">
        <f t="shared" si="22"/>
        <v>3.3360851617637084E-2</v>
      </c>
      <c r="W90" s="18"/>
      <c r="X90" s="22">
        <f t="shared" si="16"/>
        <v>1.2361669341865087</v>
      </c>
      <c r="Y90" s="22">
        <f t="shared" si="16"/>
        <v>2.6479154382051333</v>
      </c>
      <c r="Z90" s="22">
        <f t="shared" si="17"/>
        <v>0.84269669485935561</v>
      </c>
      <c r="AA90" s="22">
        <f t="shared" si="17"/>
        <v>0.65045400285633426</v>
      </c>
      <c r="AB90" s="22">
        <f t="shared" si="17"/>
        <v>0.49316636914780726</v>
      </c>
      <c r="AC90" s="6"/>
    </row>
    <row r="91" spans="1:29" x14ac:dyDescent="0.25">
      <c r="A91" s="7">
        <v>40087</v>
      </c>
      <c r="B91" s="21">
        <v>41.688468999999998</v>
      </c>
      <c r="C91" s="21">
        <v>40.699202999999997</v>
      </c>
      <c r="D91" s="21">
        <v>107.54705</v>
      </c>
      <c r="E91" s="21">
        <v>30.480695999999998</v>
      </c>
      <c r="F91" s="21">
        <v>61.589176000000002</v>
      </c>
      <c r="G91" s="21">
        <v>1036.1899410000001</v>
      </c>
      <c r="H91" s="7"/>
      <c r="I91" s="25">
        <f t="shared" si="14"/>
        <v>-0.11726686043042456</v>
      </c>
      <c r="J91" s="25">
        <f t="shared" si="14"/>
        <v>-0.1549586419940211</v>
      </c>
      <c r="K91" s="25">
        <f t="shared" si="18"/>
        <v>8.3605083240216871E-3</v>
      </c>
      <c r="L91" s="25">
        <f t="shared" si="19"/>
        <v>4.1761622426017997E-2</v>
      </c>
      <c r="M91" s="25">
        <f t="shared" si="20"/>
        <v>4.4599925342077018E-2</v>
      </c>
      <c r="N91" s="25">
        <f t="shared" si="15"/>
        <v>-1.9762000860415463E-2</v>
      </c>
      <c r="O91" s="26">
        <v>1.3585894316975791E-3</v>
      </c>
      <c r="P91" s="18"/>
      <c r="Q91" s="25">
        <f t="shared" si="21"/>
        <v>-0.11862544986212213</v>
      </c>
      <c r="R91" s="25">
        <f t="shared" si="21"/>
        <v>-0.15631723142571868</v>
      </c>
      <c r="S91" s="25">
        <f t="shared" si="21"/>
        <v>7.001918892324108E-3</v>
      </c>
      <c r="T91" s="25">
        <f t="shared" si="21"/>
        <v>4.0403032994320416E-2</v>
      </c>
      <c r="U91" s="25">
        <f t="shared" si="22"/>
        <v>4.3241335910379437E-2</v>
      </c>
      <c r="V91" s="25">
        <f t="shared" si="22"/>
        <v>-2.1120590292113044E-2</v>
      </c>
      <c r="W91" s="18"/>
      <c r="X91" s="22">
        <f t="shared" si="16"/>
        <v>1.2549850972602132</v>
      </c>
      <c r="Y91" s="22">
        <f t="shared" si="16"/>
        <v>2.6604120142765346</v>
      </c>
      <c r="Z91" s="22">
        <f t="shared" si="17"/>
        <v>0.8377195591244746</v>
      </c>
      <c r="AA91" s="22">
        <f t="shared" si="17"/>
        <v>0.64825226801380054</v>
      </c>
      <c r="AB91" s="22">
        <f t="shared" si="17"/>
        <v>0.48690811741574686</v>
      </c>
      <c r="AC91" s="6"/>
    </row>
    <row r="92" spans="1:29" x14ac:dyDescent="0.25">
      <c r="A92" s="7">
        <v>40119</v>
      </c>
      <c r="B92" s="21">
        <v>46.111687000000003</v>
      </c>
      <c r="C92" s="21">
        <v>40.898215999999998</v>
      </c>
      <c r="D92" s="21">
        <v>113.170998</v>
      </c>
      <c r="E92" s="21">
        <v>31.086935</v>
      </c>
      <c r="F92" s="21">
        <v>64.886420999999999</v>
      </c>
      <c r="G92" s="21">
        <v>1095.630005</v>
      </c>
      <c r="H92" s="7"/>
      <c r="I92" s="25">
        <f t="shared" si="14"/>
        <v>0.10610171364172682</v>
      </c>
      <c r="J92" s="25">
        <f t="shared" si="14"/>
        <v>4.8898500543119727E-3</v>
      </c>
      <c r="K92" s="25">
        <f t="shared" si="18"/>
        <v>5.2292908080695755E-2</v>
      </c>
      <c r="L92" s="25">
        <f t="shared" si="19"/>
        <v>1.9889276806540179E-2</v>
      </c>
      <c r="M92" s="25">
        <f t="shared" si="20"/>
        <v>5.3536111605064995E-2</v>
      </c>
      <c r="N92" s="25">
        <f t="shared" si="15"/>
        <v>5.736406198137356E-2</v>
      </c>
      <c r="O92" s="26">
        <v>5.9644808160116761E-3</v>
      </c>
      <c r="P92" s="18"/>
      <c r="Q92" s="25">
        <f t="shared" si="21"/>
        <v>0.10013723282571516</v>
      </c>
      <c r="R92" s="25">
        <f t="shared" si="21"/>
        <v>-1.0746307616997033E-3</v>
      </c>
      <c r="S92" s="25">
        <f t="shared" si="21"/>
        <v>4.6328427264684079E-2</v>
      </c>
      <c r="T92" s="25">
        <f t="shared" si="21"/>
        <v>1.3924795990528503E-2</v>
      </c>
      <c r="U92" s="25">
        <f t="shared" si="22"/>
        <v>4.7571630789053319E-2</v>
      </c>
      <c r="V92" s="25">
        <f t="shared" si="22"/>
        <v>5.1399581165361884E-2</v>
      </c>
      <c r="W92" s="18"/>
      <c r="X92" s="22">
        <f t="shared" si="16"/>
        <v>1.2592546266905986</v>
      </c>
      <c r="Y92" s="22">
        <f t="shared" si="16"/>
        <v>2.6419780082455415</v>
      </c>
      <c r="Z92" s="22">
        <f t="shared" si="17"/>
        <v>0.83141231155918516</v>
      </c>
      <c r="AA92" s="22">
        <f t="shared" si="17"/>
        <v>0.64417728720018819</v>
      </c>
      <c r="AB92" s="22">
        <f t="shared" si="17"/>
        <v>0.4846920060196081</v>
      </c>
      <c r="AC92" s="6"/>
    </row>
    <row r="93" spans="1:29" x14ac:dyDescent="0.25">
      <c r="A93" s="7">
        <v>40148</v>
      </c>
      <c r="B93" s="21">
        <v>47.624988999999999</v>
      </c>
      <c r="C93" s="21">
        <v>32.937491999999999</v>
      </c>
      <c r="D93" s="21">
        <v>117.246407</v>
      </c>
      <c r="E93" s="21">
        <v>31.671641999999999</v>
      </c>
      <c r="F93" s="21">
        <v>58.939728000000002</v>
      </c>
      <c r="G93" s="21">
        <v>1115.099976</v>
      </c>
      <c r="H93" s="7"/>
      <c r="I93" s="25">
        <f t="shared" si="14"/>
        <v>3.2818187718874681E-2</v>
      </c>
      <c r="J93" s="25">
        <f t="shared" si="14"/>
        <v>-0.19464721884201497</v>
      </c>
      <c r="K93" s="25">
        <f t="shared" si="18"/>
        <v>3.6011072377394759E-2</v>
      </c>
      <c r="L93" s="25">
        <f t="shared" si="19"/>
        <v>1.8808769664812486E-2</v>
      </c>
      <c r="M93" s="25">
        <f t="shared" si="20"/>
        <v>-9.1647727033673188E-2</v>
      </c>
      <c r="N93" s="25">
        <f t="shared" si="15"/>
        <v>1.7770571188400419E-2</v>
      </c>
      <c r="O93" s="26">
        <v>-8.4070585784550636E-3</v>
      </c>
      <c r="P93" s="18"/>
      <c r="Q93" s="25">
        <f t="shared" si="21"/>
        <v>4.1225246297329744E-2</v>
      </c>
      <c r="R93" s="25">
        <f t="shared" si="21"/>
        <v>-0.18624016026355991</v>
      </c>
      <c r="S93" s="25">
        <f t="shared" si="21"/>
        <v>4.4418130955849823E-2</v>
      </c>
      <c r="T93" s="25">
        <f t="shared" si="21"/>
        <v>2.7215828243267549E-2</v>
      </c>
      <c r="U93" s="25">
        <f t="shared" si="22"/>
        <v>-8.3240668455218131E-2</v>
      </c>
      <c r="V93" s="25">
        <f t="shared" si="22"/>
        <v>2.6177629766855483E-2</v>
      </c>
      <c r="W93" s="18"/>
      <c r="X93" s="22">
        <f t="shared" si="16"/>
        <v>1.279395993555875</v>
      </c>
      <c r="Y93" s="22">
        <f t="shared" si="16"/>
        <v>2.58749890685174</v>
      </c>
      <c r="Z93" s="22">
        <f t="shared" si="17"/>
        <v>0.83195655049609307</v>
      </c>
      <c r="AA93" s="22">
        <f t="shared" si="17"/>
        <v>0.62381607390835259</v>
      </c>
      <c r="AB93" s="22">
        <f t="shared" si="17"/>
        <v>0.4682130507929278</v>
      </c>
      <c r="AC93" s="6"/>
    </row>
    <row r="94" spans="1:29" x14ac:dyDescent="0.25">
      <c r="A94" s="7">
        <v>40182</v>
      </c>
      <c r="B94" s="21">
        <v>53.317462999999996</v>
      </c>
      <c r="C94" s="21">
        <v>33.037005999999998</v>
      </c>
      <c r="D94" s="21">
        <v>109.62404600000001</v>
      </c>
      <c r="E94" s="21">
        <v>29.242857000000001</v>
      </c>
      <c r="F94" s="21">
        <v>55.689788999999998</v>
      </c>
      <c r="G94" s="21">
        <v>1073.869995</v>
      </c>
      <c r="H94" s="7"/>
      <c r="I94" s="25">
        <f t="shared" si="14"/>
        <v>0.11952704073065501</v>
      </c>
      <c r="J94" s="25">
        <f t="shared" si="14"/>
        <v>3.0212986465392166E-3</v>
      </c>
      <c r="K94" s="25">
        <f t="shared" si="18"/>
        <v>-6.5011467686169722E-2</v>
      </c>
      <c r="L94" s="25">
        <f t="shared" si="19"/>
        <v>-7.6686425035998984E-2</v>
      </c>
      <c r="M94" s="25">
        <f t="shared" si="20"/>
        <v>-5.5140040686987968E-2</v>
      </c>
      <c r="N94" s="25">
        <f t="shared" si="15"/>
        <v>-3.6974246154947377E-2</v>
      </c>
      <c r="O94" s="26">
        <v>7.9556972290330541E-3</v>
      </c>
      <c r="P94" s="18"/>
      <c r="Q94" s="25">
        <f t="shared" si="21"/>
        <v>0.11157134350162196</v>
      </c>
      <c r="R94" s="25">
        <f t="shared" si="21"/>
        <v>-4.9343985824938374E-3</v>
      </c>
      <c r="S94" s="25">
        <f t="shared" si="21"/>
        <v>-7.2967164915202776E-2</v>
      </c>
      <c r="T94" s="25">
        <f t="shared" si="21"/>
        <v>-8.4642122265032038E-2</v>
      </c>
      <c r="U94" s="25">
        <f t="shared" si="22"/>
        <v>-6.3095737916021022E-2</v>
      </c>
      <c r="V94" s="25">
        <f t="shared" si="22"/>
        <v>-4.4929943383980431E-2</v>
      </c>
      <c r="W94" s="18"/>
      <c r="X94" s="22">
        <f t="shared" si="16"/>
        <v>1.2316151101239374</v>
      </c>
      <c r="Y94" s="22">
        <f t="shared" si="16"/>
        <v>2.5646880911823229</v>
      </c>
      <c r="Z94" s="22">
        <f t="shared" si="17"/>
        <v>0.83889734375437841</v>
      </c>
      <c r="AA94" s="22">
        <f t="shared" si="17"/>
        <v>0.63427148966279401</v>
      </c>
      <c r="AB94" s="22">
        <f t="shared" si="17"/>
        <v>0.48453138003951141</v>
      </c>
      <c r="AC94" s="6"/>
    </row>
    <row r="95" spans="1:29" x14ac:dyDescent="0.25">
      <c r="A95" s="7">
        <v>40210</v>
      </c>
      <c r="B95" s="21">
        <v>55.949196000000001</v>
      </c>
      <c r="C95" s="21">
        <v>33.833075999999998</v>
      </c>
      <c r="D95" s="21">
        <v>114.40593</v>
      </c>
      <c r="E95" s="21">
        <v>28.26276</v>
      </c>
      <c r="F95" s="21">
        <v>56.548985000000002</v>
      </c>
      <c r="G95" s="21">
        <v>1104.48999</v>
      </c>
      <c r="H95" s="7"/>
      <c r="I95" s="25">
        <f t="shared" si="14"/>
        <v>4.9359681648768694E-2</v>
      </c>
      <c r="J95" s="25">
        <f t="shared" si="14"/>
        <v>2.4096311875234644E-2</v>
      </c>
      <c r="K95" s="25">
        <f t="shared" si="18"/>
        <v>4.3620758168330998E-2</v>
      </c>
      <c r="L95" s="25">
        <f t="shared" si="19"/>
        <v>-3.3515774467590465E-2</v>
      </c>
      <c r="M95" s="25">
        <f t="shared" si="20"/>
        <v>1.5428250230935525E-2</v>
      </c>
      <c r="N95" s="25">
        <f t="shared" si="15"/>
        <v>2.8513688940531301E-2</v>
      </c>
      <c r="O95" s="26">
        <v>1.6040423909326042E-3</v>
      </c>
      <c r="P95" s="18"/>
      <c r="Q95" s="25">
        <f t="shared" si="21"/>
        <v>4.7755639257836088E-2</v>
      </c>
      <c r="R95" s="25">
        <f t="shared" si="21"/>
        <v>2.2492269484302038E-2</v>
      </c>
      <c r="S95" s="25">
        <f t="shared" si="21"/>
        <v>4.2016715777398392E-2</v>
      </c>
      <c r="T95" s="25">
        <f t="shared" si="21"/>
        <v>-3.511981685852307E-2</v>
      </c>
      <c r="U95" s="25">
        <f t="shared" si="22"/>
        <v>1.3824207840002921E-2</v>
      </c>
      <c r="V95" s="25">
        <f t="shared" si="22"/>
        <v>2.6909646549598695E-2</v>
      </c>
      <c r="W95" s="18"/>
      <c r="X95" s="22">
        <f t="shared" si="16"/>
        <v>1.2221368187709494</v>
      </c>
      <c r="Y95" s="22">
        <f t="shared" si="16"/>
        <v>2.56792857806344</v>
      </c>
      <c r="Z95" s="22">
        <f t="shared" si="17"/>
        <v>0.84701870663302525</v>
      </c>
      <c r="AA95" s="22">
        <f t="shared" si="17"/>
        <v>0.60789103972850067</v>
      </c>
      <c r="AB95" s="22">
        <f t="shared" si="17"/>
        <v>0.44342600963675666</v>
      </c>
      <c r="AC95" s="6"/>
    </row>
    <row r="96" spans="1:29" x14ac:dyDescent="0.25">
      <c r="A96" s="7">
        <v>40238</v>
      </c>
      <c r="B96" s="21">
        <v>64.320312000000001</v>
      </c>
      <c r="C96" s="21">
        <v>40.301167</v>
      </c>
      <c r="D96" s="21">
        <v>115.38659699999999</v>
      </c>
      <c r="E96" s="21">
        <v>29.312912000000001</v>
      </c>
      <c r="F96" s="21">
        <v>58.271557000000001</v>
      </c>
      <c r="G96" s="21">
        <v>1169.4300539999999</v>
      </c>
      <c r="H96" s="7"/>
      <c r="I96" s="25">
        <f t="shared" si="14"/>
        <v>0.14961995164327302</v>
      </c>
      <c r="J96" s="25">
        <f t="shared" si="14"/>
        <v>0.19117655752022089</v>
      </c>
      <c r="K96" s="25">
        <f t="shared" si="18"/>
        <v>8.5718196600472751E-3</v>
      </c>
      <c r="L96" s="25">
        <f t="shared" si="19"/>
        <v>3.7156739115358883E-2</v>
      </c>
      <c r="M96" s="25">
        <f t="shared" si="20"/>
        <v>3.0461590070980149E-2</v>
      </c>
      <c r="N96" s="25">
        <f t="shared" si="15"/>
        <v>5.8796426031891835E-2</v>
      </c>
      <c r="O96" s="26">
        <v>-2.6914654412141638E-3</v>
      </c>
      <c r="P96" s="18"/>
      <c r="Q96" s="25">
        <f t="shared" si="21"/>
        <v>0.15231141708448717</v>
      </c>
      <c r="R96" s="25">
        <f t="shared" si="21"/>
        <v>0.19386802296143504</v>
      </c>
      <c r="S96" s="25">
        <f t="shared" si="21"/>
        <v>1.1263285101261438E-2</v>
      </c>
      <c r="T96" s="25">
        <f t="shared" si="21"/>
        <v>3.984820455657305E-2</v>
      </c>
      <c r="U96" s="25">
        <f t="shared" si="22"/>
        <v>3.3153055512194315E-2</v>
      </c>
      <c r="V96" s="25">
        <f t="shared" si="22"/>
        <v>6.1487891473106002E-2</v>
      </c>
      <c r="W96" s="18"/>
      <c r="X96" s="22">
        <f t="shared" si="16"/>
        <v>1.2620000157828186</v>
      </c>
      <c r="Y96" s="22">
        <f t="shared" si="16"/>
        <v>2.5917051686994172</v>
      </c>
      <c r="Z96" s="22">
        <f t="shared" si="17"/>
        <v>0.82429556091623557</v>
      </c>
      <c r="AA96" s="22">
        <f t="shared" si="17"/>
        <v>0.60511906356386602</v>
      </c>
      <c r="AB96" s="22">
        <f t="shared" si="17"/>
        <v>0.43916904502526111</v>
      </c>
      <c r="AC96" s="6"/>
    </row>
    <row r="97" spans="1:29" x14ac:dyDescent="0.25">
      <c r="A97" s="7">
        <v>40269</v>
      </c>
      <c r="B97" s="21">
        <v>64.160865999999999</v>
      </c>
      <c r="C97" s="21">
        <v>43.485455000000002</v>
      </c>
      <c r="D97" s="21">
        <v>116.061378</v>
      </c>
      <c r="E97" s="21">
        <v>28.376906999999999</v>
      </c>
      <c r="F97" s="21">
        <v>58.958838999999998</v>
      </c>
      <c r="G97" s="21">
        <v>1186.6899410000001</v>
      </c>
      <c r="H97" s="7"/>
      <c r="I97" s="25">
        <f t="shared" si="14"/>
        <v>-2.4789369802808991E-3</v>
      </c>
      <c r="J97" s="25">
        <f t="shared" si="14"/>
        <v>7.9012302546970892E-2</v>
      </c>
      <c r="K97" s="25">
        <f t="shared" si="18"/>
        <v>5.8480015664212903E-3</v>
      </c>
      <c r="L97" s="25">
        <f t="shared" si="19"/>
        <v>-3.1931491487437347E-2</v>
      </c>
      <c r="M97" s="25">
        <f t="shared" si="20"/>
        <v>1.1794467753796223E-2</v>
      </c>
      <c r="N97" s="25">
        <f t="shared" si="15"/>
        <v>1.4759229883791081E-2</v>
      </c>
      <c r="O97" s="26">
        <v>3.0015723697061538E-3</v>
      </c>
      <c r="P97" s="18"/>
      <c r="Q97" s="25">
        <f t="shared" si="21"/>
        <v>-5.480509349987053E-3</v>
      </c>
      <c r="R97" s="25">
        <f t="shared" si="21"/>
        <v>7.6010730177264743E-2</v>
      </c>
      <c r="S97" s="25">
        <f t="shared" si="21"/>
        <v>2.8464291967151365E-3</v>
      </c>
      <c r="T97" s="25">
        <f t="shared" si="21"/>
        <v>-3.4933063857143502E-2</v>
      </c>
      <c r="U97" s="25">
        <f t="shared" si="22"/>
        <v>8.792895384090069E-3</v>
      </c>
      <c r="V97" s="25">
        <f t="shared" si="22"/>
        <v>1.1757657514084927E-2</v>
      </c>
      <c r="W97" s="18"/>
      <c r="X97" s="22">
        <f t="shared" si="16"/>
        <v>1.2651657325966943</v>
      </c>
      <c r="Y97" s="22">
        <f t="shared" si="16"/>
        <v>2.6189414549867664</v>
      </c>
      <c r="Z97" s="22">
        <f t="shared" ref="Z97:AB112" si="23">SLOPE(S38:S97,$V38:$V97)</f>
        <v>0.79702849454301095</v>
      </c>
      <c r="AA97" s="22">
        <f t="shared" si="23"/>
        <v>0.61952487518073218</v>
      </c>
      <c r="AB97" s="22">
        <f t="shared" si="23"/>
        <v>0.4326683093079241</v>
      </c>
      <c r="AC97" s="6"/>
    </row>
    <row r="98" spans="1:29" x14ac:dyDescent="0.25">
      <c r="A98" s="7">
        <v>40301</v>
      </c>
      <c r="B98" s="21">
        <v>57.182690000000001</v>
      </c>
      <c r="C98" s="21">
        <v>39.405582000000003</v>
      </c>
      <c r="D98" s="21">
        <v>113.27415499999999</v>
      </c>
      <c r="E98" s="21">
        <v>25.783339999999999</v>
      </c>
      <c r="F98" s="21">
        <v>52.956462999999999</v>
      </c>
      <c r="G98" s="21">
        <v>1089.410034</v>
      </c>
      <c r="H98" s="7"/>
      <c r="I98" s="25">
        <f t="shared" si="14"/>
        <v>-0.10876062676585441</v>
      </c>
      <c r="J98" s="25">
        <f t="shared" si="14"/>
        <v>-9.3821554816432284E-2</v>
      </c>
      <c r="K98" s="25">
        <f t="shared" si="18"/>
        <v>-2.4015077608332436E-2</v>
      </c>
      <c r="L98" s="25">
        <f t="shared" si="19"/>
        <v>-9.1397099761436285E-2</v>
      </c>
      <c r="M98" s="25">
        <f t="shared" si="20"/>
        <v>-0.10180621093980491</v>
      </c>
      <c r="N98" s="25">
        <f t="shared" si="15"/>
        <v>-8.1975841910334468E-2</v>
      </c>
      <c r="O98" s="26">
        <v>4.5289212790026838E-3</v>
      </c>
      <c r="P98" s="18"/>
      <c r="Q98" s="25">
        <f t="shared" si="21"/>
        <v>-0.11328954804485709</v>
      </c>
      <c r="R98" s="25">
        <f t="shared" si="21"/>
        <v>-9.8350476095434972E-2</v>
      </c>
      <c r="S98" s="25">
        <f t="shared" si="21"/>
        <v>-2.854399888733512E-2</v>
      </c>
      <c r="T98" s="25">
        <f t="shared" si="21"/>
        <v>-9.5926021040438972E-2</v>
      </c>
      <c r="U98" s="25">
        <f t="shared" si="22"/>
        <v>-0.1063351322188076</v>
      </c>
      <c r="V98" s="25">
        <f t="shared" si="22"/>
        <v>-8.6504763189337155E-2</v>
      </c>
      <c r="W98" s="18"/>
      <c r="X98" s="22">
        <f t="shared" si="16"/>
        <v>1.2650464479156085</v>
      </c>
      <c r="Y98" s="22">
        <f t="shared" si="16"/>
        <v>2.549162003016757</v>
      </c>
      <c r="Z98" s="22">
        <f t="shared" si="23"/>
        <v>0.78854740767360121</v>
      </c>
      <c r="AA98" s="22">
        <f t="shared" si="23"/>
        <v>0.64711971537562951</v>
      </c>
      <c r="AB98" s="22">
        <f t="shared" si="23"/>
        <v>0.47865433997332624</v>
      </c>
      <c r="AC98" s="6"/>
    </row>
    <row r="99" spans="1:29" x14ac:dyDescent="0.25">
      <c r="A99" s="7">
        <v>40330</v>
      </c>
      <c r="B99" s="21">
        <v>55.9086</v>
      </c>
      <c r="C99" s="21">
        <v>37.415401000000003</v>
      </c>
      <c r="D99" s="21">
        <v>111.66448200000001</v>
      </c>
      <c r="E99" s="21">
        <v>26.207155</v>
      </c>
      <c r="F99" s="21">
        <v>49.987189999999998</v>
      </c>
      <c r="G99" s="21">
        <v>1030.709961</v>
      </c>
      <c r="H99" s="7"/>
      <c r="I99" s="25">
        <f t="shared" si="14"/>
        <v>-2.2281043441642945E-2</v>
      </c>
      <c r="J99" s="25">
        <f t="shared" si="14"/>
        <v>-5.0505052812060969E-2</v>
      </c>
      <c r="K99" s="25">
        <f t="shared" si="18"/>
        <v>-1.4210417195343328E-2</v>
      </c>
      <c r="L99" s="25">
        <f t="shared" si="19"/>
        <v>1.6437552310910819E-2</v>
      </c>
      <c r="M99" s="25">
        <f t="shared" si="20"/>
        <v>-5.6070077792015671E-2</v>
      </c>
      <c r="N99" s="25">
        <f t="shared" si="15"/>
        <v>-5.3882442026415123E-2</v>
      </c>
      <c r="O99" s="26">
        <v>4.1901695124440131E-3</v>
      </c>
      <c r="P99" s="18"/>
      <c r="Q99" s="25">
        <f t="shared" si="21"/>
        <v>-2.6471212954086956E-2</v>
      </c>
      <c r="R99" s="25">
        <f t="shared" si="21"/>
        <v>-5.469522232450498E-2</v>
      </c>
      <c r="S99" s="25">
        <f t="shared" si="21"/>
        <v>-1.8400586707787339E-2</v>
      </c>
      <c r="T99" s="25">
        <f t="shared" si="21"/>
        <v>1.2247382798466806E-2</v>
      </c>
      <c r="U99" s="25">
        <f t="shared" si="22"/>
        <v>-6.0260247304459683E-2</v>
      </c>
      <c r="V99" s="25">
        <f t="shared" si="22"/>
        <v>-5.8072611538859134E-2</v>
      </c>
      <c r="W99" s="18"/>
      <c r="X99" s="22">
        <f t="shared" si="16"/>
        <v>1.2505678977096732</v>
      </c>
      <c r="Y99" s="22">
        <f t="shared" si="16"/>
        <v>2.5116702030708868</v>
      </c>
      <c r="Z99" s="22">
        <f t="shared" si="23"/>
        <v>0.78316077029900399</v>
      </c>
      <c r="AA99" s="22">
        <f t="shared" si="23"/>
        <v>0.62879067337884431</v>
      </c>
      <c r="AB99" s="22">
        <f t="shared" si="23"/>
        <v>0.49086413001644624</v>
      </c>
      <c r="AC99" s="6"/>
    </row>
    <row r="100" spans="1:29" x14ac:dyDescent="0.25">
      <c r="A100" s="7">
        <v>40360</v>
      </c>
      <c r="B100" s="21">
        <v>60.710945000000002</v>
      </c>
      <c r="C100" s="21">
        <v>40.79871</v>
      </c>
      <c r="D100" s="21">
        <v>116.113686</v>
      </c>
      <c r="E100" s="21">
        <v>27.447330000000001</v>
      </c>
      <c r="F100" s="21">
        <v>52.273269999999997</v>
      </c>
      <c r="G100" s="21">
        <v>1101.599976</v>
      </c>
      <c r="H100" s="7"/>
      <c r="I100" s="25">
        <f t="shared" si="14"/>
        <v>8.5896355837921323E-2</v>
      </c>
      <c r="J100" s="25">
        <f t="shared" si="14"/>
        <v>9.0425571010183559E-2</v>
      </c>
      <c r="K100" s="25">
        <f t="shared" si="18"/>
        <v>3.9844397433375311E-2</v>
      </c>
      <c r="L100" s="25">
        <f t="shared" si="19"/>
        <v>4.7322000423166921E-2</v>
      </c>
      <c r="M100" s="25">
        <f t="shared" si="20"/>
        <v>4.5733316875783636E-2</v>
      </c>
      <c r="N100" s="25">
        <f t="shared" si="15"/>
        <v>6.8777849911552336E-2</v>
      </c>
      <c r="O100" s="26">
        <v>1.9393952757040167E-3</v>
      </c>
      <c r="P100" s="18"/>
      <c r="Q100" s="25">
        <f t="shared" si="21"/>
        <v>8.3956960562217312E-2</v>
      </c>
      <c r="R100" s="25">
        <f t="shared" si="21"/>
        <v>8.8486175734479547E-2</v>
      </c>
      <c r="S100" s="25">
        <f t="shared" si="21"/>
        <v>3.7905002157671293E-2</v>
      </c>
      <c r="T100" s="25">
        <f t="shared" si="21"/>
        <v>4.5382605147462902E-2</v>
      </c>
      <c r="U100" s="25">
        <f t="shared" si="22"/>
        <v>4.3793921600079617E-2</v>
      </c>
      <c r="V100" s="25">
        <f t="shared" si="22"/>
        <v>6.6838454635848324E-2</v>
      </c>
      <c r="W100" s="18"/>
      <c r="X100" s="22">
        <f t="shared" si="16"/>
        <v>1.2624854637186838</v>
      </c>
      <c r="Y100" s="22">
        <f t="shared" si="16"/>
        <v>2.5184751176018572</v>
      </c>
      <c r="Z100" s="22">
        <f t="shared" si="23"/>
        <v>0.74669473400128117</v>
      </c>
      <c r="AA100" s="22">
        <f t="shared" si="23"/>
        <v>0.64292801297066626</v>
      </c>
      <c r="AB100" s="22">
        <f t="shared" si="23"/>
        <v>0.49374145783256684</v>
      </c>
      <c r="AC100" s="6"/>
    </row>
    <row r="101" spans="1:29" x14ac:dyDescent="0.25">
      <c r="A101" s="7">
        <v>40392</v>
      </c>
      <c r="B101" s="21">
        <v>54.796173000000003</v>
      </c>
      <c r="C101" s="21">
        <v>36.917853999999998</v>
      </c>
      <c r="D101" s="21">
        <v>111.89969600000001</v>
      </c>
      <c r="E101" s="21">
        <v>29.187667999999999</v>
      </c>
      <c r="F101" s="21">
        <v>52.144485000000003</v>
      </c>
      <c r="G101" s="21">
        <v>1049.329956</v>
      </c>
      <c r="H101" s="7"/>
      <c r="I101" s="25">
        <f t="shared" si="14"/>
        <v>-9.7425134792416768E-2</v>
      </c>
      <c r="J101" s="25">
        <f t="shared" si="14"/>
        <v>-9.5122027142524934E-2</v>
      </c>
      <c r="K101" s="25">
        <f t="shared" si="18"/>
        <v>-3.6291932029442253E-2</v>
      </c>
      <c r="L101" s="25">
        <f t="shared" si="19"/>
        <v>6.3406458843173308E-2</v>
      </c>
      <c r="M101" s="25">
        <f t="shared" si="20"/>
        <v>-2.4636874639752948E-3</v>
      </c>
      <c r="N101" s="25">
        <f t="shared" si="15"/>
        <v>-4.7449184040287196E-2</v>
      </c>
      <c r="O101" s="26">
        <v>2.388891112252909E-3</v>
      </c>
      <c r="P101" s="18"/>
      <c r="Q101" s="25">
        <f t="shared" si="21"/>
        <v>-9.9814025904669673E-2</v>
      </c>
      <c r="R101" s="25">
        <f t="shared" si="21"/>
        <v>-9.751091825477784E-2</v>
      </c>
      <c r="S101" s="25">
        <f t="shared" si="21"/>
        <v>-3.8680823141695159E-2</v>
      </c>
      <c r="T101" s="25">
        <f t="shared" si="21"/>
        <v>6.1017567730920402E-2</v>
      </c>
      <c r="U101" s="25">
        <f t="shared" si="22"/>
        <v>-4.8525785762282038E-3</v>
      </c>
      <c r="V101" s="25">
        <f t="shared" si="22"/>
        <v>-4.9838075152540101E-2</v>
      </c>
      <c r="W101" s="18"/>
      <c r="X101" s="22">
        <f t="shared" si="16"/>
        <v>1.2777790976759233</v>
      </c>
      <c r="Y101" s="22">
        <f t="shared" si="16"/>
        <v>2.5121029272663149</v>
      </c>
      <c r="Z101" s="22">
        <f t="shared" si="23"/>
        <v>0.74703031189670388</v>
      </c>
      <c r="AA101" s="22">
        <f t="shared" si="23"/>
        <v>0.6191468646812468</v>
      </c>
      <c r="AB101" s="22">
        <f t="shared" si="23"/>
        <v>0.49067401113925879</v>
      </c>
      <c r="AC101" s="6"/>
    </row>
    <row r="102" spans="1:29" x14ac:dyDescent="0.25">
      <c r="A102" s="7">
        <v>40422</v>
      </c>
      <c r="B102" s="21">
        <v>59.645629999999997</v>
      </c>
      <c r="C102" s="21">
        <v>38.908034999999998</v>
      </c>
      <c r="D102" s="21">
        <v>121.90551000000001</v>
      </c>
      <c r="E102" s="21">
        <v>30.842154000000001</v>
      </c>
      <c r="F102" s="21">
        <v>54.508674999999997</v>
      </c>
      <c r="G102" s="21">
        <v>1141.1999510000001</v>
      </c>
      <c r="H102" s="7"/>
      <c r="I102" s="25">
        <f t="shared" si="14"/>
        <v>8.8499921335747134E-2</v>
      </c>
      <c r="J102" s="25">
        <f t="shared" si="14"/>
        <v>5.3908360978945247E-2</v>
      </c>
      <c r="K102" s="25">
        <f t="shared" si="18"/>
        <v>8.9417704941754161E-2</v>
      </c>
      <c r="L102" s="25">
        <f t="shared" si="19"/>
        <v>5.6684418912809509E-2</v>
      </c>
      <c r="M102" s="25">
        <f t="shared" si="20"/>
        <v>4.5339214683968843E-2</v>
      </c>
      <c r="N102" s="25">
        <f t="shared" si="15"/>
        <v>8.7551102944020132E-2</v>
      </c>
      <c r="O102" s="26">
        <v>1.1867297358174067E-3</v>
      </c>
      <c r="P102" s="18"/>
      <c r="Q102" s="25">
        <f t="shared" si="21"/>
        <v>8.7313191599929729E-2</v>
      </c>
      <c r="R102" s="25">
        <f t="shared" si="21"/>
        <v>5.2721631243127842E-2</v>
      </c>
      <c r="S102" s="25">
        <f t="shared" si="21"/>
        <v>8.8230975205936757E-2</v>
      </c>
      <c r="T102" s="25">
        <f t="shared" si="21"/>
        <v>5.5497689176992104E-2</v>
      </c>
      <c r="U102" s="25">
        <f t="shared" si="22"/>
        <v>4.4152484948151438E-2</v>
      </c>
      <c r="V102" s="25">
        <f t="shared" si="22"/>
        <v>8.6364373208202727E-2</v>
      </c>
      <c r="W102" s="18"/>
      <c r="X102" s="22">
        <f t="shared" si="16"/>
        <v>1.2615829401507135</v>
      </c>
      <c r="Y102" s="22">
        <f t="shared" si="16"/>
        <v>2.4254313767784241</v>
      </c>
      <c r="Z102" s="22">
        <f t="shared" si="23"/>
        <v>0.75601403313017024</v>
      </c>
      <c r="AA102" s="22">
        <f t="shared" si="23"/>
        <v>0.61621110883796781</v>
      </c>
      <c r="AB102" s="22">
        <f t="shared" si="23"/>
        <v>0.48601709986078806</v>
      </c>
      <c r="AC102" s="6"/>
    </row>
    <row r="103" spans="1:29" x14ac:dyDescent="0.25">
      <c r="A103" s="7">
        <v>40452</v>
      </c>
      <c r="B103" s="21">
        <v>63.320816000000001</v>
      </c>
      <c r="C103" s="21">
        <v>41.495274000000002</v>
      </c>
      <c r="D103" s="21">
        <v>130.502701</v>
      </c>
      <c r="E103" s="21">
        <v>30.857009999999999</v>
      </c>
      <c r="F103" s="21">
        <v>58.654823</v>
      </c>
      <c r="G103" s="21">
        <v>1183.26001</v>
      </c>
      <c r="H103" s="7"/>
      <c r="I103" s="25">
        <f t="shared" si="14"/>
        <v>6.1617020391938171E-2</v>
      </c>
      <c r="J103" s="25">
        <f t="shared" si="14"/>
        <v>6.6496264846065856E-2</v>
      </c>
      <c r="K103" s="25">
        <f t="shared" si="18"/>
        <v>7.0523399639605966E-2</v>
      </c>
      <c r="L103" s="25">
        <f t="shared" si="19"/>
        <v>4.8167841973678627E-4</v>
      </c>
      <c r="M103" s="25">
        <f t="shared" si="20"/>
        <v>7.6064002656458074E-2</v>
      </c>
      <c r="N103" s="25">
        <f t="shared" si="15"/>
        <v>3.6855994397076541E-2</v>
      </c>
      <c r="O103" s="26">
        <v>2.1943006641142642E-3</v>
      </c>
      <c r="P103" s="18"/>
      <c r="Q103" s="25">
        <f t="shared" si="21"/>
        <v>5.9422719727823904E-2</v>
      </c>
      <c r="R103" s="25">
        <f t="shared" si="21"/>
        <v>6.4301964181951596E-2</v>
      </c>
      <c r="S103" s="25">
        <f t="shared" si="21"/>
        <v>6.8329098975491706E-2</v>
      </c>
      <c r="T103" s="25">
        <f t="shared" si="21"/>
        <v>-1.7126222443774779E-3</v>
      </c>
      <c r="U103" s="25">
        <f t="shared" si="22"/>
        <v>7.3869701992343814E-2</v>
      </c>
      <c r="V103" s="25">
        <f t="shared" si="22"/>
        <v>3.4661693732962275E-2</v>
      </c>
      <c r="W103" s="18"/>
      <c r="X103" s="22">
        <f t="shared" si="16"/>
        <v>1.2607913236139463</v>
      </c>
      <c r="Y103" s="22">
        <f t="shared" si="16"/>
        <v>2.4293161875881126</v>
      </c>
      <c r="Z103" s="22">
        <f t="shared" si="23"/>
        <v>0.76511503185771679</v>
      </c>
      <c r="AA103" s="22">
        <f t="shared" si="23"/>
        <v>0.613431837562601</v>
      </c>
      <c r="AB103" s="22">
        <f t="shared" si="23"/>
        <v>0.48924229763880034</v>
      </c>
      <c r="AC103" s="6"/>
    </row>
    <row r="104" spans="1:29" x14ac:dyDescent="0.25">
      <c r="A104" s="7">
        <v>40483</v>
      </c>
      <c r="B104" s="21">
        <v>57.508778</v>
      </c>
      <c r="C104" s="21">
        <v>41.793799999999997</v>
      </c>
      <c r="D104" s="21">
        <v>129.12918099999999</v>
      </c>
      <c r="E104" s="21">
        <v>30.256309999999999</v>
      </c>
      <c r="F104" s="21">
        <v>61.749431999999999</v>
      </c>
      <c r="G104" s="21">
        <v>1180.5500489999999</v>
      </c>
      <c r="H104" s="7"/>
      <c r="I104" s="25">
        <f t="shared" si="14"/>
        <v>-9.1787162060577354E-2</v>
      </c>
      <c r="J104" s="25">
        <f t="shared" si="14"/>
        <v>7.1942168643106541E-3</v>
      </c>
      <c r="K104" s="25">
        <f t="shared" si="18"/>
        <v>-1.0524839635311589E-2</v>
      </c>
      <c r="L104" s="25">
        <f t="shared" si="19"/>
        <v>-1.9467213446798581E-2</v>
      </c>
      <c r="M104" s="25">
        <f t="shared" si="20"/>
        <v>5.2759668203243848E-2</v>
      </c>
      <c r="N104" s="25">
        <f t="shared" si="15"/>
        <v>-2.2902497989432113E-3</v>
      </c>
      <c r="O104" s="26">
        <v>-2.0491523053837251E-3</v>
      </c>
      <c r="P104" s="18"/>
      <c r="Q104" s="25">
        <f t="shared" si="21"/>
        <v>-8.9738009755193623E-2</v>
      </c>
      <c r="R104" s="25">
        <f t="shared" si="21"/>
        <v>9.2433691696943796E-3</v>
      </c>
      <c r="S104" s="25">
        <f t="shared" si="21"/>
        <v>-8.4756873299278637E-3</v>
      </c>
      <c r="T104" s="25">
        <f t="shared" si="21"/>
        <v>-1.7418061141414858E-2</v>
      </c>
      <c r="U104" s="25">
        <f t="shared" si="22"/>
        <v>5.4808820508627572E-2</v>
      </c>
      <c r="V104" s="25">
        <f t="shared" si="22"/>
        <v>-2.4109749355948626E-4</v>
      </c>
      <c r="W104" s="18"/>
      <c r="X104" s="22">
        <f t="shared" si="16"/>
        <v>1.2573613402499557</v>
      </c>
      <c r="Y104" s="22">
        <f t="shared" si="16"/>
        <v>2.4285873027633342</v>
      </c>
      <c r="Z104" s="22">
        <f t="shared" si="23"/>
        <v>0.75440736491909</v>
      </c>
      <c r="AA104" s="22">
        <f t="shared" si="23"/>
        <v>0.62604586215536984</v>
      </c>
      <c r="AB104" s="22">
        <f t="shared" si="23"/>
        <v>0.48674111204631892</v>
      </c>
      <c r="AC104" s="6"/>
    </row>
    <row r="105" spans="1:29" x14ac:dyDescent="0.25">
      <c r="A105" s="7">
        <v>40513</v>
      </c>
      <c r="B105" s="21">
        <v>58.852482000000002</v>
      </c>
      <c r="C105" s="21">
        <v>47.067779999999999</v>
      </c>
      <c r="D105" s="21">
        <v>133.967163</v>
      </c>
      <c r="E105" s="21">
        <v>30.999282999999998</v>
      </c>
      <c r="F105" s="21">
        <v>64.909698000000006</v>
      </c>
      <c r="G105" s="21">
        <v>1257.6400149999999</v>
      </c>
      <c r="H105" s="7"/>
      <c r="I105" s="25">
        <f t="shared" si="14"/>
        <v>2.3365198265906439E-2</v>
      </c>
      <c r="J105" s="25">
        <f t="shared" si="14"/>
        <v>0.12619048758428297</v>
      </c>
      <c r="K105" s="25">
        <f t="shared" si="18"/>
        <v>3.7466217647581956E-2</v>
      </c>
      <c r="L105" s="25">
        <f t="shared" si="19"/>
        <v>2.4555968655794347E-2</v>
      </c>
      <c r="M105" s="25">
        <f t="shared" si="20"/>
        <v>5.1178867523834271E-2</v>
      </c>
      <c r="N105" s="25">
        <f t="shared" si="15"/>
        <v>6.5300040489854716E-2</v>
      </c>
      <c r="O105" s="26">
        <v>-1.6376724024369364E-3</v>
      </c>
      <c r="P105" s="18"/>
      <c r="Q105" s="25">
        <f t="shared" si="21"/>
        <v>2.5002870668343377E-2</v>
      </c>
      <c r="R105" s="25">
        <f t="shared" si="21"/>
        <v>0.1278281599867199</v>
      </c>
      <c r="S105" s="25">
        <f t="shared" si="21"/>
        <v>3.9103890050018894E-2</v>
      </c>
      <c r="T105" s="25">
        <f t="shared" si="21"/>
        <v>2.6193641058231285E-2</v>
      </c>
      <c r="U105" s="25">
        <f t="shared" si="22"/>
        <v>5.2816539926271208E-2</v>
      </c>
      <c r="V105" s="25">
        <f t="shared" si="22"/>
        <v>6.6937712892291654E-2</v>
      </c>
      <c r="W105" s="18"/>
      <c r="X105" s="22">
        <f t="shared" si="16"/>
        <v>1.2314612415326167</v>
      </c>
      <c r="Y105" s="22">
        <f t="shared" si="16"/>
        <v>2.4205507748755672</v>
      </c>
      <c r="Z105" s="22">
        <f t="shared" si="23"/>
        <v>0.74447886073620706</v>
      </c>
      <c r="AA105" s="22">
        <f t="shared" si="23"/>
        <v>0.62022714795513012</v>
      </c>
      <c r="AB105" s="22">
        <f t="shared" si="23"/>
        <v>0.49271937353048911</v>
      </c>
      <c r="AC105" s="6"/>
    </row>
    <row r="106" spans="1:29" x14ac:dyDescent="0.25">
      <c r="A106" s="7">
        <v>40546</v>
      </c>
      <c r="B106" s="21">
        <v>62.658146000000002</v>
      </c>
      <c r="C106" s="21">
        <v>47.963363999999999</v>
      </c>
      <c r="D106" s="21">
        <v>147.87872300000001</v>
      </c>
      <c r="E106" s="21">
        <v>28.715042</v>
      </c>
      <c r="F106" s="21">
        <v>71.620818999999997</v>
      </c>
      <c r="G106" s="21">
        <v>1286.119995</v>
      </c>
      <c r="H106" s="7"/>
      <c r="I106" s="25">
        <f t="shared" si="14"/>
        <v>6.4664460540508673E-2</v>
      </c>
      <c r="J106" s="25">
        <f t="shared" si="14"/>
        <v>1.9027538583719084E-2</v>
      </c>
      <c r="K106" s="25">
        <f t="shared" si="18"/>
        <v>0.10384305891436996</v>
      </c>
      <c r="L106" s="25">
        <f t="shared" si="19"/>
        <v>-7.3686897855024469E-2</v>
      </c>
      <c r="M106" s="25">
        <f t="shared" si="20"/>
        <v>0.10339165343212642</v>
      </c>
      <c r="N106" s="25">
        <f t="shared" si="15"/>
        <v>2.2645573980086819E-2</v>
      </c>
      <c r="O106" s="26">
        <v>1.3097071043501251E-3</v>
      </c>
      <c r="P106" s="18"/>
      <c r="Q106" s="25">
        <f t="shared" si="21"/>
        <v>6.3354753436158553E-2</v>
      </c>
      <c r="R106" s="25">
        <f t="shared" si="21"/>
        <v>1.7717831479368958E-2</v>
      </c>
      <c r="S106" s="25">
        <f t="shared" si="21"/>
        <v>0.10253335181001984</v>
      </c>
      <c r="T106" s="25">
        <f t="shared" si="21"/>
        <v>-7.4996604959374588E-2</v>
      </c>
      <c r="U106" s="25">
        <f t="shared" si="22"/>
        <v>0.1020819463277763</v>
      </c>
      <c r="V106" s="25">
        <f t="shared" si="22"/>
        <v>2.1335866875736693E-2</v>
      </c>
      <c r="W106" s="18"/>
      <c r="X106" s="22">
        <f t="shared" si="16"/>
        <v>1.2455016424899144</v>
      </c>
      <c r="Y106" s="22">
        <f t="shared" si="16"/>
        <v>2.4307577391633406</v>
      </c>
      <c r="Z106" s="22">
        <f t="shared" si="23"/>
        <v>0.76118200284341275</v>
      </c>
      <c r="AA106" s="22">
        <f t="shared" si="23"/>
        <v>0.6082652431643355</v>
      </c>
      <c r="AB106" s="22">
        <f t="shared" si="23"/>
        <v>0.48965172019192488</v>
      </c>
      <c r="AC106" s="6"/>
    </row>
    <row r="107" spans="1:29" x14ac:dyDescent="0.25">
      <c r="A107" s="7">
        <v>40575</v>
      </c>
      <c r="B107" s="21">
        <v>65.317031999999998</v>
      </c>
      <c r="C107" s="21">
        <v>46.570236000000001</v>
      </c>
      <c r="D107" s="21">
        <v>148.354263</v>
      </c>
      <c r="E107" s="21">
        <v>31.006212000000001</v>
      </c>
      <c r="F107" s="21">
        <v>76.326369999999997</v>
      </c>
      <c r="G107" s="21">
        <v>1327.219971</v>
      </c>
      <c r="H107" s="7"/>
      <c r="I107" s="25">
        <f t="shared" si="14"/>
        <v>4.2434801693621793E-2</v>
      </c>
      <c r="J107" s="25">
        <f t="shared" si="14"/>
        <v>-2.9045669106945837E-2</v>
      </c>
      <c r="K107" s="25">
        <f t="shared" si="18"/>
        <v>3.2157432141199926E-3</v>
      </c>
      <c r="L107" s="25">
        <f t="shared" si="19"/>
        <v>7.9789888519055552E-2</v>
      </c>
      <c r="M107" s="25">
        <f t="shared" si="20"/>
        <v>6.5700882309094988E-2</v>
      </c>
      <c r="N107" s="25">
        <f t="shared" si="15"/>
        <v>3.1956564052952219E-2</v>
      </c>
      <c r="O107" s="26">
        <v>-1.2138726942353183E-3</v>
      </c>
      <c r="P107" s="18"/>
      <c r="Q107" s="25">
        <f t="shared" si="21"/>
        <v>4.3648674387857113E-2</v>
      </c>
      <c r="R107" s="25">
        <f t="shared" si="21"/>
        <v>-2.7831796412710517E-2</v>
      </c>
      <c r="S107" s="25">
        <f t="shared" si="21"/>
        <v>4.4296159083553107E-3</v>
      </c>
      <c r="T107" s="25">
        <f t="shared" si="21"/>
        <v>8.1003761213290865E-2</v>
      </c>
      <c r="U107" s="25">
        <f t="shared" si="22"/>
        <v>6.6914755003330301E-2</v>
      </c>
      <c r="V107" s="25">
        <f t="shared" si="22"/>
        <v>3.3170436747187539E-2</v>
      </c>
      <c r="W107" s="18"/>
      <c r="X107" s="22">
        <f t="shared" si="16"/>
        <v>1.2443271066676642</v>
      </c>
      <c r="Y107" s="22">
        <f t="shared" si="16"/>
        <v>2.4113593513612841</v>
      </c>
      <c r="Z107" s="22">
        <f t="shared" si="23"/>
        <v>0.75455544447181411</v>
      </c>
      <c r="AA107" s="22">
        <f t="shared" si="23"/>
        <v>0.6211599495855884</v>
      </c>
      <c r="AB107" s="22">
        <f t="shared" si="23"/>
        <v>0.49943101203636725</v>
      </c>
      <c r="AC107" s="6"/>
    </row>
    <row r="108" spans="1:29" x14ac:dyDescent="0.25">
      <c r="A108" s="7">
        <v>40603</v>
      </c>
      <c r="B108" s="21">
        <v>67.058577999999997</v>
      </c>
      <c r="C108" s="21">
        <v>43.983001999999999</v>
      </c>
      <c r="D108" s="21">
        <v>149.44482400000001</v>
      </c>
      <c r="E108" s="21">
        <v>30.845597999999999</v>
      </c>
      <c r="F108" s="21">
        <v>75.077019000000007</v>
      </c>
      <c r="G108" s="21">
        <v>1325.829956</v>
      </c>
      <c r="H108" s="7"/>
      <c r="I108" s="25">
        <f t="shared" si="14"/>
        <v>2.6662969009369597E-2</v>
      </c>
      <c r="J108" s="25">
        <f t="shared" si="14"/>
        <v>-5.555552692496557E-2</v>
      </c>
      <c r="K108" s="25">
        <f t="shared" si="18"/>
        <v>7.3510594029913001E-3</v>
      </c>
      <c r="L108" s="25">
        <f t="shared" si="19"/>
        <v>-5.1800587572581325E-3</v>
      </c>
      <c r="M108" s="25">
        <f t="shared" si="20"/>
        <v>-1.6368536850370208E-2</v>
      </c>
      <c r="N108" s="25">
        <f t="shared" si="15"/>
        <v>-1.0473132038185673E-3</v>
      </c>
      <c r="O108" s="26">
        <v>-1.2997581012165994E-3</v>
      </c>
      <c r="P108" s="18"/>
      <c r="Q108" s="25">
        <f t="shared" si="21"/>
        <v>2.7962727110586196E-2</v>
      </c>
      <c r="R108" s="25">
        <f t="shared" si="21"/>
        <v>-5.4255768823748968E-2</v>
      </c>
      <c r="S108" s="25">
        <f t="shared" si="21"/>
        <v>8.6508175042078993E-3</v>
      </c>
      <c r="T108" s="25">
        <f t="shared" si="21"/>
        <v>-3.8803006560415333E-3</v>
      </c>
      <c r="U108" s="25">
        <f t="shared" si="22"/>
        <v>-1.5068778749153609E-2</v>
      </c>
      <c r="V108" s="25">
        <f t="shared" si="22"/>
        <v>2.5244489739803208E-4</v>
      </c>
      <c r="W108" s="18"/>
      <c r="X108" s="22">
        <f t="shared" si="16"/>
        <v>1.241090372605155</v>
      </c>
      <c r="Y108" s="22">
        <f t="shared" si="16"/>
        <v>2.4103135002769158</v>
      </c>
      <c r="Z108" s="22">
        <f t="shared" si="23"/>
        <v>0.7541052873905596</v>
      </c>
      <c r="AA108" s="22">
        <f t="shared" si="23"/>
        <v>0.61963048740459648</v>
      </c>
      <c r="AB108" s="22">
        <f t="shared" si="23"/>
        <v>0.49842813301187</v>
      </c>
      <c r="AC108" s="6"/>
    </row>
    <row r="109" spans="1:29" x14ac:dyDescent="0.25">
      <c r="A109" s="7">
        <v>40634</v>
      </c>
      <c r="B109" s="21">
        <v>72.364845000000003</v>
      </c>
      <c r="C109" s="21">
        <v>45.674655999999999</v>
      </c>
      <c r="D109" s="21">
        <v>156.32733200000001</v>
      </c>
      <c r="E109" s="21">
        <v>35.061672000000002</v>
      </c>
      <c r="F109" s="21">
        <v>78.512741000000005</v>
      </c>
      <c r="G109" s="21">
        <v>1363.6099850000001</v>
      </c>
      <c r="H109" s="7"/>
      <c r="I109" s="25">
        <f t="shared" si="14"/>
        <v>7.9128832705041896E-2</v>
      </c>
      <c r="J109" s="25">
        <f t="shared" si="14"/>
        <v>3.8461540210465772E-2</v>
      </c>
      <c r="K109" s="25">
        <f t="shared" si="18"/>
        <v>4.6053839910842331E-2</v>
      </c>
      <c r="L109" s="25">
        <f t="shared" si="19"/>
        <v>0.1366831662657344</v>
      </c>
      <c r="M109" s="25">
        <f t="shared" si="20"/>
        <v>4.5762632104505929E-2</v>
      </c>
      <c r="N109" s="25">
        <f t="shared" si="15"/>
        <v>2.8495380443795071E-2</v>
      </c>
      <c r="O109" s="26">
        <v>5.3414684609176593E-3</v>
      </c>
      <c r="P109" s="18"/>
      <c r="Q109" s="25">
        <f t="shared" si="21"/>
        <v>7.3787364244124243E-2</v>
      </c>
      <c r="R109" s="25">
        <f t="shared" si="21"/>
        <v>3.3120071749548112E-2</v>
      </c>
      <c r="S109" s="25">
        <f t="shared" si="21"/>
        <v>4.0712371449924671E-2</v>
      </c>
      <c r="T109" s="25">
        <f t="shared" si="21"/>
        <v>0.13134169780481675</v>
      </c>
      <c r="U109" s="25">
        <f t="shared" si="22"/>
        <v>4.0421163643588269E-2</v>
      </c>
      <c r="V109" s="25">
        <f t="shared" si="22"/>
        <v>2.3153911982877411E-2</v>
      </c>
      <c r="W109" s="18"/>
      <c r="X109" s="22">
        <f t="shared" si="16"/>
        <v>1.2435472231029807</v>
      </c>
      <c r="Y109" s="22">
        <f t="shared" si="16"/>
        <v>2.4055454235953699</v>
      </c>
      <c r="Z109" s="22">
        <f t="shared" si="23"/>
        <v>0.75722183253997433</v>
      </c>
      <c r="AA109" s="22">
        <f t="shared" si="23"/>
        <v>0.63138250632637616</v>
      </c>
      <c r="AB109" s="22">
        <f t="shared" si="23"/>
        <v>0.50017647897361328</v>
      </c>
      <c r="AC109" s="6"/>
    </row>
    <row r="110" spans="1:29" x14ac:dyDescent="0.25">
      <c r="A110" s="7">
        <v>40665</v>
      </c>
      <c r="B110" s="21">
        <v>71.151283000000006</v>
      </c>
      <c r="C110" s="21">
        <v>40.958083999999999</v>
      </c>
      <c r="D110" s="21">
        <v>155.50752299999999</v>
      </c>
      <c r="E110" s="21">
        <v>35.327648000000003</v>
      </c>
      <c r="F110" s="21">
        <v>74.910506999999996</v>
      </c>
      <c r="G110" s="21">
        <v>1345.1999510000001</v>
      </c>
      <c r="H110" s="7"/>
      <c r="I110" s="25">
        <f t="shared" si="14"/>
        <v>-1.677004904798729E-2</v>
      </c>
      <c r="J110" s="25">
        <f t="shared" si="14"/>
        <v>-0.10326453252324441</v>
      </c>
      <c r="K110" s="25">
        <f t="shared" si="18"/>
        <v>-5.244182124211183E-3</v>
      </c>
      <c r="L110" s="25">
        <f t="shared" si="19"/>
        <v>7.5859474128900928E-3</v>
      </c>
      <c r="M110" s="25">
        <f t="shared" si="20"/>
        <v>-4.5880884479628681E-2</v>
      </c>
      <c r="N110" s="25">
        <f t="shared" si="15"/>
        <v>-1.3500952766930641E-2</v>
      </c>
      <c r="O110" s="26">
        <v>3.6401620805132109E-3</v>
      </c>
      <c r="P110" s="18"/>
      <c r="Q110" s="25">
        <f t="shared" si="21"/>
        <v>-2.0410211128500499E-2</v>
      </c>
      <c r="R110" s="25">
        <f t="shared" si="21"/>
        <v>-0.10690469460375762</v>
      </c>
      <c r="S110" s="25">
        <f t="shared" si="21"/>
        <v>-8.8843442047243943E-3</v>
      </c>
      <c r="T110" s="25">
        <f t="shared" si="21"/>
        <v>3.9457853323768815E-3</v>
      </c>
      <c r="U110" s="25">
        <f t="shared" si="22"/>
        <v>-4.952104656014189E-2</v>
      </c>
      <c r="V110" s="25">
        <f t="shared" si="22"/>
        <v>-1.714111484744385E-2</v>
      </c>
      <c r="W110" s="18"/>
      <c r="X110" s="22">
        <f t="shared" si="16"/>
        <v>1.2505502103725683</v>
      </c>
      <c r="Y110" s="22">
        <f t="shared" si="16"/>
        <v>2.4252497760757619</v>
      </c>
      <c r="Z110" s="22">
        <f t="shared" si="23"/>
        <v>0.7550644720638594</v>
      </c>
      <c r="AA110" s="22">
        <f t="shared" si="23"/>
        <v>0.62970627596577122</v>
      </c>
      <c r="AB110" s="22">
        <f t="shared" si="23"/>
        <v>0.5007475650487293</v>
      </c>
      <c r="AC110" s="6"/>
    </row>
    <row r="111" spans="1:29" x14ac:dyDescent="0.25">
      <c r="A111" s="7">
        <v>40695</v>
      </c>
      <c r="B111" s="21">
        <v>67.412719999999993</v>
      </c>
      <c r="C111" s="21">
        <v>41.445796999999999</v>
      </c>
      <c r="D111" s="21">
        <v>157.91935699999999</v>
      </c>
      <c r="E111" s="21">
        <v>34.872439999999997</v>
      </c>
      <c r="F111" s="21">
        <v>73.034828000000005</v>
      </c>
      <c r="G111" s="21">
        <v>1320.6400149999999</v>
      </c>
      <c r="H111" s="7"/>
      <c r="I111" s="25">
        <f t="shared" si="14"/>
        <v>-5.2543859258307624E-2</v>
      </c>
      <c r="J111" s="25">
        <f t="shared" si="14"/>
        <v>1.1907612670553513E-2</v>
      </c>
      <c r="K111" s="25">
        <f t="shared" si="18"/>
        <v>1.5509436157632006E-2</v>
      </c>
      <c r="L111" s="25">
        <f t="shared" si="19"/>
        <v>-1.288531860371811E-2</v>
      </c>
      <c r="M111" s="25">
        <f t="shared" si="20"/>
        <v>-2.5038930787105618E-2</v>
      </c>
      <c r="N111" s="25">
        <f t="shared" si="15"/>
        <v>-1.825746126569705E-2</v>
      </c>
      <c r="O111" s="26">
        <v>-4.7451330235952892E-5</v>
      </c>
      <c r="P111" s="18"/>
      <c r="Q111" s="25">
        <f t="shared" si="21"/>
        <v>-5.249640792807167E-2</v>
      </c>
      <c r="R111" s="25">
        <f t="shared" si="21"/>
        <v>1.1955064000789467E-2</v>
      </c>
      <c r="S111" s="25">
        <f t="shared" si="21"/>
        <v>1.555688748786796E-2</v>
      </c>
      <c r="T111" s="25">
        <f t="shared" si="21"/>
        <v>-1.2837867273482156E-2</v>
      </c>
      <c r="U111" s="25">
        <f t="shared" si="22"/>
        <v>-2.4991479456869664E-2</v>
      </c>
      <c r="V111" s="25">
        <f t="shared" si="22"/>
        <v>-1.8210009935461097E-2</v>
      </c>
      <c r="W111" s="18"/>
      <c r="X111" s="22">
        <f t="shared" si="16"/>
        <v>1.2537004704234711</v>
      </c>
      <c r="Y111" s="22">
        <f t="shared" si="16"/>
        <v>2.4176999233467185</v>
      </c>
      <c r="Z111" s="22">
        <f t="shared" si="23"/>
        <v>0.75315423226512779</v>
      </c>
      <c r="AA111" s="22">
        <f t="shared" si="23"/>
        <v>0.62977054166585977</v>
      </c>
      <c r="AB111" s="22">
        <f t="shared" si="23"/>
        <v>0.50288166894270325</v>
      </c>
      <c r="AC111" s="6"/>
    </row>
    <row r="112" spans="1:29" x14ac:dyDescent="0.25">
      <c r="A112" s="7">
        <v>40725</v>
      </c>
      <c r="B112" s="21">
        <v>64.257735999999994</v>
      </c>
      <c r="C112" s="21">
        <v>38.171162000000002</v>
      </c>
      <c r="D112" s="21">
        <v>167.40097</v>
      </c>
      <c r="E112" s="21">
        <v>36.108009000000003</v>
      </c>
      <c r="F112" s="21">
        <v>71.607879999999994</v>
      </c>
      <c r="G112" s="21">
        <v>1292.280029</v>
      </c>
      <c r="H112" s="7"/>
      <c r="I112" s="25">
        <f t="shared" si="14"/>
        <v>-4.6801019154842027E-2</v>
      </c>
      <c r="J112" s="25">
        <f t="shared" si="14"/>
        <v>-7.9010062226575029E-2</v>
      </c>
      <c r="K112" s="25">
        <f t="shared" si="18"/>
        <v>6.0040853636454505E-2</v>
      </c>
      <c r="L112" s="25">
        <f t="shared" si="19"/>
        <v>3.5431102612837106E-2</v>
      </c>
      <c r="M112" s="25">
        <f t="shared" si="20"/>
        <v>-1.9537911419467036E-2</v>
      </c>
      <c r="N112" s="25">
        <f t="shared" si="15"/>
        <v>-2.1474425791952023E-2</v>
      </c>
      <c r="O112" s="26">
        <v>2.8609314985065006E-3</v>
      </c>
      <c r="P112" s="18"/>
      <c r="Q112" s="25">
        <f t="shared" si="21"/>
        <v>-4.9661950653348524E-2</v>
      </c>
      <c r="R112" s="25">
        <f t="shared" si="21"/>
        <v>-8.1870993725081526E-2</v>
      </c>
      <c r="S112" s="25">
        <f t="shared" si="21"/>
        <v>5.7179922137948008E-2</v>
      </c>
      <c r="T112" s="25">
        <f t="shared" si="21"/>
        <v>3.2570171114330609E-2</v>
      </c>
      <c r="U112" s="25">
        <f t="shared" si="22"/>
        <v>-2.2398842917973536E-2</v>
      </c>
      <c r="V112" s="25">
        <f t="shared" si="22"/>
        <v>-2.4335357290458524E-2</v>
      </c>
      <c r="W112" s="18"/>
      <c r="X112" s="22">
        <f t="shared" si="16"/>
        <v>1.2566567931569497</v>
      </c>
      <c r="Y112" s="22">
        <f t="shared" si="16"/>
        <v>2.4182823126178334</v>
      </c>
      <c r="Z112" s="22">
        <f t="shared" si="23"/>
        <v>0.74502117819333258</v>
      </c>
      <c r="AA112" s="22">
        <f t="shared" si="23"/>
        <v>0.62321930038059115</v>
      </c>
      <c r="AB112" s="22">
        <f t="shared" si="23"/>
        <v>0.50485789014884197</v>
      </c>
      <c r="AC112" s="6"/>
    </row>
    <row r="113" spans="1:29" x14ac:dyDescent="0.25">
      <c r="A113" s="7">
        <v>40756</v>
      </c>
      <c r="B113" s="21">
        <v>61.379500999999998</v>
      </c>
      <c r="C113" s="21">
        <v>30.913263000000001</v>
      </c>
      <c r="D113" s="21">
        <v>158.93987999999999</v>
      </c>
      <c r="E113" s="21">
        <v>35.232056</v>
      </c>
      <c r="F113" s="21">
        <v>66.868256000000002</v>
      </c>
      <c r="G113" s="21">
        <v>1218.8900149999999</v>
      </c>
      <c r="H113" s="7"/>
      <c r="I113" s="25">
        <f t="shared" si="14"/>
        <v>-4.4792038736005235E-2</v>
      </c>
      <c r="J113" s="25">
        <f t="shared" si="14"/>
        <v>-0.19014089746599805</v>
      </c>
      <c r="K113" s="25">
        <f t="shared" si="18"/>
        <v>-5.0543852882095064E-2</v>
      </c>
      <c r="L113" s="25">
        <f t="shared" si="19"/>
        <v>-2.4259243981023748E-2</v>
      </c>
      <c r="M113" s="25">
        <f t="shared" si="20"/>
        <v>-6.618858148013862E-2</v>
      </c>
      <c r="N113" s="25">
        <f t="shared" si="15"/>
        <v>-5.6791107463597612E-2</v>
      </c>
      <c r="O113" s="26">
        <v>3.4470659369909788E-3</v>
      </c>
      <c r="P113" s="18"/>
      <c r="Q113" s="25">
        <f t="shared" si="21"/>
        <v>-4.8239104672996212E-2</v>
      </c>
      <c r="R113" s="25">
        <f t="shared" si="21"/>
        <v>-0.19358796340298903</v>
      </c>
      <c r="S113" s="25">
        <f t="shared" si="21"/>
        <v>-5.3990918819086041E-2</v>
      </c>
      <c r="T113" s="25">
        <f t="shared" si="21"/>
        <v>-2.7706309918014725E-2</v>
      </c>
      <c r="U113" s="25">
        <f t="shared" si="22"/>
        <v>-6.9635647417129604E-2</v>
      </c>
      <c r="V113" s="25">
        <f t="shared" si="22"/>
        <v>-6.0238173400588589E-2</v>
      </c>
      <c r="W113" s="18"/>
      <c r="X113" s="22">
        <f t="shared" si="16"/>
        <v>1.2542000105351341</v>
      </c>
      <c r="Y113" s="22">
        <f t="shared" si="16"/>
        <v>2.4268971622611266</v>
      </c>
      <c r="Z113" s="22">
        <f t="shared" ref="Z113:AB128" si="24">SLOPE(S54:S113,$V54:$V113)</f>
        <v>0.7515334264902741</v>
      </c>
      <c r="AA113" s="22">
        <f t="shared" si="24"/>
        <v>0.61808822329263402</v>
      </c>
      <c r="AB113" s="22">
        <f t="shared" si="24"/>
        <v>0.52030053332586967</v>
      </c>
      <c r="AC113" s="6"/>
    </row>
    <row r="114" spans="1:29" x14ac:dyDescent="0.25">
      <c r="A114" s="7">
        <v>40787</v>
      </c>
      <c r="B114" s="21">
        <v>55.550007000000001</v>
      </c>
      <c r="C114" s="21">
        <v>25.507176999999999</v>
      </c>
      <c r="D114" s="21">
        <v>161.676559</v>
      </c>
      <c r="E114" s="21">
        <v>33.965248000000003</v>
      </c>
      <c r="F114" s="21">
        <v>65.612555999999998</v>
      </c>
      <c r="G114" s="21">
        <v>1131.420044</v>
      </c>
      <c r="H114" s="7"/>
      <c r="I114" s="25">
        <f t="shared" si="14"/>
        <v>-9.4974607238986763E-2</v>
      </c>
      <c r="J114" s="25">
        <f t="shared" si="14"/>
        <v>-0.17487917726446423</v>
      </c>
      <c r="K114" s="25">
        <f t="shared" si="18"/>
        <v>1.7218328087324597E-2</v>
      </c>
      <c r="L114" s="25">
        <f t="shared" si="19"/>
        <v>-3.5956119052490076E-2</v>
      </c>
      <c r="M114" s="25">
        <f t="shared" si="20"/>
        <v>-1.8778716166905962E-2</v>
      </c>
      <c r="N114" s="25">
        <f t="shared" si="15"/>
        <v>-7.1761988303760127E-2</v>
      </c>
      <c r="O114" s="26">
        <v>-1.0158888460263926E-3</v>
      </c>
      <c r="P114" s="18"/>
      <c r="Q114" s="25">
        <f t="shared" si="21"/>
        <v>-9.3958718392960369E-2</v>
      </c>
      <c r="R114" s="25">
        <f t="shared" si="21"/>
        <v>-0.17386328841843784</v>
      </c>
      <c r="S114" s="25">
        <f t="shared" si="21"/>
        <v>1.8234216933350991E-2</v>
      </c>
      <c r="T114" s="25">
        <f t="shared" si="21"/>
        <v>-3.4940230206463682E-2</v>
      </c>
      <c r="U114" s="25">
        <f t="shared" si="22"/>
        <v>-1.7762827320879568E-2</v>
      </c>
      <c r="V114" s="25">
        <f t="shared" si="22"/>
        <v>-7.0746099457733733E-2</v>
      </c>
      <c r="W114" s="18"/>
      <c r="X114" s="22">
        <f t="shared" si="16"/>
        <v>1.2554100619440269</v>
      </c>
      <c r="Y114" s="22">
        <f t="shared" si="16"/>
        <v>2.4241877812802959</v>
      </c>
      <c r="Z114" s="22">
        <f t="shared" si="24"/>
        <v>0.73349044363187255</v>
      </c>
      <c r="AA114" s="22">
        <f t="shared" si="24"/>
        <v>0.62552994062664258</v>
      </c>
      <c r="AB114" s="22">
        <f t="shared" si="24"/>
        <v>0.51791903289253893</v>
      </c>
      <c r="AC114" s="6"/>
    </row>
    <row r="115" spans="1:29" x14ac:dyDescent="0.25">
      <c r="A115" s="7">
        <v>40819</v>
      </c>
      <c r="B115" s="21">
        <v>60.397208999999997</v>
      </c>
      <c r="C115" s="21">
        <v>31.450887999999999</v>
      </c>
      <c r="D115" s="21">
        <v>170.70019500000001</v>
      </c>
      <c r="E115" s="21">
        <v>36.844357000000002</v>
      </c>
      <c r="F115" s="21">
        <v>70.545021000000006</v>
      </c>
      <c r="G115" s="21">
        <v>1253.3000489999999</v>
      </c>
      <c r="H115" s="7"/>
      <c r="I115" s="25">
        <f t="shared" si="14"/>
        <v>8.7258350840531795E-2</v>
      </c>
      <c r="J115" s="25">
        <f t="shared" si="14"/>
        <v>0.23302112185915358</v>
      </c>
      <c r="K115" s="25">
        <f t="shared" si="18"/>
        <v>5.5812889981162961E-2</v>
      </c>
      <c r="L115" s="25">
        <f t="shared" si="19"/>
        <v>8.4766317619703546E-2</v>
      </c>
      <c r="M115" s="25">
        <f t="shared" si="20"/>
        <v>7.5175626445645571E-2</v>
      </c>
      <c r="N115" s="25">
        <f t="shared" si="15"/>
        <v>0.10772303853581011</v>
      </c>
      <c r="O115" s="26">
        <v>3.4311043608329294E-4</v>
      </c>
      <c r="P115" s="18"/>
      <c r="Q115" s="25">
        <f t="shared" si="21"/>
        <v>8.6915240404448507E-2</v>
      </c>
      <c r="R115" s="25">
        <f t="shared" si="21"/>
        <v>0.23267801142307029</v>
      </c>
      <c r="S115" s="25">
        <f t="shared" si="21"/>
        <v>5.5469779545079666E-2</v>
      </c>
      <c r="T115" s="25">
        <f t="shared" si="21"/>
        <v>8.4423207183620258E-2</v>
      </c>
      <c r="U115" s="25">
        <f t="shared" si="22"/>
        <v>7.4832516009562283E-2</v>
      </c>
      <c r="V115" s="25">
        <f t="shared" si="22"/>
        <v>0.10737992809972682</v>
      </c>
      <c r="W115" s="18"/>
      <c r="X115" s="22">
        <f t="shared" si="16"/>
        <v>1.2296933418640992</v>
      </c>
      <c r="Y115" s="22">
        <f t="shared" si="16"/>
        <v>2.4257603463366109</v>
      </c>
      <c r="Z115" s="22">
        <f t="shared" si="24"/>
        <v>0.69651424747272328</v>
      </c>
      <c r="AA115" s="22">
        <f t="shared" si="24"/>
        <v>0.63859201981859315</v>
      </c>
      <c r="AB115" s="22">
        <f t="shared" si="24"/>
        <v>0.52020256858509384</v>
      </c>
      <c r="AC115" s="6"/>
    </row>
    <row r="116" spans="1:29" x14ac:dyDescent="0.25">
      <c r="A116" s="7">
        <v>40848</v>
      </c>
      <c r="B116" s="21">
        <v>63.461575000000003</v>
      </c>
      <c r="C116" s="21">
        <v>27.368162000000002</v>
      </c>
      <c r="D116" s="21">
        <v>174.51466400000001</v>
      </c>
      <c r="E116" s="21">
        <v>37.047587999999998</v>
      </c>
      <c r="F116" s="21">
        <v>73.100952000000007</v>
      </c>
      <c r="G116" s="21">
        <v>1246.959961</v>
      </c>
      <c r="H116" s="7"/>
      <c r="I116" s="25">
        <f t="shared" si="14"/>
        <v>5.0736880904546533E-2</v>
      </c>
      <c r="J116" s="25">
        <f t="shared" si="14"/>
        <v>-0.12981274169428847</v>
      </c>
      <c r="K116" s="25">
        <f t="shared" si="18"/>
        <v>2.2346014308888273E-2</v>
      </c>
      <c r="L116" s="25">
        <f t="shared" si="19"/>
        <v>5.5159328740626012E-3</v>
      </c>
      <c r="M116" s="25">
        <f t="shared" si="20"/>
        <v>3.6231203333258577E-2</v>
      </c>
      <c r="N116" s="25">
        <f t="shared" si="15"/>
        <v>-5.0587151935872487E-3</v>
      </c>
      <c r="O116" s="26">
        <v>4.4972477998874089E-4</v>
      </c>
      <c r="P116" s="18"/>
      <c r="Q116" s="25">
        <f t="shared" si="21"/>
        <v>5.0287156124557794E-2</v>
      </c>
      <c r="R116" s="25">
        <f t="shared" si="21"/>
        <v>-0.13026246647427722</v>
      </c>
      <c r="S116" s="25">
        <f t="shared" si="21"/>
        <v>2.1896289528899531E-2</v>
      </c>
      <c r="T116" s="25">
        <f t="shared" si="21"/>
        <v>5.0662080940738607E-3</v>
      </c>
      <c r="U116" s="25">
        <f t="shared" si="22"/>
        <v>3.5781478553269838E-2</v>
      </c>
      <c r="V116" s="25">
        <f t="shared" si="22"/>
        <v>-5.5084399735759893E-3</v>
      </c>
      <c r="W116" s="18"/>
      <c r="X116" s="22">
        <f t="shared" si="16"/>
        <v>1.2219682111671022</v>
      </c>
      <c r="Y116" s="22">
        <f t="shared" si="16"/>
        <v>2.4281789280668615</v>
      </c>
      <c r="Z116" s="22">
        <f t="shared" si="24"/>
        <v>0.69860903258292584</v>
      </c>
      <c r="AA116" s="22">
        <f t="shared" si="24"/>
        <v>0.63912001872482993</v>
      </c>
      <c r="AB116" s="22">
        <f t="shared" si="24"/>
        <v>0.5145439151376856</v>
      </c>
      <c r="AC116" s="6"/>
    </row>
    <row r="117" spans="1:29" x14ac:dyDescent="0.25">
      <c r="A117" s="7">
        <v>40878</v>
      </c>
      <c r="B117" s="21">
        <v>67.766869</v>
      </c>
      <c r="C117" s="21">
        <v>26.202922999999998</v>
      </c>
      <c r="D117" s="21">
        <v>170.690201</v>
      </c>
      <c r="E117" s="21">
        <v>38.005431999999999</v>
      </c>
      <c r="F117" s="21">
        <v>77.026816999999994</v>
      </c>
      <c r="G117" s="21">
        <v>1257.599976</v>
      </c>
      <c r="H117" s="7"/>
      <c r="I117" s="25">
        <f t="shared" si="14"/>
        <v>6.7840957303691107E-2</v>
      </c>
      <c r="J117" s="25">
        <f t="shared" si="14"/>
        <v>-4.2576443387027707E-2</v>
      </c>
      <c r="K117" s="25">
        <f t="shared" si="18"/>
        <v>-2.1914851808671032E-2</v>
      </c>
      <c r="L117" s="25">
        <f t="shared" si="19"/>
        <v>2.5854422695480217E-2</v>
      </c>
      <c r="M117" s="25">
        <f t="shared" si="20"/>
        <v>5.3704704146670945E-2</v>
      </c>
      <c r="N117" s="25">
        <f t="shared" si="15"/>
        <v>8.532763948144062E-3</v>
      </c>
      <c r="O117" s="26">
        <v>5.2098475859309107E-4</v>
      </c>
      <c r="P117" s="18"/>
      <c r="Q117" s="25">
        <f t="shared" si="21"/>
        <v>6.7319972545098014E-2</v>
      </c>
      <c r="R117" s="25">
        <f t="shared" si="21"/>
        <v>-4.30974281456208E-2</v>
      </c>
      <c r="S117" s="25">
        <f t="shared" si="21"/>
        <v>-2.2435836567264122E-2</v>
      </c>
      <c r="T117" s="25">
        <f t="shared" si="21"/>
        <v>2.5333437936887127E-2</v>
      </c>
      <c r="U117" s="25">
        <f t="shared" si="22"/>
        <v>5.3183719388077852E-2</v>
      </c>
      <c r="V117" s="25">
        <f t="shared" si="22"/>
        <v>8.0117791895509705E-3</v>
      </c>
      <c r="W117" s="18"/>
      <c r="X117" s="22">
        <f t="shared" si="16"/>
        <v>1.2264947721708039</v>
      </c>
      <c r="Y117" s="22">
        <f t="shared" si="16"/>
        <v>2.4163230694903479</v>
      </c>
      <c r="Z117" s="22">
        <f t="shared" si="24"/>
        <v>0.69329572689878716</v>
      </c>
      <c r="AA117" s="22">
        <f t="shared" si="24"/>
        <v>0.64163537246106972</v>
      </c>
      <c r="AB117" s="22">
        <f t="shared" si="24"/>
        <v>0.51833013144801432</v>
      </c>
      <c r="AC117" s="6"/>
    </row>
    <row r="118" spans="1:29" x14ac:dyDescent="0.25">
      <c r="A118" s="7">
        <v>40911</v>
      </c>
      <c r="B118" s="21">
        <v>68.533698999999999</v>
      </c>
      <c r="C118" s="21">
        <v>30.594975000000002</v>
      </c>
      <c r="D118" s="21">
        <v>178.78471400000001</v>
      </c>
      <c r="E118" s="21">
        <v>37.097565000000003</v>
      </c>
      <c r="F118" s="21">
        <v>76.099868999999998</v>
      </c>
      <c r="G118" s="21">
        <v>1312.410034</v>
      </c>
      <c r="H118" s="7"/>
      <c r="I118" s="25">
        <f t="shared" si="14"/>
        <v>1.1315706499587463E-2</v>
      </c>
      <c r="J118" s="25">
        <f t="shared" si="14"/>
        <v>0.16761687236191181</v>
      </c>
      <c r="K118" s="25">
        <f t="shared" si="18"/>
        <v>4.742224774812942E-2</v>
      </c>
      <c r="L118" s="25">
        <f t="shared" si="19"/>
        <v>-2.3887822140792769E-2</v>
      </c>
      <c r="M118" s="25">
        <f t="shared" si="20"/>
        <v>-1.2034094567350384E-2</v>
      </c>
      <c r="N118" s="25">
        <f t="shared" si="15"/>
        <v>4.3583062218506274E-2</v>
      </c>
      <c r="O118" s="26">
        <v>8.2840943365140819E-4</v>
      </c>
      <c r="P118" s="18"/>
      <c r="Q118" s="25">
        <f t="shared" si="21"/>
        <v>1.0487297065936055E-2</v>
      </c>
      <c r="R118" s="25">
        <f t="shared" si="21"/>
        <v>0.16678846292826041</v>
      </c>
      <c r="S118" s="25">
        <f t="shared" si="21"/>
        <v>4.6593838314478012E-2</v>
      </c>
      <c r="T118" s="25">
        <f t="shared" si="21"/>
        <v>-2.4716231574444178E-2</v>
      </c>
      <c r="U118" s="25">
        <f t="shared" si="22"/>
        <v>-1.2862504001001793E-2</v>
      </c>
      <c r="V118" s="25">
        <f t="shared" si="22"/>
        <v>4.2754652784854866E-2</v>
      </c>
      <c r="W118" s="18"/>
      <c r="X118" s="22">
        <f t="shared" si="16"/>
        <v>1.2164294831521552</v>
      </c>
      <c r="Y118" s="22">
        <f t="shared" si="16"/>
        <v>2.4384956749077795</v>
      </c>
      <c r="Z118" s="22">
        <f t="shared" si="24"/>
        <v>0.69442075555042748</v>
      </c>
      <c r="AA118" s="22">
        <f t="shared" si="24"/>
        <v>0.627399895724985</v>
      </c>
      <c r="AB118" s="22">
        <f t="shared" si="24"/>
        <v>0.51265878390892128</v>
      </c>
      <c r="AC118" s="6"/>
    </row>
    <row r="119" spans="1:29" x14ac:dyDescent="0.25">
      <c r="A119" s="7">
        <v>40940</v>
      </c>
      <c r="B119" s="21">
        <v>69.652625999999998</v>
      </c>
      <c r="C119" s="21">
        <v>33.194896999999997</v>
      </c>
      <c r="D119" s="21">
        <v>183.32959</v>
      </c>
      <c r="E119" s="21">
        <v>37.585838000000003</v>
      </c>
      <c r="F119" s="21">
        <v>79.038314999999997</v>
      </c>
      <c r="G119" s="21">
        <v>1365.6800539999999</v>
      </c>
      <c r="H119" s="7"/>
      <c r="I119" s="25">
        <f t="shared" si="14"/>
        <v>1.6326668723951387E-2</v>
      </c>
      <c r="J119" s="25">
        <f t="shared" si="14"/>
        <v>8.4978726081652134E-2</v>
      </c>
      <c r="K119" s="25">
        <f t="shared" si="18"/>
        <v>2.5420942866513752E-2</v>
      </c>
      <c r="L119" s="25">
        <f t="shared" si="19"/>
        <v>1.3161861162585664E-2</v>
      </c>
      <c r="M119" s="25">
        <f t="shared" si="20"/>
        <v>3.8613023105203981E-2</v>
      </c>
      <c r="N119" s="25">
        <f t="shared" si="15"/>
        <v>4.0589464130841746E-2</v>
      </c>
      <c r="O119" s="26">
        <v>-1.4077070263783969E-3</v>
      </c>
      <c r="P119" s="18"/>
      <c r="Q119" s="25">
        <f t="shared" si="21"/>
        <v>1.7734375750329785E-2</v>
      </c>
      <c r="R119" s="25">
        <f t="shared" si="21"/>
        <v>8.6386433108030528E-2</v>
      </c>
      <c r="S119" s="25">
        <f t="shared" si="21"/>
        <v>2.6828649892892149E-2</v>
      </c>
      <c r="T119" s="25">
        <f t="shared" si="21"/>
        <v>1.4569568188964061E-2</v>
      </c>
      <c r="U119" s="25">
        <f t="shared" si="22"/>
        <v>4.0020730131582374E-2</v>
      </c>
      <c r="V119" s="25">
        <f t="shared" si="22"/>
        <v>4.1997171157220139E-2</v>
      </c>
      <c r="W119" s="18"/>
      <c r="X119" s="22">
        <f t="shared" si="16"/>
        <v>1.208283162578361</v>
      </c>
      <c r="Y119" s="22">
        <f t="shared" si="16"/>
        <v>2.4404878568235495</v>
      </c>
      <c r="Z119" s="22">
        <f t="shared" si="24"/>
        <v>0.68223695935510631</v>
      </c>
      <c r="AA119" s="22">
        <f t="shared" si="24"/>
        <v>0.63253414534883756</v>
      </c>
      <c r="AB119" s="22">
        <f t="shared" si="24"/>
        <v>0.51251357638561468</v>
      </c>
      <c r="AC119" s="6"/>
    </row>
    <row r="120" spans="1:29" x14ac:dyDescent="0.25">
      <c r="A120" s="7">
        <v>40969</v>
      </c>
      <c r="B120" s="21">
        <v>69.113624999999999</v>
      </c>
      <c r="C120" s="21">
        <v>36.412768999999997</v>
      </c>
      <c r="D120" s="21">
        <v>194.43765300000001</v>
      </c>
      <c r="E120" s="21">
        <v>38.094783999999997</v>
      </c>
      <c r="F120" s="21">
        <v>79.248474000000002</v>
      </c>
      <c r="G120" s="21">
        <v>1408.469971</v>
      </c>
      <c r="H120" s="7"/>
      <c r="I120" s="25">
        <f t="shared" si="14"/>
        <v>-7.7384160648874545E-3</v>
      </c>
      <c r="J120" s="25">
        <f t="shared" si="14"/>
        <v>9.6938755375562735E-2</v>
      </c>
      <c r="K120" s="25">
        <f t="shared" si="18"/>
        <v>6.0590671696805876E-2</v>
      </c>
      <c r="L120" s="25">
        <f t="shared" si="19"/>
        <v>1.3540898037180726E-2</v>
      </c>
      <c r="M120" s="25">
        <f t="shared" si="20"/>
        <v>2.6589509151353496E-3</v>
      </c>
      <c r="N120" s="25">
        <f t="shared" si="15"/>
        <v>3.1332314530530647E-2</v>
      </c>
      <c r="O120" s="26">
        <v>-7.7029171067978931E-4</v>
      </c>
      <c r="P120" s="18"/>
      <c r="Q120" s="25">
        <f t="shared" si="21"/>
        <v>-6.968124354207665E-3</v>
      </c>
      <c r="R120" s="25">
        <f t="shared" si="21"/>
        <v>9.770904708624252E-2</v>
      </c>
      <c r="S120" s="25">
        <f t="shared" si="21"/>
        <v>6.1360963407485668E-2</v>
      </c>
      <c r="T120" s="25">
        <f t="shared" si="21"/>
        <v>1.4311189747860515E-2</v>
      </c>
      <c r="U120" s="25">
        <f t="shared" si="22"/>
        <v>3.4292426258151392E-3</v>
      </c>
      <c r="V120" s="25">
        <f t="shared" si="22"/>
        <v>3.2102606241210439E-2</v>
      </c>
      <c r="W120" s="18"/>
      <c r="X120" s="22">
        <f t="shared" si="16"/>
        <v>1.1996379490447688</v>
      </c>
      <c r="Y120" s="22">
        <f t="shared" si="16"/>
        <v>2.4466285367390634</v>
      </c>
      <c r="Z120" s="22">
        <f t="shared" si="24"/>
        <v>0.68692482138884303</v>
      </c>
      <c r="AA120" s="22">
        <f t="shared" si="24"/>
        <v>0.6323087155203041</v>
      </c>
      <c r="AB120" s="22">
        <f t="shared" si="24"/>
        <v>0.50805404544540234</v>
      </c>
      <c r="AC120" s="6"/>
    </row>
    <row r="121" spans="1:29" x14ac:dyDescent="0.25">
      <c r="A121" s="7">
        <v>41001</v>
      </c>
      <c r="B121" s="21">
        <v>71.371880000000004</v>
      </c>
      <c r="C121" s="21">
        <v>32.915951</v>
      </c>
      <c r="D121" s="21">
        <v>192.974594</v>
      </c>
      <c r="E121" s="21">
        <v>39.214469999999999</v>
      </c>
      <c r="F121" s="21">
        <v>78.892112999999995</v>
      </c>
      <c r="G121" s="21">
        <v>1397.910034</v>
      </c>
      <c r="H121" s="7"/>
      <c r="I121" s="25">
        <f t="shared" si="14"/>
        <v>3.2674526911300239E-2</v>
      </c>
      <c r="J121" s="25">
        <f t="shared" si="14"/>
        <v>-9.6032740602616573E-2</v>
      </c>
      <c r="K121" s="25">
        <f t="shared" si="18"/>
        <v>-7.524566242321451E-3</v>
      </c>
      <c r="L121" s="25">
        <f t="shared" si="19"/>
        <v>2.9392107853925653E-2</v>
      </c>
      <c r="M121" s="25">
        <f t="shared" si="20"/>
        <v>-4.4967553570811614E-3</v>
      </c>
      <c r="N121" s="25">
        <f t="shared" si="15"/>
        <v>-7.4974527092703802E-3</v>
      </c>
      <c r="O121" s="26">
        <v>2.0169064367664782E-3</v>
      </c>
      <c r="P121" s="18"/>
      <c r="Q121" s="25">
        <f t="shared" si="21"/>
        <v>3.065762047453376E-2</v>
      </c>
      <c r="R121" s="25">
        <f t="shared" si="21"/>
        <v>-9.8049647039383056E-2</v>
      </c>
      <c r="S121" s="25">
        <f t="shared" si="21"/>
        <v>-9.5414726790879287E-3</v>
      </c>
      <c r="T121" s="25">
        <f t="shared" si="21"/>
        <v>2.7375201417159174E-2</v>
      </c>
      <c r="U121" s="25">
        <f t="shared" si="22"/>
        <v>-6.5136617938476391E-3</v>
      </c>
      <c r="V121" s="25">
        <f t="shared" si="22"/>
        <v>-9.514359146036858E-3</v>
      </c>
      <c r="W121" s="18"/>
      <c r="X121" s="22">
        <f t="shared" si="16"/>
        <v>1.1997787342573272</v>
      </c>
      <c r="Y121" s="22">
        <f t="shared" si="16"/>
        <v>2.4569270850877962</v>
      </c>
      <c r="Z121" s="22">
        <f t="shared" si="24"/>
        <v>0.67895092695137993</v>
      </c>
      <c r="AA121" s="22">
        <f t="shared" si="24"/>
        <v>0.62733390908275699</v>
      </c>
      <c r="AB121" s="22">
        <f t="shared" si="24"/>
        <v>0.50266330618590627</v>
      </c>
      <c r="AC121" s="6"/>
    </row>
    <row r="122" spans="1:29" x14ac:dyDescent="0.25">
      <c r="A122" s="7">
        <v>41030</v>
      </c>
      <c r="B122" s="21">
        <v>65.069771000000003</v>
      </c>
      <c r="C122" s="21">
        <v>26.418547</v>
      </c>
      <c r="D122" s="21">
        <v>180.51353499999999</v>
      </c>
      <c r="E122" s="21">
        <v>37.862537000000003</v>
      </c>
      <c r="F122" s="21">
        <v>72.342155000000005</v>
      </c>
      <c r="G122" s="21">
        <v>1310.329956</v>
      </c>
      <c r="H122" s="7"/>
      <c r="I122" s="25">
        <f t="shared" si="14"/>
        <v>-8.8299607632585819E-2</v>
      </c>
      <c r="J122" s="25">
        <f t="shared" si="14"/>
        <v>-0.19739378029819032</v>
      </c>
      <c r="K122" s="25">
        <f t="shared" si="18"/>
        <v>-6.4573572830006865E-2</v>
      </c>
      <c r="L122" s="25">
        <f t="shared" si="19"/>
        <v>-3.44753607533137E-2</v>
      </c>
      <c r="M122" s="25">
        <f t="shared" si="20"/>
        <v>-8.3024243500741224E-2</v>
      </c>
      <c r="N122" s="25">
        <f t="shared" si="15"/>
        <v>-6.265072563317764E-2</v>
      </c>
      <c r="O122" s="26">
        <v>5.685792681178575E-4</v>
      </c>
      <c r="P122" s="18"/>
      <c r="Q122" s="25">
        <f t="shared" si="21"/>
        <v>-8.886818690070368E-2</v>
      </c>
      <c r="R122" s="25">
        <f t="shared" si="21"/>
        <v>-0.19796235956630817</v>
      </c>
      <c r="S122" s="25">
        <f t="shared" si="21"/>
        <v>-6.5142152098124725E-2</v>
      </c>
      <c r="T122" s="25">
        <f t="shared" si="21"/>
        <v>-3.5043940021431561E-2</v>
      </c>
      <c r="U122" s="25">
        <f t="shared" si="22"/>
        <v>-8.3592822768859085E-2</v>
      </c>
      <c r="V122" s="25">
        <f t="shared" si="22"/>
        <v>-6.3219304901295501E-2</v>
      </c>
      <c r="W122" s="18"/>
      <c r="X122" s="22">
        <f t="shared" si="16"/>
        <v>1.1964129604279357</v>
      </c>
      <c r="Y122" s="22">
        <f t="shared" si="16"/>
        <v>2.4702705677087788</v>
      </c>
      <c r="Z122" s="22">
        <f t="shared" si="24"/>
        <v>0.6878075901335069</v>
      </c>
      <c r="AA122" s="22">
        <f t="shared" si="24"/>
        <v>0.64719478263696195</v>
      </c>
      <c r="AB122" s="22">
        <f t="shared" si="24"/>
        <v>0.51311925334821518</v>
      </c>
      <c r="AC122" s="6"/>
    </row>
    <row r="123" spans="1:29" x14ac:dyDescent="0.25">
      <c r="A123" s="7">
        <v>41061</v>
      </c>
      <c r="B123" s="21">
        <v>69.453873000000002</v>
      </c>
      <c r="C123" s="21">
        <v>27.315441</v>
      </c>
      <c r="D123" s="21">
        <v>183.02145400000001</v>
      </c>
      <c r="E123" s="21">
        <v>39.115752999999998</v>
      </c>
      <c r="F123" s="21">
        <v>78.727180000000004</v>
      </c>
      <c r="G123" s="21">
        <v>1362.160034</v>
      </c>
      <c r="H123" s="7"/>
      <c r="I123" s="25">
        <f t="shared" si="14"/>
        <v>6.7375402320072775E-2</v>
      </c>
      <c r="J123" s="25">
        <f t="shared" si="14"/>
        <v>3.3949406831496054E-2</v>
      </c>
      <c r="K123" s="25">
        <f t="shared" si="18"/>
        <v>1.3893246287598471E-2</v>
      </c>
      <c r="L123" s="25">
        <f t="shared" si="19"/>
        <v>3.3099102682950132E-2</v>
      </c>
      <c r="M123" s="25">
        <f t="shared" si="20"/>
        <v>8.8261470784219753E-2</v>
      </c>
      <c r="N123" s="25">
        <f t="shared" si="15"/>
        <v>3.9554982134591521E-2</v>
      </c>
      <c r="O123" s="26">
        <v>-9.7099618884698223E-4</v>
      </c>
      <c r="P123" s="18"/>
      <c r="Q123" s="25">
        <f t="shared" si="21"/>
        <v>6.8346398508919756E-2</v>
      </c>
      <c r="R123" s="25">
        <f t="shared" si="21"/>
        <v>3.4920403020343035E-2</v>
      </c>
      <c r="S123" s="25">
        <f t="shared" si="21"/>
        <v>1.4864242476445452E-2</v>
      </c>
      <c r="T123" s="25">
        <f t="shared" si="21"/>
        <v>3.4070098871797114E-2</v>
      </c>
      <c r="U123" s="25">
        <f t="shared" si="22"/>
        <v>8.9232466973066735E-2</v>
      </c>
      <c r="V123" s="25">
        <f t="shared" si="22"/>
        <v>4.0525978323438502E-2</v>
      </c>
      <c r="W123" s="18"/>
      <c r="X123" s="22">
        <f t="shared" si="16"/>
        <v>1.1979382475901383</v>
      </c>
      <c r="Y123" s="22">
        <f t="shared" si="16"/>
        <v>2.4615624084913867</v>
      </c>
      <c r="Z123" s="22">
        <f t="shared" si="24"/>
        <v>0.68054286755000859</v>
      </c>
      <c r="AA123" s="22">
        <f t="shared" si="24"/>
        <v>0.64944910059350069</v>
      </c>
      <c r="AB123" s="22">
        <f t="shared" si="24"/>
        <v>0.52939469085301571</v>
      </c>
      <c r="AC123" s="6"/>
    </row>
    <row r="124" spans="1:29" x14ac:dyDescent="0.25">
      <c r="A124" s="7">
        <v>41092</v>
      </c>
      <c r="B124" s="21">
        <v>69.089309999999998</v>
      </c>
      <c r="C124" s="21">
        <v>27.036405999999999</v>
      </c>
      <c r="D124" s="21">
        <v>183.39575199999999</v>
      </c>
      <c r="E124" s="21">
        <v>39.484851999999997</v>
      </c>
      <c r="F124" s="21">
        <v>79.904822999999993</v>
      </c>
      <c r="G124" s="21">
        <v>1379.3199460000001</v>
      </c>
      <c r="H124" s="7"/>
      <c r="I124" s="25">
        <f t="shared" si="14"/>
        <v>-5.248994537712881E-3</v>
      </c>
      <c r="J124" s="25">
        <f t="shared" si="14"/>
        <v>-1.0215284461268626E-2</v>
      </c>
      <c r="K124" s="25">
        <f t="shared" si="18"/>
        <v>2.04510450452422E-3</v>
      </c>
      <c r="L124" s="25">
        <f t="shared" si="19"/>
        <v>9.4360704241076565E-3</v>
      </c>
      <c r="M124" s="25">
        <f t="shared" si="20"/>
        <v>1.4958531475406378E-2</v>
      </c>
      <c r="N124" s="25">
        <f t="shared" si="15"/>
        <v>1.2597574126154365E-2</v>
      </c>
      <c r="O124" s="26">
        <v>2.205180313461261E-3</v>
      </c>
      <c r="P124" s="18"/>
      <c r="Q124" s="25">
        <f t="shared" si="21"/>
        <v>-7.4541748511741425E-3</v>
      </c>
      <c r="R124" s="25">
        <f t="shared" si="21"/>
        <v>-1.2420464774729887E-2</v>
      </c>
      <c r="S124" s="25">
        <f t="shared" si="21"/>
        <v>-1.6007580893704102E-4</v>
      </c>
      <c r="T124" s="25">
        <f t="shared" si="21"/>
        <v>7.2308901106463951E-3</v>
      </c>
      <c r="U124" s="25">
        <f t="shared" si="22"/>
        <v>1.2753351161945117E-2</v>
      </c>
      <c r="V124" s="25">
        <f t="shared" si="22"/>
        <v>1.0392393812693104E-2</v>
      </c>
      <c r="W124" s="18"/>
      <c r="X124" s="22">
        <f t="shared" si="16"/>
        <v>1.219388771546231</v>
      </c>
      <c r="Y124" s="22">
        <f t="shared" si="16"/>
        <v>2.4647722723870786</v>
      </c>
      <c r="Z124" s="22">
        <f t="shared" si="24"/>
        <v>0.69092018031214153</v>
      </c>
      <c r="AA124" s="22">
        <f t="shared" si="24"/>
        <v>0.64737153904500555</v>
      </c>
      <c r="AB124" s="22">
        <f t="shared" si="24"/>
        <v>0.53480232246196147</v>
      </c>
      <c r="AC124" s="6"/>
    </row>
    <row r="125" spans="1:29" x14ac:dyDescent="0.25">
      <c r="A125" s="7">
        <v>41122</v>
      </c>
      <c r="B125" s="21">
        <v>67.143280000000004</v>
      </c>
      <c r="C125" s="21">
        <v>29.618566999999999</v>
      </c>
      <c r="D125" s="21">
        <v>183.11685199999999</v>
      </c>
      <c r="E125" s="21">
        <v>39.489108999999999</v>
      </c>
      <c r="F125" s="21">
        <v>80.840805000000003</v>
      </c>
      <c r="G125" s="21">
        <v>1406.579956</v>
      </c>
      <c r="H125" s="7"/>
      <c r="I125" s="25">
        <f t="shared" si="14"/>
        <v>-2.8166875599133889E-2</v>
      </c>
      <c r="J125" s="25">
        <f t="shared" si="14"/>
        <v>9.5506814034380216E-2</v>
      </c>
      <c r="K125" s="25">
        <f t="shared" si="18"/>
        <v>-1.520754962743065E-3</v>
      </c>
      <c r="L125" s="25">
        <f t="shared" si="19"/>
        <v>1.0781349769284354E-4</v>
      </c>
      <c r="M125" s="25">
        <f t="shared" si="20"/>
        <v>1.1713710948336731E-2</v>
      </c>
      <c r="N125" s="25">
        <f t="shared" si="15"/>
        <v>1.9763369680148246E-2</v>
      </c>
      <c r="O125" s="26">
        <v>7.1081976618488045E-5</v>
      </c>
      <c r="P125" s="18"/>
      <c r="Q125" s="25">
        <f t="shared" si="21"/>
        <v>-2.8237957575752377E-2</v>
      </c>
      <c r="R125" s="25">
        <f t="shared" si="21"/>
        <v>9.5435732057761735E-2</v>
      </c>
      <c r="S125" s="25">
        <f t="shared" si="21"/>
        <v>-1.5918369393615531E-3</v>
      </c>
      <c r="T125" s="25">
        <f t="shared" si="21"/>
        <v>3.6731521074355496E-5</v>
      </c>
      <c r="U125" s="25">
        <f t="shared" si="22"/>
        <v>1.1642628971718243E-2</v>
      </c>
      <c r="V125" s="25">
        <f t="shared" si="22"/>
        <v>1.9692287703529758E-2</v>
      </c>
      <c r="W125" s="18"/>
      <c r="X125" s="22">
        <f t="shared" si="16"/>
        <v>1.215143034362175</v>
      </c>
      <c r="Y125" s="22">
        <f t="shared" si="16"/>
        <v>2.4718155660142842</v>
      </c>
      <c r="Z125" s="22">
        <f t="shared" si="24"/>
        <v>0.68729861412886306</v>
      </c>
      <c r="AA125" s="22">
        <f t="shared" si="24"/>
        <v>0.64532779754374803</v>
      </c>
      <c r="AB125" s="22">
        <f t="shared" si="24"/>
        <v>0.53475341596420978</v>
      </c>
      <c r="AC125" s="6"/>
    </row>
    <row r="126" spans="1:29" x14ac:dyDescent="0.25">
      <c r="A126" s="7">
        <v>41156</v>
      </c>
      <c r="B126" s="21">
        <v>65.450592</v>
      </c>
      <c r="C126" s="21">
        <v>32.619304999999997</v>
      </c>
      <c r="D126" s="21">
        <v>194.95811499999999</v>
      </c>
      <c r="E126" s="21">
        <v>40.140174999999999</v>
      </c>
      <c r="F126" s="21">
        <v>84.683745999999999</v>
      </c>
      <c r="G126" s="21">
        <v>1440.670044</v>
      </c>
      <c r="H126" s="7"/>
      <c r="I126" s="25">
        <f t="shared" si="14"/>
        <v>-2.5210088038594591E-2</v>
      </c>
      <c r="J126" s="25">
        <f t="shared" si="14"/>
        <v>0.10131273400228991</v>
      </c>
      <c r="K126" s="25">
        <f t="shared" si="18"/>
        <v>6.466506425088614E-2</v>
      </c>
      <c r="L126" s="25">
        <f t="shared" si="19"/>
        <v>1.6487229428245653E-2</v>
      </c>
      <c r="M126" s="25">
        <f t="shared" si="20"/>
        <v>4.7537144143975363E-2</v>
      </c>
      <c r="N126" s="25">
        <f t="shared" si="15"/>
        <v>2.4236153696477025E-2</v>
      </c>
      <c r="O126" s="26">
        <v>1.656590388939972E-4</v>
      </c>
      <c r="P126" s="18"/>
      <c r="Q126" s="25">
        <f t="shared" si="21"/>
        <v>-2.5375747077488589E-2</v>
      </c>
      <c r="R126" s="25">
        <f t="shared" si="21"/>
        <v>0.10114707496339591</v>
      </c>
      <c r="S126" s="25">
        <f t="shared" si="21"/>
        <v>6.4499405211992142E-2</v>
      </c>
      <c r="T126" s="25">
        <f t="shared" si="21"/>
        <v>1.6321570389351656E-2</v>
      </c>
      <c r="U126" s="25">
        <f t="shared" si="22"/>
        <v>4.7371485105081365E-2</v>
      </c>
      <c r="V126" s="25">
        <f t="shared" si="22"/>
        <v>2.4070494657583028E-2</v>
      </c>
      <c r="W126" s="18"/>
      <c r="X126" s="22">
        <f t="shared" si="16"/>
        <v>1.2007498605447762</v>
      </c>
      <c r="Y126" s="22">
        <f t="shared" si="16"/>
        <v>2.4906687448811899</v>
      </c>
      <c r="Z126" s="22">
        <f t="shared" si="24"/>
        <v>0.69677911414009808</v>
      </c>
      <c r="AA126" s="22">
        <f t="shared" si="24"/>
        <v>0.64653865376060138</v>
      </c>
      <c r="AB126" s="22">
        <f t="shared" si="24"/>
        <v>0.52984491732136496</v>
      </c>
      <c r="AC126" s="6"/>
    </row>
    <row r="127" spans="1:29" x14ac:dyDescent="0.25">
      <c r="A127" s="7">
        <v>41183</v>
      </c>
      <c r="B127" s="21">
        <v>66.240516999999997</v>
      </c>
      <c r="C127" s="21">
        <v>37.274932999999997</v>
      </c>
      <c r="D127" s="21">
        <v>182.81611599999999</v>
      </c>
      <c r="E127" s="21">
        <v>38.976939999999999</v>
      </c>
      <c r="F127" s="21">
        <v>84.424469000000002</v>
      </c>
      <c r="G127" s="21">
        <v>1412.160034</v>
      </c>
      <c r="H127" s="7"/>
      <c r="I127" s="25">
        <f t="shared" si="14"/>
        <v>1.2069027580376979E-2</v>
      </c>
      <c r="J127" s="25">
        <f t="shared" si="14"/>
        <v>0.14272615556953161</v>
      </c>
      <c r="K127" s="25">
        <f t="shared" si="18"/>
        <v>-6.2280038971447738E-2</v>
      </c>
      <c r="L127" s="25">
        <f t="shared" si="19"/>
        <v>-2.8979320593395475E-2</v>
      </c>
      <c r="M127" s="25">
        <f t="shared" si="20"/>
        <v>-3.0617091501833338E-3</v>
      </c>
      <c r="N127" s="25">
        <f t="shared" si="15"/>
        <v>-1.9789409878227415E-2</v>
      </c>
      <c r="O127" s="26">
        <v>-6.8658895977136776E-4</v>
      </c>
      <c r="P127" s="18"/>
      <c r="Q127" s="25">
        <f t="shared" si="21"/>
        <v>1.2755616540148347E-2</v>
      </c>
      <c r="R127" s="25">
        <f t="shared" si="21"/>
        <v>0.14341274452930297</v>
      </c>
      <c r="S127" s="25">
        <f t="shared" si="21"/>
        <v>-6.1593450011676369E-2</v>
      </c>
      <c r="T127" s="25">
        <f t="shared" si="21"/>
        <v>-2.8292731633624106E-2</v>
      </c>
      <c r="U127" s="25">
        <f t="shared" si="22"/>
        <v>-2.3751201904119662E-3</v>
      </c>
      <c r="V127" s="25">
        <f t="shared" si="22"/>
        <v>-1.9102820918456047E-2</v>
      </c>
      <c r="W127" s="18"/>
      <c r="X127" s="22">
        <f t="shared" si="16"/>
        <v>1.2023996072873278</v>
      </c>
      <c r="Y127" s="22">
        <f t="shared" si="16"/>
        <v>2.4793968539322107</v>
      </c>
      <c r="Z127" s="22">
        <f t="shared" si="24"/>
        <v>0.7043771974927332</v>
      </c>
      <c r="AA127" s="22">
        <f t="shared" si="24"/>
        <v>0.65065144303462474</v>
      </c>
      <c r="AB127" s="22">
        <f t="shared" si="24"/>
        <v>0.53044409123810843</v>
      </c>
      <c r="AC127" s="6"/>
    </row>
    <row r="128" spans="1:29" x14ac:dyDescent="0.25">
      <c r="A128" s="7">
        <v>41214</v>
      </c>
      <c r="B128" s="21">
        <v>70.280951999999999</v>
      </c>
      <c r="C128" s="21">
        <v>34.472828</v>
      </c>
      <c r="D128" s="21">
        <v>179.40643299999999</v>
      </c>
      <c r="E128" s="21">
        <v>37.848151999999999</v>
      </c>
      <c r="F128" s="21">
        <v>82.129669000000007</v>
      </c>
      <c r="G128" s="21">
        <v>1416.1800539999999</v>
      </c>
      <c r="H128" s="7"/>
      <c r="I128" s="25">
        <f t="shared" si="14"/>
        <v>6.0996429119054119E-2</v>
      </c>
      <c r="J128" s="25">
        <f t="shared" si="14"/>
        <v>-7.5173978179920442E-2</v>
      </c>
      <c r="K128" s="25">
        <f t="shared" si="18"/>
        <v>-1.8650888524510578E-2</v>
      </c>
      <c r="L128" s="25">
        <f t="shared" si="19"/>
        <v>-2.8960405819440926E-2</v>
      </c>
      <c r="M128" s="25">
        <f t="shared" si="20"/>
        <v>-2.718169302314466E-2</v>
      </c>
      <c r="N128" s="25">
        <f t="shared" si="15"/>
        <v>2.8467170173434031E-3</v>
      </c>
      <c r="O128" s="26">
        <v>2.3695497666636301E-4</v>
      </c>
      <c r="P128" s="18"/>
      <c r="Q128" s="25">
        <f t="shared" si="21"/>
        <v>6.0759474142387755E-2</v>
      </c>
      <c r="R128" s="25">
        <f t="shared" si="21"/>
        <v>-7.5410933156586799E-2</v>
      </c>
      <c r="S128" s="25">
        <f t="shared" si="21"/>
        <v>-1.8887843501176942E-2</v>
      </c>
      <c r="T128" s="25">
        <f t="shared" si="21"/>
        <v>-2.919736079610729E-2</v>
      </c>
      <c r="U128" s="25">
        <f t="shared" si="22"/>
        <v>-2.7418647999811023E-2</v>
      </c>
      <c r="V128" s="25">
        <f t="shared" si="22"/>
        <v>2.6097620406770401E-3</v>
      </c>
      <c r="W128" s="18"/>
      <c r="X128" s="22">
        <f t="shared" si="16"/>
        <v>1.2026809290075737</v>
      </c>
      <c r="Y128" s="22">
        <f t="shared" si="16"/>
        <v>2.4634662885501601</v>
      </c>
      <c r="Z128" s="22">
        <f t="shared" si="24"/>
        <v>0.67926885516481816</v>
      </c>
      <c r="AA128" s="22">
        <f t="shared" si="24"/>
        <v>0.66527599901710299</v>
      </c>
      <c r="AB128" s="22">
        <f t="shared" si="24"/>
        <v>0.52531332088716587</v>
      </c>
      <c r="AC128" s="6"/>
    </row>
    <row r="129" spans="1:29" x14ac:dyDescent="0.25">
      <c r="A129" s="7">
        <v>41246</v>
      </c>
      <c r="B129" s="21">
        <v>71.302811000000005</v>
      </c>
      <c r="C129" s="21">
        <v>39.448802999999998</v>
      </c>
      <c r="D129" s="21">
        <v>180.803391</v>
      </c>
      <c r="E129" s="21">
        <v>38.252949000000001</v>
      </c>
      <c r="F129" s="21">
        <v>80.648094</v>
      </c>
      <c r="G129" s="21">
        <v>1426.1899410000001</v>
      </c>
      <c r="H129" s="7"/>
      <c r="I129" s="25">
        <f t="shared" si="14"/>
        <v>1.4539629457495096E-2</v>
      </c>
      <c r="J129" s="25">
        <f t="shared" si="14"/>
        <v>0.14434484458310171</v>
      </c>
      <c r="K129" s="25">
        <f t="shared" si="18"/>
        <v>7.78655467722289E-3</v>
      </c>
      <c r="L129" s="25">
        <f t="shared" si="19"/>
        <v>1.0695291014472863E-2</v>
      </c>
      <c r="M129" s="25">
        <f t="shared" si="20"/>
        <v>-1.8039461476461183E-2</v>
      </c>
      <c r="N129" s="25">
        <f t="shared" si="15"/>
        <v>7.068230463864511E-3</v>
      </c>
      <c r="O129" s="26">
        <v>2.4883398494944482E-4</v>
      </c>
      <c r="P129" s="18"/>
      <c r="Q129" s="25">
        <f t="shared" si="21"/>
        <v>1.429079547254565E-2</v>
      </c>
      <c r="R129" s="25">
        <f t="shared" si="21"/>
        <v>0.14409601059815227</v>
      </c>
      <c r="S129" s="25">
        <f t="shared" si="21"/>
        <v>7.5377206922734455E-3</v>
      </c>
      <c r="T129" s="25">
        <f t="shared" si="21"/>
        <v>1.0446457029523418E-2</v>
      </c>
      <c r="U129" s="25">
        <f t="shared" si="22"/>
        <v>-1.8288295461410628E-2</v>
      </c>
      <c r="V129" s="25">
        <f t="shared" si="22"/>
        <v>6.8193964789150666E-3</v>
      </c>
      <c r="W129" s="18"/>
      <c r="X129" s="22">
        <f t="shared" si="16"/>
        <v>1.2002071251446214</v>
      </c>
      <c r="Y129" s="22">
        <f t="shared" si="16"/>
        <v>2.4647293607995198</v>
      </c>
      <c r="Z129" s="22">
        <f t="shared" ref="Z129:AB144" si="25">SLOPE(S70:S129,$V70:$V129)</f>
        <v>0.6801004538086024</v>
      </c>
      <c r="AA129" s="22">
        <f t="shared" si="25"/>
        <v>0.66316990241313178</v>
      </c>
      <c r="AB129" s="22">
        <f t="shared" si="25"/>
        <v>0.5273500776774257</v>
      </c>
      <c r="AC129" s="6"/>
    </row>
    <row r="130" spans="1:29" x14ac:dyDescent="0.25">
      <c r="A130" s="7">
        <v>41276</v>
      </c>
      <c r="B130" s="21">
        <v>69.893028000000001</v>
      </c>
      <c r="C130" s="21">
        <v>42.051516999999997</v>
      </c>
      <c r="D130" s="21">
        <v>191.67709400000001</v>
      </c>
      <c r="E130" s="21">
        <v>40.136116000000001</v>
      </c>
      <c r="F130" s="21">
        <v>83.834877000000006</v>
      </c>
      <c r="G130" s="21">
        <v>1498.1099850000001</v>
      </c>
      <c r="H130" s="7"/>
      <c r="I130" s="25">
        <f t="shared" si="14"/>
        <v>-1.9771773093209544E-2</v>
      </c>
      <c r="J130" s="25">
        <f t="shared" si="14"/>
        <v>6.5977008225065692E-2</v>
      </c>
      <c r="K130" s="25">
        <f t="shared" si="18"/>
        <v>6.0141034633581558E-2</v>
      </c>
      <c r="L130" s="25">
        <f t="shared" si="19"/>
        <v>4.9229328698292107E-2</v>
      </c>
      <c r="M130" s="25">
        <f t="shared" si="20"/>
        <v>3.9514672225235747E-2</v>
      </c>
      <c r="N130" s="25">
        <f t="shared" si="15"/>
        <v>5.0428096519578469E-2</v>
      </c>
      <c r="O130" s="26">
        <v>1.1846175865592873E-4</v>
      </c>
      <c r="P130" s="18"/>
      <c r="Q130" s="25">
        <f t="shared" si="21"/>
        <v>-1.9890234851865474E-2</v>
      </c>
      <c r="R130" s="25">
        <f t="shared" si="21"/>
        <v>6.5858546466409762E-2</v>
      </c>
      <c r="S130" s="25">
        <f t="shared" si="21"/>
        <v>6.0022572874925628E-2</v>
      </c>
      <c r="T130" s="25">
        <f t="shared" si="21"/>
        <v>4.9110866939636177E-2</v>
      </c>
      <c r="U130" s="25">
        <f t="shared" si="22"/>
        <v>3.9396210466579817E-2</v>
      </c>
      <c r="V130" s="25">
        <f t="shared" si="22"/>
        <v>5.0309634760922539E-2</v>
      </c>
      <c r="W130" s="18"/>
      <c r="X130" s="22">
        <f t="shared" si="16"/>
        <v>1.1889089301006504</v>
      </c>
      <c r="Y130" s="22">
        <f t="shared" si="16"/>
        <v>2.5172021274328054</v>
      </c>
      <c r="Z130" s="22">
        <f t="shared" si="25"/>
        <v>0.69057438219450151</v>
      </c>
      <c r="AA130" s="22">
        <f t="shared" si="25"/>
        <v>0.65540485142457316</v>
      </c>
      <c r="AB130" s="22">
        <f t="shared" si="25"/>
        <v>0.50453601295904804</v>
      </c>
      <c r="AC130" s="6"/>
    </row>
    <row r="131" spans="1:29" x14ac:dyDescent="0.25">
      <c r="A131" s="7">
        <v>41306</v>
      </c>
      <c r="B131" s="21">
        <v>73.227271999999999</v>
      </c>
      <c r="C131" s="21">
        <v>41.862011000000003</v>
      </c>
      <c r="D131" s="21">
        <v>190.360657</v>
      </c>
      <c r="E131" s="21">
        <v>39.335166999999998</v>
      </c>
      <c r="F131" s="21">
        <v>83.976616000000007</v>
      </c>
      <c r="G131" s="21">
        <v>1514.6800539999999</v>
      </c>
      <c r="H131" s="7"/>
      <c r="I131" s="25">
        <f t="shared" si="14"/>
        <v>4.7704958497434058E-2</v>
      </c>
      <c r="J131" s="25">
        <f t="shared" si="14"/>
        <v>-4.5065199431448821E-3</v>
      </c>
      <c r="K131" s="25">
        <f t="shared" si="18"/>
        <v>-6.8679933137968385E-3</v>
      </c>
      <c r="L131" s="25">
        <f t="shared" si="19"/>
        <v>-1.9955817349142646E-2</v>
      </c>
      <c r="M131" s="25">
        <f t="shared" si="20"/>
        <v>1.6906925264530415E-3</v>
      </c>
      <c r="N131" s="25">
        <f t="shared" si="15"/>
        <v>1.1060649195259176E-2</v>
      </c>
      <c r="O131" s="26">
        <v>6.041932812289693E-4</v>
      </c>
      <c r="P131" s="18"/>
      <c r="Q131" s="25">
        <f t="shared" si="21"/>
        <v>4.7100765216205091E-2</v>
      </c>
      <c r="R131" s="25">
        <f t="shared" si="21"/>
        <v>-5.1107132243738513E-3</v>
      </c>
      <c r="S131" s="25">
        <f t="shared" si="21"/>
        <v>-7.4721865950258077E-3</v>
      </c>
      <c r="T131" s="25">
        <f t="shared" si="21"/>
        <v>-2.0560010630371616E-2</v>
      </c>
      <c r="U131" s="25">
        <f t="shared" si="22"/>
        <v>1.0864992452240723E-3</v>
      </c>
      <c r="V131" s="25">
        <f t="shared" si="22"/>
        <v>1.0456455914030206E-2</v>
      </c>
      <c r="W131" s="18"/>
      <c r="X131" s="22">
        <f t="shared" si="16"/>
        <v>1.2012781517811455</v>
      </c>
      <c r="Y131" s="22">
        <f t="shared" si="16"/>
        <v>2.5057731619108612</v>
      </c>
      <c r="Z131" s="22">
        <f t="shared" si="25"/>
        <v>0.70910823305911308</v>
      </c>
      <c r="AA131" s="22">
        <f t="shared" si="25"/>
        <v>0.64291938348732924</v>
      </c>
      <c r="AB131" s="22">
        <f t="shared" si="25"/>
        <v>0.51205630837928429</v>
      </c>
      <c r="AC131" s="6"/>
    </row>
    <row r="132" spans="1:29" x14ac:dyDescent="0.25">
      <c r="A132" s="7">
        <v>41334</v>
      </c>
      <c r="B132" s="21">
        <v>81.749816999999993</v>
      </c>
      <c r="C132" s="21">
        <v>44.126167000000002</v>
      </c>
      <c r="D132" s="21">
        <v>202.180588</v>
      </c>
      <c r="E132" s="21">
        <v>41.908076999999999</v>
      </c>
      <c r="F132" s="21">
        <v>84.501755000000003</v>
      </c>
      <c r="G132" s="21">
        <v>1569.1899410000001</v>
      </c>
      <c r="H132" s="7"/>
      <c r="I132" s="25">
        <f t="shared" si="14"/>
        <v>0.11638484907644786</v>
      </c>
      <c r="J132" s="25">
        <f t="shared" si="14"/>
        <v>5.4086173738762788E-2</v>
      </c>
      <c r="K132" s="25">
        <f t="shared" si="18"/>
        <v>6.2092299881062019E-2</v>
      </c>
      <c r="L132" s="25">
        <f t="shared" si="19"/>
        <v>6.5409916780066135E-2</v>
      </c>
      <c r="M132" s="25">
        <f t="shared" si="20"/>
        <v>6.2533955881240999E-3</v>
      </c>
      <c r="N132" s="25">
        <f t="shared" si="15"/>
        <v>3.5987723516956116E-2</v>
      </c>
      <c r="O132" s="26">
        <v>3.3163956772981905E-4</v>
      </c>
      <c r="P132" s="18"/>
      <c r="Q132" s="25">
        <f t="shared" si="21"/>
        <v>0.11605320950871804</v>
      </c>
      <c r="R132" s="25">
        <f t="shared" si="21"/>
        <v>5.3754534171032972E-2</v>
      </c>
      <c r="S132" s="25">
        <f t="shared" si="21"/>
        <v>6.1760660313332202E-2</v>
      </c>
      <c r="T132" s="25">
        <f t="shared" si="21"/>
        <v>6.5078277212336319E-2</v>
      </c>
      <c r="U132" s="25">
        <f t="shared" si="22"/>
        <v>5.9217560203942811E-3</v>
      </c>
      <c r="V132" s="25">
        <f t="shared" si="22"/>
        <v>3.56560839492263E-2</v>
      </c>
      <c r="W132" s="18"/>
      <c r="X132" s="22">
        <f t="shared" si="16"/>
        <v>1.2080796211430744</v>
      </c>
      <c r="Y132" s="22">
        <f t="shared" si="16"/>
        <v>2.4978370138421191</v>
      </c>
      <c r="Z132" s="22">
        <f t="shared" si="25"/>
        <v>0.71416097896013664</v>
      </c>
      <c r="AA132" s="22">
        <f t="shared" si="25"/>
        <v>0.64771481383056084</v>
      </c>
      <c r="AB132" s="22">
        <f t="shared" si="25"/>
        <v>0.50797543132404566</v>
      </c>
      <c r="AC132" s="6"/>
    </row>
    <row r="133" spans="1:29" x14ac:dyDescent="0.25">
      <c r="A133" s="7">
        <v>41365</v>
      </c>
      <c r="B133" s="21">
        <v>87.044280999999998</v>
      </c>
      <c r="C133" s="21">
        <v>46.539940000000001</v>
      </c>
      <c r="D133" s="21">
        <v>191.981506</v>
      </c>
      <c r="E133" s="21">
        <v>46.133727999999998</v>
      </c>
      <c r="F133" s="21">
        <v>83.451462000000006</v>
      </c>
      <c r="G133" s="21">
        <v>1597.5699460000001</v>
      </c>
      <c r="H133" s="7"/>
      <c r="I133" s="25">
        <f t="shared" si="14"/>
        <v>6.4764230603721273E-2</v>
      </c>
      <c r="J133" s="25">
        <f t="shared" si="14"/>
        <v>5.4701624095290224E-2</v>
      </c>
      <c r="K133" s="25">
        <f t="shared" si="18"/>
        <v>-5.0445406756854494E-2</v>
      </c>
      <c r="L133" s="25">
        <f t="shared" si="19"/>
        <v>0.10083142206692042</v>
      </c>
      <c r="M133" s="25">
        <f t="shared" si="20"/>
        <v>-1.2429244812726004E-2</v>
      </c>
      <c r="N133" s="25">
        <f t="shared" si="15"/>
        <v>1.8085767859252311E-2</v>
      </c>
      <c r="O133" s="26">
        <v>6.8673140335518182E-4</v>
      </c>
      <c r="P133" s="18"/>
      <c r="Q133" s="25">
        <f t="shared" si="21"/>
        <v>6.4077499200366095E-2</v>
      </c>
      <c r="R133" s="25">
        <f t="shared" si="21"/>
        <v>5.4014892691935046E-2</v>
      </c>
      <c r="S133" s="25">
        <f t="shared" si="21"/>
        <v>-5.1132138160209673E-2</v>
      </c>
      <c r="T133" s="25">
        <f t="shared" si="21"/>
        <v>0.10014469066356524</v>
      </c>
      <c r="U133" s="25">
        <f t="shared" si="22"/>
        <v>-1.3115976216081186E-2</v>
      </c>
      <c r="V133" s="25">
        <f t="shared" si="22"/>
        <v>1.7399036455897129E-2</v>
      </c>
      <c r="W133" s="18"/>
      <c r="X133" s="22">
        <f t="shared" si="16"/>
        <v>1.1884169173320858</v>
      </c>
      <c r="Y133" s="22">
        <f t="shared" si="16"/>
        <v>2.4818565863668067</v>
      </c>
      <c r="Z133" s="22">
        <f t="shared" si="25"/>
        <v>0.70613643783502367</v>
      </c>
      <c r="AA133" s="22">
        <f t="shared" si="25"/>
        <v>0.64885018253317062</v>
      </c>
      <c r="AB133" s="22">
        <f t="shared" si="25"/>
        <v>0.48293224703701992</v>
      </c>
      <c r="AC133" s="6"/>
    </row>
    <row r="134" spans="1:29" x14ac:dyDescent="0.25">
      <c r="A134" s="7">
        <v>41395</v>
      </c>
      <c r="B134" s="21">
        <v>94.775741999999994</v>
      </c>
      <c r="C134" s="21">
        <v>51.867534999999997</v>
      </c>
      <c r="D134" s="21">
        <v>198.10003699999999</v>
      </c>
      <c r="E134" s="21">
        <v>46.751690000000004</v>
      </c>
      <c r="F134" s="21">
        <v>85.426254</v>
      </c>
      <c r="G134" s="21">
        <v>1630.73999</v>
      </c>
      <c r="H134" s="7"/>
      <c r="I134" s="25">
        <f t="shared" ref="I134:J159" si="26">(B134/B133)-1</f>
        <v>8.8822159378856735E-2</v>
      </c>
      <c r="J134" s="25">
        <f t="shared" si="26"/>
        <v>0.11447361126808486</v>
      </c>
      <c r="K134" s="25">
        <f t="shared" si="18"/>
        <v>3.18704188100285E-2</v>
      </c>
      <c r="L134" s="25">
        <f t="shared" si="19"/>
        <v>1.339501546460764E-2</v>
      </c>
      <c r="M134" s="25">
        <f t="shared" si="20"/>
        <v>2.3663959296482906E-2</v>
      </c>
      <c r="N134" s="25">
        <f t="shared" ref="N134:N159" si="27">(G134/G133)-1</f>
        <v>2.0762811721046104E-2</v>
      </c>
      <c r="O134" s="26">
        <v>-1.3374059987214292E-3</v>
      </c>
      <c r="P134" s="18"/>
      <c r="Q134" s="25">
        <f t="shared" si="21"/>
        <v>9.015956537757816E-2</v>
      </c>
      <c r="R134" s="25">
        <f t="shared" si="21"/>
        <v>0.11581101726680629</v>
      </c>
      <c r="S134" s="25">
        <f t="shared" si="21"/>
        <v>3.3207824808749932E-2</v>
      </c>
      <c r="T134" s="25">
        <f t="shared" si="21"/>
        <v>1.4732421463329069E-2</v>
      </c>
      <c r="U134" s="25">
        <f t="shared" si="22"/>
        <v>2.5001365295204334E-2</v>
      </c>
      <c r="V134" s="25">
        <f t="shared" si="22"/>
        <v>2.2100217719767532E-2</v>
      </c>
      <c r="W134" s="18"/>
      <c r="X134" s="22">
        <f t="shared" si="16"/>
        <v>1.1972355781595909</v>
      </c>
      <c r="Y134" s="22">
        <f t="shared" si="16"/>
        <v>2.4987393391447807</v>
      </c>
      <c r="Z134" s="22">
        <f t="shared" si="25"/>
        <v>0.70319132648912153</v>
      </c>
      <c r="AA134" s="22">
        <f t="shared" si="25"/>
        <v>0.64842167294620789</v>
      </c>
      <c r="AB134" s="22">
        <f t="shared" si="25"/>
        <v>0.48735544414591359</v>
      </c>
      <c r="AC134" s="6"/>
    </row>
    <row r="135" spans="1:29" x14ac:dyDescent="0.25">
      <c r="A135" s="7">
        <v>41428</v>
      </c>
      <c r="B135" s="21">
        <v>98.049155999999996</v>
      </c>
      <c r="C135" s="21">
        <v>47.857005999999998</v>
      </c>
      <c r="D135" s="21">
        <v>181.99642900000001</v>
      </c>
      <c r="E135" s="21">
        <v>45.126170999999999</v>
      </c>
      <c r="F135" s="21">
        <v>85.312943000000004</v>
      </c>
      <c r="G135" s="21">
        <v>1606.280029</v>
      </c>
      <c r="H135" s="7"/>
      <c r="I135" s="25">
        <f t="shared" si="26"/>
        <v>3.4538521471032091E-2</v>
      </c>
      <c r="J135" s="25">
        <f t="shared" si="26"/>
        <v>-7.7322529401098405E-2</v>
      </c>
      <c r="K135" s="25">
        <f t="shared" si="18"/>
        <v>-8.1290282646438783E-2</v>
      </c>
      <c r="L135" s="25">
        <f t="shared" si="19"/>
        <v>-3.4769202995656445E-2</v>
      </c>
      <c r="M135" s="25">
        <f t="shared" si="20"/>
        <v>-1.3264189250297154E-3</v>
      </c>
      <c r="N135" s="25">
        <f t="shared" si="27"/>
        <v>-1.4999301636062778E-2</v>
      </c>
      <c r="O135" s="26">
        <v>-9.8377560632162495E-4</v>
      </c>
      <c r="P135" s="18"/>
      <c r="Q135" s="25">
        <f t="shared" si="21"/>
        <v>3.5522297077353715E-2</v>
      </c>
      <c r="R135" s="25">
        <f t="shared" si="21"/>
        <v>-7.6338753794776781E-2</v>
      </c>
      <c r="S135" s="25">
        <f t="shared" si="21"/>
        <v>-8.0306507040117159E-2</v>
      </c>
      <c r="T135" s="25">
        <f t="shared" si="21"/>
        <v>-3.3785427389334821E-2</v>
      </c>
      <c r="U135" s="25">
        <f t="shared" si="22"/>
        <v>-3.4264331870809041E-4</v>
      </c>
      <c r="V135" s="25">
        <f t="shared" si="22"/>
        <v>-1.4015526029741154E-2</v>
      </c>
      <c r="W135" s="18"/>
      <c r="X135" s="22">
        <f t="shared" si="16"/>
        <v>1.1357954488796402</v>
      </c>
      <c r="Y135" s="22">
        <f t="shared" si="16"/>
        <v>2.4986755690058384</v>
      </c>
      <c r="Z135" s="22">
        <f t="shared" si="25"/>
        <v>0.69414353537692086</v>
      </c>
      <c r="AA135" s="22">
        <f t="shared" si="25"/>
        <v>0.67398970621646848</v>
      </c>
      <c r="AB135" s="22">
        <f t="shared" si="25"/>
        <v>0.50405255740956256</v>
      </c>
      <c r="AC135" s="6"/>
    </row>
    <row r="136" spans="1:29" x14ac:dyDescent="0.25">
      <c r="A136" s="7">
        <v>41456</v>
      </c>
      <c r="B136" s="21">
        <v>100.595139</v>
      </c>
      <c r="C136" s="21">
        <v>52.017181000000001</v>
      </c>
      <c r="D136" s="21">
        <v>185.739014</v>
      </c>
      <c r="E136" s="21">
        <v>46.020206000000002</v>
      </c>
      <c r="F136" s="21">
        <v>88.523392000000001</v>
      </c>
      <c r="G136" s="21">
        <v>1685.7299800000001</v>
      </c>
      <c r="H136" s="7"/>
      <c r="I136" s="25">
        <f t="shared" si="26"/>
        <v>2.5966393836169388E-2</v>
      </c>
      <c r="J136" s="25">
        <f t="shared" si="26"/>
        <v>8.6929278442533731E-2</v>
      </c>
      <c r="K136" s="25">
        <f t="shared" si="18"/>
        <v>2.0564057331036834E-2</v>
      </c>
      <c r="L136" s="25">
        <f t="shared" si="19"/>
        <v>1.9811895850857963E-2</v>
      </c>
      <c r="M136" s="25">
        <f t="shared" si="20"/>
        <v>3.7631441222230499E-2</v>
      </c>
      <c r="N136" s="25">
        <f t="shared" si="27"/>
        <v>4.9462079815224991E-2</v>
      </c>
      <c r="O136" s="26">
        <v>1.6258237410349387E-3</v>
      </c>
      <c r="P136" s="18"/>
      <c r="Q136" s="25">
        <f t="shared" si="21"/>
        <v>2.4340570095134448E-2</v>
      </c>
      <c r="R136" s="25">
        <f t="shared" si="21"/>
        <v>8.530345470149879E-2</v>
      </c>
      <c r="S136" s="25">
        <f t="shared" si="21"/>
        <v>1.8938233590001893E-2</v>
      </c>
      <c r="T136" s="25">
        <f t="shared" si="21"/>
        <v>1.8186072109823023E-2</v>
      </c>
      <c r="U136" s="25">
        <f t="shared" si="22"/>
        <v>3.6005617481195559E-2</v>
      </c>
      <c r="V136" s="25">
        <f t="shared" si="22"/>
        <v>4.7836256074190051E-2</v>
      </c>
      <c r="W136" s="18"/>
      <c r="X136" s="22">
        <f t="shared" si="16"/>
        <v>1.1195308562225292</v>
      </c>
      <c r="Y136" s="22">
        <f t="shared" si="16"/>
        <v>2.5117134933503311</v>
      </c>
      <c r="Z136" s="22">
        <f t="shared" si="25"/>
        <v>0.69738053740602512</v>
      </c>
      <c r="AA136" s="22">
        <f t="shared" si="25"/>
        <v>0.67672931824447502</v>
      </c>
      <c r="AB136" s="22">
        <f t="shared" si="25"/>
        <v>0.49775142587503984</v>
      </c>
      <c r="AC136" s="6"/>
    </row>
    <row r="137" spans="1:29" x14ac:dyDescent="0.25">
      <c r="A137" s="7">
        <v>41487</v>
      </c>
      <c r="B137" s="21">
        <v>99.918448999999995</v>
      </c>
      <c r="C137" s="21">
        <v>48.225406999999997</v>
      </c>
      <c r="D137" s="21">
        <v>174.44570899999999</v>
      </c>
      <c r="E137" s="21">
        <v>46.452133000000003</v>
      </c>
      <c r="F137" s="21">
        <v>82.869629000000003</v>
      </c>
      <c r="G137" s="21">
        <v>1632.969971</v>
      </c>
      <c r="H137" s="7"/>
      <c r="I137" s="25">
        <f t="shared" si="26"/>
        <v>-6.7268657981576219E-3</v>
      </c>
      <c r="J137" s="25">
        <f t="shared" si="26"/>
        <v>-7.2894646097796056E-2</v>
      </c>
      <c r="K137" s="25">
        <f t="shared" si="18"/>
        <v>-6.0802007918487222E-2</v>
      </c>
      <c r="L137" s="25">
        <f t="shared" si="19"/>
        <v>9.3855946668297552E-3</v>
      </c>
      <c r="M137" s="25">
        <f t="shared" si="20"/>
        <v>-6.3867446471097655E-2</v>
      </c>
      <c r="N137" s="25">
        <f t="shared" si="27"/>
        <v>-3.1298019033866864E-2</v>
      </c>
      <c r="O137" s="26">
        <v>-9.7176313620772256E-4</v>
      </c>
      <c r="P137" s="18"/>
      <c r="Q137" s="25">
        <f t="shared" si="21"/>
        <v>-5.7551026619498992E-3</v>
      </c>
      <c r="R137" s="25">
        <f t="shared" si="21"/>
        <v>-7.192288296158833E-2</v>
      </c>
      <c r="S137" s="25">
        <f t="shared" si="21"/>
        <v>-5.9830244782279503E-2</v>
      </c>
      <c r="T137" s="25">
        <f t="shared" si="21"/>
        <v>1.0357357803037478E-2</v>
      </c>
      <c r="U137" s="25">
        <f t="shared" si="22"/>
        <v>-6.2895683334889929E-2</v>
      </c>
      <c r="V137" s="25">
        <f t="shared" si="22"/>
        <v>-3.0326255897659141E-2</v>
      </c>
      <c r="W137" s="18"/>
      <c r="X137" s="22">
        <f t="shared" si="16"/>
        <v>1.1145289801432889</v>
      </c>
      <c r="Y137" s="22">
        <f t="shared" si="16"/>
        <v>2.5081606233937204</v>
      </c>
      <c r="Z137" s="22">
        <f t="shared" si="25"/>
        <v>0.70707383553348735</v>
      </c>
      <c r="AA137" s="22">
        <f t="shared" si="25"/>
        <v>0.67127588599082222</v>
      </c>
      <c r="AB137" s="22">
        <f t="shared" si="25"/>
        <v>0.50760377926978839</v>
      </c>
      <c r="AC137" s="6"/>
    </row>
    <row r="138" spans="1:29" x14ac:dyDescent="0.25">
      <c r="A138" s="7">
        <v>41520</v>
      </c>
      <c r="B138" s="21">
        <v>112.97554</v>
      </c>
      <c r="C138" s="21">
        <v>48.405014000000001</v>
      </c>
      <c r="D138" s="21">
        <v>177.230774</v>
      </c>
      <c r="E138" s="21">
        <v>45.794922</v>
      </c>
      <c r="F138" s="21">
        <v>81.804755999999998</v>
      </c>
      <c r="G138" s="21">
        <v>1681.5500489999999</v>
      </c>
      <c r="H138" s="7"/>
      <c r="I138" s="25">
        <f t="shared" si="26"/>
        <v>0.13067747879072855</v>
      </c>
      <c r="J138" s="25">
        <f t="shared" si="26"/>
        <v>3.724323156049314E-3</v>
      </c>
      <c r="K138" s="25">
        <f t="shared" si="18"/>
        <v>1.5965225031703056E-2</v>
      </c>
      <c r="L138" s="25">
        <f t="shared" si="19"/>
        <v>-1.4148133951136455E-2</v>
      </c>
      <c r="M138" s="25">
        <f t="shared" si="20"/>
        <v>-1.2849979091857699E-2</v>
      </c>
      <c r="N138" s="25">
        <f t="shared" si="27"/>
        <v>2.9749523177239112E-2</v>
      </c>
      <c r="O138" s="26">
        <v>2.2306222485149606E-3</v>
      </c>
      <c r="P138" s="18"/>
      <c r="Q138" s="25">
        <f t="shared" si="21"/>
        <v>0.12844685654221358</v>
      </c>
      <c r="R138" s="25">
        <f t="shared" si="21"/>
        <v>1.4937009075343534E-3</v>
      </c>
      <c r="S138" s="25">
        <f t="shared" si="21"/>
        <v>1.3734602783188096E-2</v>
      </c>
      <c r="T138" s="25">
        <f t="shared" si="21"/>
        <v>-1.6378756199651415E-2</v>
      </c>
      <c r="U138" s="25">
        <f t="shared" si="22"/>
        <v>-1.508060134037266E-2</v>
      </c>
      <c r="V138" s="25">
        <f t="shared" si="22"/>
        <v>2.7518900928724152E-2</v>
      </c>
      <c r="W138" s="18"/>
      <c r="X138" s="22">
        <f t="shared" si="16"/>
        <v>1.1067890580278799</v>
      </c>
      <c r="Y138" s="22">
        <f t="shared" si="16"/>
        <v>2.7097951490083148</v>
      </c>
      <c r="Z138" s="22">
        <f t="shared" si="25"/>
        <v>0.71639044661882167</v>
      </c>
      <c r="AA138" s="22">
        <f t="shared" si="25"/>
        <v>0.65432670043147778</v>
      </c>
      <c r="AB138" s="22">
        <f t="shared" si="25"/>
        <v>0.51108559416448851</v>
      </c>
      <c r="AC138" s="6"/>
    </row>
    <row r="139" spans="1:29" x14ac:dyDescent="0.25">
      <c r="A139" s="7">
        <v>41548</v>
      </c>
      <c r="B139" s="21">
        <v>125.47496</v>
      </c>
      <c r="C139" s="21">
        <v>48.684189000000003</v>
      </c>
      <c r="D139" s="21">
        <v>171.51705899999999</v>
      </c>
      <c r="E139" s="21">
        <v>48.040398000000003</v>
      </c>
      <c r="F139" s="21">
        <v>85.208534</v>
      </c>
      <c r="G139" s="21">
        <v>1756.540039</v>
      </c>
      <c r="H139" s="7"/>
      <c r="I139" s="25">
        <f t="shared" si="26"/>
        <v>0.1106382850659533</v>
      </c>
      <c r="J139" s="25">
        <f t="shared" si="26"/>
        <v>5.7674810299610524E-3</v>
      </c>
      <c r="K139" s="25">
        <f t="shared" si="18"/>
        <v>-3.2238842448434002E-2</v>
      </c>
      <c r="L139" s="25">
        <f t="shared" si="19"/>
        <v>4.9033296748490995E-2</v>
      </c>
      <c r="M139" s="25">
        <f t="shared" si="20"/>
        <v>4.1608558798219564E-2</v>
      </c>
      <c r="N139" s="25">
        <f t="shared" si="27"/>
        <v>4.4595752618006079E-2</v>
      </c>
      <c r="O139" s="26">
        <v>6.8678307587367036E-4</v>
      </c>
      <c r="P139" s="18"/>
      <c r="Q139" s="25">
        <f t="shared" si="21"/>
        <v>0.10995150199007964</v>
      </c>
      <c r="R139" s="25">
        <f t="shared" si="21"/>
        <v>5.0806979540873824E-3</v>
      </c>
      <c r="S139" s="25">
        <f t="shared" si="21"/>
        <v>-3.2925625524307674E-2</v>
      </c>
      <c r="T139" s="25">
        <f t="shared" si="21"/>
        <v>4.8346513672617324E-2</v>
      </c>
      <c r="U139" s="25">
        <f t="shared" si="22"/>
        <v>4.0921775722345892E-2</v>
      </c>
      <c r="V139" s="25">
        <f t="shared" si="22"/>
        <v>4.3908969542132407E-2</v>
      </c>
      <c r="W139" s="18"/>
      <c r="X139" s="22">
        <f t="shared" si="16"/>
        <v>1.2534314504641793</v>
      </c>
      <c r="Y139" s="22">
        <f t="shared" si="16"/>
        <v>2.9336517001196953</v>
      </c>
      <c r="Z139" s="22">
        <f t="shared" si="25"/>
        <v>0.56705977714619837</v>
      </c>
      <c r="AA139" s="22">
        <f t="shared" si="25"/>
        <v>0.66710211079456905</v>
      </c>
      <c r="AB139" s="22">
        <f t="shared" si="25"/>
        <v>0.56598062120414971</v>
      </c>
      <c r="AC139" s="6"/>
    </row>
    <row r="140" spans="1:29" x14ac:dyDescent="0.25">
      <c r="A140" s="7">
        <v>41579</v>
      </c>
      <c r="B140" s="21">
        <v>129.55096399999999</v>
      </c>
      <c r="C140" s="21">
        <v>52.816054999999999</v>
      </c>
      <c r="D140" s="21">
        <v>172.89038099999999</v>
      </c>
      <c r="E140" s="21">
        <v>48.882174999999997</v>
      </c>
      <c r="F140" s="21">
        <v>89.483276000000004</v>
      </c>
      <c r="G140" s="21">
        <v>1805.8100589999999</v>
      </c>
      <c r="H140" s="7"/>
      <c r="I140" s="25">
        <f t="shared" si="26"/>
        <v>3.2484600911608208E-2</v>
      </c>
      <c r="J140" s="25">
        <f t="shared" si="26"/>
        <v>8.487079860773683E-2</v>
      </c>
      <c r="K140" s="25">
        <f t="shared" si="18"/>
        <v>8.0069120121748494E-3</v>
      </c>
      <c r="L140" s="25">
        <f t="shared" si="19"/>
        <v>1.7522273649772657E-2</v>
      </c>
      <c r="M140" s="25">
        <f t="shared" si="20"/>
        <v>5.0168003125133032E-2</v>
      </c>
      <c r="N140" s="25">
        <f t="shared" si="27"/>
        <v>2.8049471635186451E-2</v>
      </c>
      <c r="O140" s="26">
        <v>9.3498540843309393E-4</v>
      </c>
      <c r="P140" s="18"/>
      <c r="Q140" s="25">
        <f t="shared" si="21"/>
        <v>3.1549615503175116E-2</v>
      </c>
      <c r="R140" s="25">
        <f t="shared" si="21"/>
        <v>8.3935813199303738E-2</v>
      </c>
      <c r="S140" s="25">
        <f t="shared" si="21"/>
        <v>7.0719266037417555E-3</v>
      </c>
      <c r="T140" s="25">
        <f t="shared" si="21"/>
        <v>1.6587288241339565E-2</v>
      </c>
      <c r="U140" s="25">
        <f t="shared" si="22"/>
        <v>4.9233017716699939E-2</v>
      </c>
      <c r="V140" s="25">
        <f t="shared" si="22"/>
        <v>2.7114486226753359E-2</v>
      </c>
      <c r="W140" s="18"/>
      <c r="X140" s="22">
        <f t="shared" si="16"/>
        <v>1.1800447820005449</v>
      </c>
      <c r="Y140" s="22">
        <f t="shared" si="16"/>
        <v>2.839627883237279</v>
      </c>
      <c r="Z140" s="22">
        <f t="shared" si="25"/>
        <v>0.49678758041459298</v>
      </c>
      <c r="AA140" s="22">
        <f t="shared" si="25"/>
        <v>0.61390210384231358</v>
      </c>
      <c r="AB140" s="22">
        <f t="shared" si="25"/>
        <v>0.66925832299814336</v>
      </c>
      <c r="AC140" s="6"/>
    </row>
    <row r="141" spans="1:29" x14ac:dyDescent="0.25">
      <c r="A141" s="7">
        <v>41610</v>
      </c>
      <c r="B141" s="21">
        <v>131.71257</v>
      </c>
      <c r="C141" s="21">
        <v>52.007648000000003</v>
      </c>
      <c r="D141" s="21">
        <v>180.48225400000001</v>
      </c>
      <c r="E141" s="21">
        <v>49.316315000000003</v>
      </c>
      <c r="F141" s="21">
        <v>96.873199</v>
      </c>
      <c r="G141" s="21">
        <v>1848.3599850000001</v>
      </c>
      <c r="H141" s="7"/>
      <c r="I141" s="25">
        <f t="shared" si="26"/>
        <v>1.6685371789282977E-2</v>
      </c>
      <c r="J141" s="25">
        <f t="shared" si="26"/>
        <v>-1.5306084485105842E-2</v>
      </c>
      <c r="K141" s="25">
        <f t="shared" si="18"/>
        <v>4.3911482848776995E-2</v>
      </c>
      <c r="L141" s="25">
        <f t="shared" si="19"/>
        <v>8.8813560362239752E-3</v>
      </c>
      <c r="M141" s="25">
        <f t="shared" si="20"/>
        <v>8.2584403816418073E-2</v>
      </c>
      <c r="N141" s="25">
        <f t="shared" si="27"/>
        <v>2.356279155049279E-2</v>
      </c>
      <c r="O141" s="26">
        <v>-1.7740085880391177E-3</v>
      </c>
      <c r="P141" s="18"/>
      <c r="Q141" s="25">
        <f t="shared" si="21"/>
        <v>1.8459380377322095E-2</v>
      </c>
      <c r="R141" s="25">
        <f t="shared" si="21"/>
        <v>-1.3532075897066724E-2</v>
      </c>
      <c r="S141" s="25">
        <f t="shared" si="21"/>
        <v>4.5685491436816113E-2</v>
      </c>
      <c r="T141" s="25">
        <f t="shared" si="21"/>
        <v>1.0655364624263093E-2</v>
      </c>
      <c r="U141" s="25">
        <f t="shared" si="22"/>
        <v>8.4358412404457184E-2</v>
      </c>
      <c r="V141" s="25">
        <f t="shared" si="22"/>
        <v>2.5336800138531908E-2</v>
      </c>
      <c r="W141" s="18"/>
      <c r="X141" s="22">
        <f t="shared" si="16"/>
        <v>1.1764491826764403</v>
      </c>
      <c r="Y141" s="22">
        <f t="shared" si="16"/>
        <v>2.8186088734983743</v>
      </c>
      <c r="Z141" s="22">
        <f t="shared" si="25"/>
        <v>0.50061047142400483</v>
      </c>
      <c r="AA141" s="22">
        <f t="shared" si="25"/>
        <v>0.61865939461844255</v>
      </c>
      <c r="AB141" s="22">
        <f t="shared" si="25"/>
        <v>0.67603160255415584</v>
      </c>
      <c r="AC141" s="6"/>
    </row>
    <row r="142" spans="1:29" x14ac:dyDescent="0.25">
      <c r="A142" s="7">
        <v>41641</v>
      </c>
      <c r="B142" s="21">
        <v>120.875641</v>
      </c>
      <c r="C142" s="21">
        <v>47.346687000000003</v>
      </c>
      <c r="D142" s="21">
        <v>170.003738</v>
      </c>
      <c r="E142" s="21">
        <v>47.607470999999997</v>
      </c>
      <c r="F142" s="21">
        <v>88.219711000000004</v>
      </c>
      <c r="G142" s="21">
        <v>1782.589966</v>
      </c>
      <c r="H142" s="7"/>
      <c r="I142" s="25">
        <f t="shared" si="26"/>
        <v>-8.2277105366632797E-2</v>
      </c>
      <c r="J142" s="25">
        <f t="shared" si="26"/>
        <v>-8.962068425013181E-2</v>
      </c>
      <c r="K142" s="25">
        <f t="shared" si="18"/>
        <v>-5.8058428281818841E-2</v>
      </c>
      <c r="L142" s="25">
        <f t="shared" si="19"/>
        <v>-3.4650683044749053E-2</v>
      </c>
      <c r="M142" s="25">
        <f t="shared" si="20"/>
        <v>-8.93279884356869E-2</v>
      </c>
      <c r="N142" s="25">
        <f t="shared" si="27"/>
        <v>-3.5582905675162646E-2</v>
      </c>
      <c r="O142" s="26">
        <v>2.0147692616327077E-3</v>
      </c>
      <c r="P142" s="18"/>
      <c r="Q142" s="25">
        <f t="shared" si="21"/>
        <v>-8.4291874628265498E-2</v>
      </c>
      <c r="R142" s="25">
        <f t="shared" si="21"/>
        <v>-9.1635453511764511E-2</v>
      </c>
      <c r="S142" s="25">
        <f t="shared" si="21"/>
        <v>-6.0073197543451549E-2</v>
      </c>
      <c r="T142" s="25">
        <f t="shared" si="21"/>
        <v>-3.6665452306381761E-2</v>
      </c>
      <c r="U142" s="25">
        <f t="shared" si="22"/>
        <v>-9.1342757697319601E-2</v>
      </c>
      <c r="V142" s="25">
        <f t="shared" si="22"/>
        <v>-3.7597674936795354E-2</v>
      </c>
      <c r="W142" s="18"/>
      <c r="X142" s="22">
        <f t="shared" si="16"/>
        <v>1.2634962182390987</v>
      </c>
      <c r="Y142" s="22">
        <f t="shared" si="16"/>
        <v>2.631207334864698</v>
      </c>
      <c r="Z142" s="22">
        <f t="shared" si="25"/>
        <v>0.62244168261124033</v>
      </c>
      <c r="AA142" s="22">
        <f t="shared" si="25"/>
        <v>0.62383594650648333</v>
      </c>
      <c r="AB142" s="22">
        <f t="shared" si="25"/>
        <v>0.71899915707792694</v>
      </c>
      <c r="AC142" s="6"/>
    </row>
    <row r="143" spans="1:29" x14ac:dyDescent="0.25">
      <c r="A143" s="7">
        <v>41673</v>
      </c>
      <c r="B143" s="21">
        <v>125.109207</v>
      </c>
      <c r="C143" s="21">
        <v>48.544578999999999</v>
      </c>
      <c r="D143" s="21">
        <v>179.14970400000001</v>
      </c>
      <c r="E143" s="21">
        <v>52.364891</v>
      </c>
      <c r="F143" s="21">
        <v>92.806670999999994</v>
      </c>
      <c r="G143" s="21">
        <v>1859.4499510000001</v>
      </c>
      <c r="H143" s="7"/>
      <c r="I143" s="25">
        <f t="shared" si="26"/>
        <v>3.5024145187366518E-2</v>
      </c>
      <c r="J143" s="25">
        <f t="shared" si="26"/>
        <v>2.5300439711863909E-2</v>
      </c>
      <c r="K143" s="25">
        <f t="shared" si="18"/>
        <v>5.3798617063349541E-2</v>
      </c>
      <c r="L143" s="25">
        <f t="shared" si="19"/>
        <v>9.9930113910062568E-2</v>
      </c>
      <c r="M143" s="25">
        <f t="shared" si="20"/>
        <v>5.1994729386497296E-2</v>
      </c>
      <c r="N143" s="25">
        <f t="shared" si="27"/>
        <v>4.3117029976595278E-2</v>
      </c>
      <c r="O143" s="26">
        <v>3.9030852536519402E-4</v>
      </c>
      <c r="P143" s="18"/>
      <c r="Q143" s="25">
        <f t="shared" si="21"/>
        <v>3.4633836662001323E-2</v>
      </c>
      <c r="R143" s="25">
        <f t="shared" si="21"/>
        <v>2.4910131186498714E-2</v>
      </c>
      <c r="S143" s="25">
        <f t="shared" si="21"/>
        <v>5.3408308537984346E-2</v>
      </c>
      <c r="T143" s="25">
        <f t="shared" si="21"/>
        <v>9.953980538469738E-2</v>
      </c>
      <c r="U143" s="25">
        <f t="shared" si="22"/>
        <v>5.1604420861132101E-2</v>
      </c>
      <c r="V143" s="25">
        <f t="shared" si="22"/>
        <v>4.2726721451230083E-2</v>
      </c>
      <c r="W143" s="18"/>
      <c r="X143" s="22">
        <f t="shared" si="16"/>
        <v>1.1162076304086082</v>
      </c>
      <c r="Y143" s="22">
        <f t="shared" si="16"/>
        <v>2.2817697021965242</v>
      </c>
      <c r="Z143" s="22">
        <f t="shared" si="25"/>
        <v>0.71711785781560322</v>
      </c>
      <c r="AA143" s="22">
        <f t="shared" si="25"/>
        <v>0.56137370525067187</v>
      </c>
      <c r="AB143" s="22">
        <f t="shared" si="25"/>
        <v>0.69619063377371138</v>
      </c>
      <c r="AC143" s="6"/>
    </row>
    <row r="144" spans="1:29" x14ac:dyDescent="0.25">
      <c r="A144" s="7">
        <v>41701</v>
      </c>
      <c r="B144" s="21">
        <v>121.78059399999999</v>
      </c>
      <c r="C144" s="21">
        <v>47.516387999999999</v>
      </c>
      <c r="D144" s="21">
        <v>186.23172</v>
      </c>
      <c r="E144" s="21">
        <v>50.015307999999997</v>
      </c>
      <c r="F144" s="21">
        <v>94.165954999999997</v>
      </c>
      <c r="G144" s="21">
        <v>1872.339966</v>
      </c>
      <c r="H144" s="7"/>
      <c r="I144" s="25">
        <f t="shared" si="26"/>
        <v>-2.6605659805676862E-2</v>
      </c>
      <c r="J144" s="25">
        <f t="shared" si="26"/>
        <v>-2.1180346419318985E-2</v>
      </c>
      <c r="K144" s="25">
        <f t="shared" si="18"/>
        <v>3.9531273799927602E-2</v>
      </c>
      <c r="L144" s="25">
        <f t="shared" si="19"/>
        <v>-4.4869433605810527E-2</v>
      </c>
      <c r="M144" s="25">
        <f t="shared" si="20"/>
        <v>1.4646404028434645E-2</v>
      </c>
      <c r="N144" s="25">
        <f t="shared" si="27"/>
        <v>6.9321656079357474E-3</v>
      </c>
      <c r="O144" s="26">
        <v>-1.0881903994811337E-3</v>
      </c>
      <c r="P144" s="18"/>
      <c r="Q144" s="25">
        <f t="shared" si="21"/>
        <v>-2.5517469406195727E-2</v>
      </c>
      <c r="R144" s="25">
        <f t="shared" si="21"/>
        <v>-2.009215601983785E-2</v>
      </c>
      <c r="S144" s="25">
        <f t="shared" si="21"/>
        <v>4.0619464199408734E-2</v>
      </c>
      <c r="T144" s="25">
        <f t="shared" si="21"/>
        <v>-4.3781243206329395E-2</v>
      </c>
      <c r="U144" s="25">
        <f t="shared" si="22"/>
        <v>1.573459442791578E-2</v>
      </c>
      <c r="V144" s="25">
        <f t="shared" si="22"/>
        <v>8.0203560074168807E-3</v>
      </c>
      <c r="W144" s="18"/>
      <c r="X144" s="22">
        <f t="shared" ref="X144:Y159" si="28">SLOPE(Q85:Q144,$V85:$V144)</f>
        <v>1.1011585404407864</v>
      </c>
      <c r="Y144" s="22">
        <f t="shared" si="28"/>
        <v>1.9476263238547329</v>
      </c>
      <c r="Z144" s="22">
        <f t="shared" si="25"/>
        <v>0.72306529438850153</v>
      </c>
      <c r="AA144" s="22">
        <f t="shared" si="25"/>
        <v>0.58153028336158441</v>
      </c>
      <c r="AB144" s="22">
        <f t="shared" si="25"/>
        <v>0.73227813897651173</v>
      </c>
      <c r="AC144" s="6"/>
    </row>
    <row r="145" spans="1:29" x14ac:dyDescent="0.25">
      <c r="A145" s="7">
        <v>41730</v>
      </c>
      <c r="B145" s="21">
        <v>125.206253</v>
      </c>
      <c r="C145" s="21">
        <v>47.825843999999996</v>
      </c>
      <c r="D145" s="21">
        <v>190.08232100000001</v>
      </c>
      <c r="E145" s="21">
        <v>51.831322</v>
      </c>
      <c r="F145" s="21">
        <v>98.725791999999998</v>
      </c>
      <c r="G145" s="21">
        <v>1883.9499510000001</v>
      </c>
      <c r="H145" s="7"/>
      <c r="I145" s="25">
        <f t="shared" si="26"/>
        <v>2.8129760969962225E-2</v>
      </c>
      <c r="J145" s="25">
        <f t="shared" si="26"/>
        <v>6.5126162367390439E-3</v>
      </c>
      <c r="K145" s="25">
        <f t="shared" si="18"/>
        <v>2.0676397125044099E-2</v>
      </c>
      <c r="L145" s="25">
        <f t="shared" si="19"/>
        <v>3.6309163586476512E-2</v>
      </c>
      <c r="M145" s="25">
        <f t="shared" si="20"/>
        <v>4.8423413748631461E-2</v>
      </c>
      <c r="N145" s="25">
        <f t="shared" si="27"/>
        <v>6.2007889650528281E-3</v>
      </c>
      <c r="O145" s="26">
        <v>1.0778419521826575E-3</v>
      </c>
      <c r="P145" s="18"/>
      <c r="Q145" s="25">
        <f t="shared" si="21"/>
        <v>2.7051919017779567E-2</v>
      </c>
      <c r="R145" s="25">
        <f t="shared" si="21"/>
        <v>5.4347742845563861E-3</v>
      </c>
      <c r="S145" s="25">
        <f t="shared" si="21"/>
        <v>1.9598555172861441E-2</v>
      </c>
      <c r="T145" s="25">
        <f t="shared" si="21"/>
        <v>3.5231321634293856E-2</v>
      </c>
      <c r="U145" s="25">
        <f t="shared" si="22"/>
        <v>4.7345571796448806E-2</v>
      </c>
      <c r="V145" s="25">
        <f t="shared" si="22"/>
        <v>5.1229470128701703E-3</v>
      </c>
      <c r="W145" s="18"/>
      <c r="X145" s="22">
        <f t="shared" si="28"/>
        <v>1.0885797763234266</v>
      </c>
      <c r="Y145" s="22">
        <f t="shared" si="28"/>
        <v>1.9189778536642212</v>
      </c>
      <c r="Z145" s="22">
        <f t="shared" ref="Z145:Z159" si="29">SLOPE(S86:S145,$V86:$V145)</f>
        <v>0.72652675469385386</v>
      </c>
      <c r="AA145" s="22">
        <f t="shared" ref="AA145:AA159" si="30">SLOPE(T86:T145,$V86:$V145)</f>
        <v>0.62923152772953284</v>
      </c>
      <c r="AB145" s="22">
        <f t="shared" ref="AB145:AB159" si="31">SLOPE(U86:U145,$V86:$V145)</f>
        <v>0.80657729873062389</v>
      </c>
      <c r="AC145" s="6"/>
    </row>
    <row r="146" spans="1:29" x14ac:dyDescent="0.25">
      <c r="A146" s="7">
        <v>41760</v>
      </c>
      <c r="B146" s="21">
        <v>131.98855599999999</v>
      </c>
      <c r="C146" s="21">
        <v>47.496357000000003</v>
      </c>
      <c r="D146" s="21">
        <v>179.404526</v>
      </c>
      <c r="E146" s="21">
        <v>51.081550999999997</v>
      </c>
      <c r="F146" s="21">
        <v>97.571404000000001</v>
      </c>
      <c r="G146" s="21">
        <v>1923.5699460000001</v>
      </c>
      <c r="H146" s="7"/>
      <c r="I146" s="25">
        <f t="shared" si="26"/>
        <v>5.4169043777709591E-2</v>
      </c>
      <c r="J146" s="25">
        <f t="shared" si="26"/>
        <v>-6.8893086340513499E-3</v>
      </c>
      <c r="K146" s="25">
        <f t="shared" si="18"/>
        <v>-5.6174582380020488E-2</v>
      </c>
      <c r="L146" s="25">
        <f t="shared" si="19"/>
        <v>-1.4465596690742433E-2</v>
      </c>
      <c r="M146" s="25">
        <f t="shared" si="20"/>
        <v>-1.1692871504135338E-2</v>
      </c>
      <c r="N146" s="25">
        <f t="shared" si="27"/>
        <v>2.1030280012996005E-2</v>
      </c>
      <c r="O146" s="26">
        <v>1.7870655496438337E-3</v>
      </c>
      <c r="P146" s="18"/>
      <c r="Q146" s="25">
        <f t="shared" si="21"/>
        <v>5.2381978228065756E-2</v>
      </c>
      <c r="R146" s="25">
        <f t="shared" si="21"/>
        <v>-8.6763741836951829E-3</v>
      </c>
      <c r="S146" s="25">
        <f t="shared" si="21"/>
        <v>-5.7961647929664323E-2</v>
      </c>
      <c r="T146" s="25">
        <f t="shared" si="21"/>
        <v>-1.6252662240386268E-2</v>
      </c>
      <c r="U146" s="25">
        <f t="shared" si="22"/>
        <v>-1.3479937053779171E-2</v>
      </c>
      <c r="V146" s="25">
        <f t="shared" si="22"/>
        <v>1.9243214463352171E-2</v>
      </c>
      <c r="W146" s="18"/>
      <c r="X146" s="22">
        <f t="shared" si="28"/>
        <v>1.0620202834914922</v>
      </c>
      <c r="Y146" s="22">
        <f t="shared" si="28"/>
        <v>1.8592699109025232</v>
      </c>
      <c r="Z146" s="22">
        <f t="shared" si="29"/>
        <v>0.72373673433345476</v>
      </c>
      <c r="AA146" s="22">
        <f t="shared" si="30"/>
        <v>0.6017195897848614</v>
      </c>
      <c r="AB146" s="22">
        <f t="shared" si="31"/>
        <v>0.8025283002490351</v>
      </c>
      <c r="AC146" s="6"/>
    </row>
    <row r="147" spans="1:29" x14ac:dyDescent="0.25">
      <c r="A147" s="7">
        <v>41792</v>
      </c>
      <c r="B147" s="21">
        <v>124.161957</v>
      </c>
      <c r="C147" s="21">
        <v>47.027081000000003</v>
      </c>
      <c r="D147" s="21">
        <v>176.39759799999999</v>
      </c>
      <c r="E147" s="21">
        <v>50.645927</v>
      </c>
      <c r="F147" s="21">
        <v>97.716988000000001</v>
      </c>
      <c r="G147" s="21">
        <v>1960.2299800000001</v>
      </c>
      <c r="H147" s="7"/>
      <c r="I147" s="25">
        <f t="shared" si="26"/>
        <v>-5.9297557585219596E-2</v>
      </c>
      <c r="J147" s="25">
        <f t="shared" si="26"/>
        <v>-9.8802525002075203E-3</v>
      </c>
      <c r="K147" s="25">
        <f t="shared" si="18"/>
        <v>-1.6760602795494739E-2</v>
      </c>
      <c r="L147" s="25">
        <f t="shared" si="19"/>
        <v>-8.5280104357049469E-3</v>
      </c>
      <c r="M147" s="25">
        <f t="shared" si="20"/>
        <v>1.4920765104498024E-3</v>
      </c>
      <c r="N147" s="25">
        <f t="shared" si="27"/>
        <v>1.9058331658920569E-2</v>
      </c>
      <c r="O147" s="26">
        <v>-7.9178345475589115E-4</v>
      </c>
      <c r="P147" s="18"/>
      <c r="Q147" s="25">
        <f t="shared" si="21"/>
        <v>-5.8505774130463706E-2</v>
      </c>
      <c r="R147" s="25">
        <f t="shared" si="21"/>
        <v>-9.0884690454516286E-3</v>
      </c>
      <c r="S147" s="25">
        <f t="shared" si="21"/>
        <v>-1.5968819340738849E-2</v>
      </c>
      <c r="T147" s="25">
        <f t="shared" si="21"/>
        <v>-7.7362269809490561E-3</v>
      </c>
      <c r="U147" s="25">
        <f t="shared" si="22"/>
        <v>2.2838599652056936E-3</v>
      </c>
      <c r="V147" s="25">
        <f t="shared" si="22"/>
        <v>1.9850115113676459E-2</v>
      </c>
      <c r="W147" s="18"/>
      <c r="X147" s="22">
        <f t="shared" si="28"/>
        <v>1.0471905785130609</v>
      </c>
      <c r="Y147" s="22">
        <f t="shared" si="28"/>
        <v>1.8326407322449823</v>
      </c>
      <c r="Z147" s="22">
        <f t="shared" si="29"/>
        <v>0.71870834444206066</v>
      </c>
      <c r="AA147" s="22">
        <f t="shared" si="30"/>
        <v>0.60524657660580417</v>
      </c>
      <c r="AB147" s="22">
        <f t="shared" si="31"/>
        <v>0.80271641496818569</v>
      </c>
      <c r="AC147" s="6"/>
    </row>
    <row r="148" spans="1:29" x14ac:dyDescent="0.25">
      <c r="A148" s="7">
        <v>41821</v>
      </c>
      <c r="B148" s="21">
        <v>117.57472199999999</v>
      </c>
      <c r="C148" s="21">
        <v>48.844051</v>
      </c>
      <c r="D148" s="21">
        <v>186.518036</v>
      </c>
      <c r="E148" s="21">
        <v>45.806721000000003</v>
      </c>
      <c r="F148" s="21">
        <v>96.028198000000003</v>
      </c>
      <c r="G148" s="21">
        <v>1930.670044</v>
      </c>
      <c r="H148" s="7"/>
      <c r="I148" s="25">
        <f t="shared" si="26"/>
        <v>-5.3053569379548415E-2</v>
      </c>
      <c r="J148" s="25">
        <f t="shared" si="26"/>
        <v>3.8636674047449304E-2</v>
      </c>
      <c r="K148" s="25">
        <f t="shared" si="18"/>
        <v>5.7372878739539335E-2</v>
      </c>
      <c r="L148" s="25">
        <f t="shared" si="19"/>
        <v>-9.5549756646768347E-2</v>
      </c>
      <c r="M148" s="25">
        <f t="shared" si="20"/>
        <v>-1.7282460650547282E-2</v>
      </c>
      <c r="N148" s="25">
        <f t="shared" si="27"/>
        <v>-1.5079830581919862E-2</v>
      </c>
      <c r="O148" s="26">
        <v>-7.6885627497689894E-4</v>
      </c>
      <c r="P148" s="18"/>
      <c r="Q148" s="25">
        <f t="shared" si="21"/>
        <v>-5.2284713104571515E-2</v>
      </c>
      <c r="R148" s="25">
        <f t="shared" si="21"/>
        <v>3.9405530322426205E-2</v>
      </c>
      <c r="S148" s="25">
        <f t="shared" si="21"/>
        <v>5.8141735014516235E-2</v>
      </c>
      <c r="T148" s="25">
        <f>L148-$O148</f>
        <v>-9.4780900371791446E-2</v>
      </c>
      <c r="U148" s="25">
        <f t="shared" si="22"/>
        <v>-1.6513604375570382E-2</v>
      </c>
      <c r="V148" s="25">
        <f t="shared" si="22"/>
        <v>-1.4310974306942963E-2</v>
      </c>
      <c r="W148" s="18"/>
      <c r="X148" s="22">
        <f t="shared" si="28"/>
        <v>1.1144860522166917</v>
      </c>
      <c r="Y148" s="22">
        <f t="shared" si="28"/>
        <v>1.8518107877220384</v>
      </c>
      <c r="Z148" s="22">
        <f t="shared" si="29"/>
        <v>0.64730620648422266</v>
      </c>
      <c r="AA148" s="22">
        <f t="shared" si="30"/>
        <v>0.59779585348776421</v>
      </c>
      <c r="AB148" s="22">
        <f t="shared" si="31"/>
        <v>0.83982408848945322</v>
      </c>
      <c r="AC148" s="6"/>
    </row>
    <row r="149" spans="1:29" x14ac:dyDescent="0.25">
      <c r="A149" s="7">
        <v>41852</v>
      </c>
      <c r="B149" s="21">
        <v>124.491714</v>
      </c>
      <c r="C149" s="21">
        <v>51.580356999999999</v>
      </c>
      <c r="D149" s="21">
        <v>188.237808</v>
      </c>
      <c r="E149" s="21">
        <v>47.125343000000001</v>
      </c>
      <c r="F149" s="21">
        <v>97.205353000000002</v>
      </c>
      <c r="G149" s="21">
        <v>2003.369995</v>
      </c>
      <c r="H149" s="7"/>
      <c r="I149" s="25">
        <f t="shared" si="26"/>
        <v>5.8830604762135863E-2</v>
      </c>
      <c r="J149" s="25">
        <f t="shared" si="26"/>
        <v>5.6021274730058801E-2</v>
      </c>
      <c r="K149" s="25">
        <f t="shared" ref="K149:K159" si="32">(D149/D148)-1</f>
        <v>9.2204059021938622E-3</v>
      </c>
      <c r="L149" s="25">
        <f t="shared" ref="L149:L159" si="33">(E149/E148)-1</f>
        <v>2.8786649015981602E-2</v>
      </c>
      <c r="M149" s="25">
        <f t="shared" ref="M149:M159" si="34">(F149/F148)-1</f>
        <v>1.2258430591397751E-2</v>
      </c>
      <c r="N149" s="25">
        <f t="shared" si="27"/>
        <v>3.7655295489735119E-2</v>
      </c>
      <c r="O149" s="26">
        <v>1.8591305091667858E-3</v>
      </c>
      <c r="P149" s="18"/>
      <c r="Q149" s="25">
        <f t="shared" ref="Q149:V159" si="35">I149-$O149</f>
        <v>5.6971474252969077E-2</v>
      </c>
      <c r="R149" s="25">
        <f t="shared" si="35"/>
        <v>5.4162144220892015E-2</v>
      </c>
      <c r="S149" s="25">
        <f t="shared" si="35"/>
        <v>7.3612753930270766E-3</v>
      </c>
      <c r="T149" s="25">
        <f t="shared" si="35"/>
        <v>2.6927518506814817E-2</v>
      </c>
      <c r="U149" s="25">
        <f t="shared" si="35"/>
        <v>1.0399300082230965E-2</v>
      </c>
      <c r="V149" s="25">
        <f t="shared" si="35"/>
        <v>3.5796164980568333E-2</v>
      </c>
      <c r="W149" s="18"/>
      <c r="X149" s="22">
        <f t="shared" si="28"/>
        <v>1.0913705832474865</v>
      </c>
      <c r="Y149" s="22">
        <f t="shared" si="28"/>
        <v>1.741581386998081</v>
      </c>
      <c r="Z149" s="22">
        <f t="shared" si="29"/>
        <v>0.64633510552162332</v>
      </c>
      <c r="AA149" s="22">
        <f t="shared" si="30"/>
        <v>0.59934140069552466</v>
      </c>
      <c r="AB149" s="22">
        <f t="shared" si="31"/>
        <v>0.84280648249823054</v>
      </c>
      <c r="AC149" s="6"/>
    </row>
    <row r="150" spans="1:29" x14ac:dyDescent="0.25">
      <c r="A150" s="7">
        <v>41884</v>
      </c>
      <c r="B150" s="21">
        <v>125.06115</v>
      </c>
      <c r="C150" s="21">
        <v>51.750126000000002</v>
      </c>
      <c r="D150" s="21">
        <v>185.81999200000001</v>
      </c>
      <c r="E150" s="21">
        <v>44.121223000000001</v>
      </c>
      <c r="F150" s="21">
        <v>91.917998999999995</v>
      </c>
      <c r="G150" s="21">
        <v>1972.290039</v>
      </c>
      <c r="H150" s="7"/>
      <c r="I150" s="25">
        <f t="shared" si="26"/>
        <v>4.574087557345452E-3</v>
      </c>
      <c r="J150" s="25">
        <f t="shared" si="26"/>
        <v>3.2913498446704992E-3</v>
      </c>
      <c r="K150" s="25">
        <f t="shared" si="32"/>
        <v>-1.2844475962023427E-2</v>
      </c>
      <c r="L150" s="25">
        <f t="shared" si="33"/>
        <v>-6.3747440522607945E-2</v>
      </c>
      <c r="M150" s="25">
        <f t="shared" si="34"/>
        <v>-5.43936505225181E-2</v>
      </c>
      <c r="N150" s="25">
        <f t="shared" si="27"/>
        <v>-1.5513837223063764E-2</v>
      </c>
      <c r="O150" s="26">
        <v>-7.329816579691689E-4</v>
      </c>
      <c r="P150" s="18"/>
      <c r="Q150" s="25">
        <f t="shared" si="35"/>
        <v>5.3070692153146214E-3</v>
      </c>
      <c r="R150" s="25">
        <f t="shared" si="35"/>
        <v>4.0243315026396685E-3</v>
      </c>
      <c r="S150" s="25">
        <f t="shared" si="35"/>
        <v>-1.2111494304054258E-2</v>
      </c>
      <c r="T150" s="25">
        <f t="shared" si="35"/>
        <v>-6.3014458864638773E-2</v>
      </c>
      <c r="U150" s="25">
        <f t="shared" si="35"/>
        <v>-5.3660668864548934E-2</v>
      </c>
      <c r="V150" s="25">
        <f t="shared" si="35"/>
        <v>-1.4780855565094595E-2</v>
      </c>
      <c r="W150" s="18"/>
      <c r="X150" s="22">
        <f t="shared" si="28"/>
        <v>1.0755640883346176</v>
      </c>
      <c r="Y150" s="22">
        <f t="shared" si="28"/>
        <v>1.748847283603979</v>
      </c>
      <c r="Z150" s="22">
        <f t="shared" si="29"/>
        <v>0.65124856360100469</v>
      </c>
      <c r="AA150" s="22">
        <f t="shared" si="30"/>
        <v>0.61878432103150727</v>
      </c>
      <c r="AB150" s="22">
        <f t="shared" si="31"/>
        <v>0.86401911553438659</v>
      </c>
      <c r="AC150" s="6"/>
    </row>
    <row r="151" spans="1:29" x14ac:dyDescent="0.25">
      <c r="A151" s="7">
        <v>41913</v>
      </c>
      <c r="B151" s="21">
        <v>122.636124</v>
      </c>
      <c r="C151" s="21">
        <v>53.467976</v>
      </c>
      <c r="D151" s="21">
        <v>160.92716999999999</v>
      </c>
      <c r="E151" s="21">
        <v>43.660530000000001</v>
      </c>
      <c r="F151" s="21">
        <v>94.517692999999994</v>
      </c>
      <c r="G151" s="21">
        <v>2018.0500489999999</v>
      </c>
      <c r="H151" s="7"/>
      <c r="I151" s="25">
        <f t="shared" si="26"/>
        <v>-1.9390722058768906E-2</v>
      </c>
      <c r="J151" s="25">
        <f t="shared" si="26"/>
        <v>3.3195088259301953E-2</v>
      </c>
      <c r="K151" s="25">
        <f t="shared" si="32"/>
        <v>-0.13396202277309333</v>
      </c>
      <c r="L151" s="25">
        <f t="shared" si="33"/>
        <v>-1.0441528332068239E-2</v>
      </c>
      <c r="M151" s="25">
        <f t="shared" si="34"/>
        <v>2.8282752325798466E-2</v>
      </c>
      <c r="N151" s="25">
        <f t="shared" si="27"/>
        <v>2.3201460786772321E-2</v>
      </c>
      <c r="O151" s="26">
        <v>2.6040499670388672E-3</v>
      </c>
      <c r="P151" s="18"/>
      <c r="Q151" s="25">
        <f t="shared" si="35"/>
        <v>-2.1994772025807772E-2</v>
      </c>
      <c r="R151" s="25">
        <f t="shared" si="35"/>
        <v>3.0591038292263086E-2</v>
      </c>
      <c r="S151" s="25">
        <f t="shared" si="35"/>
        <v>-0.13656607274013219</v>
      </c>
      <c r="T151" s="25">
        <f t="shared" si="35"/>
        <v>-1.3045578299107106E-2</v>
      </c>
      <c r="U151" s="25">
        <f t="shared" si="35"/>
        <v>2.56787023587596E-2</v>
      </c>
      <c r="V151" s="25">
        <f t="shared" si="35"/>
        <v>2.0597410819733455E-2</v>
      </c>
      <c r="W151" s="18"/>
      <c r="X151" s="22">
        <f t="shared" si="28"/>
        <v>1.0322975512502404</v>
      </c>
      <c r="Y151" s="22">
        <f t="shared" si="28"/>
        <v>1.7104835208763969</v>
      </c>
      <c r="Z151" s="22">
        <f t="shared" si="29"/>
        <v>0.64136777197624273</v>
      </c>
      <c r="AA151" s="22">
        <f t="shared" si="30"/>
        <v>0.63538179653636895</v>
      </c>
      <c r="AB151" s="22">
        <f t="shared" si="31"/>
        <v>0.88815042711780134</v>
      </c>
      <c r="AC151" s="6"/>
    </row>
    <row r="152" spans="1:29" x14ac:dyDescent="0.25">
      <c r="A152" s="7">
        <v>41946</v>
      </c>
      <c r="B152" s="21">
        <v>132.68379200000001</v>
      </c>
      <c r="C152" s="21">
        <v>53.907466999999997</v>
      </c>
      <c r="D152" s="21">
        <v>159.83076500000001</v>
      </c>
      <c r="E152" s="21">
        <v>45.189937999999998</v>
      </c>
      <c r="F152" s="21">
        <v>89.126427000000007</v>
      </c>
      <c r="G152" s="21">
        <v>2067.5600589999999</v>
      </c>
      <c r="H152" s="7"/>
      <c r="I152" s="25">
        <f t="shared" si="26"/>
        <v>8.193073681943841E-2</v>
      </c>
      <c r="J152" s="25">
        <f t="shared" si="26"/>
        <v>8.219705193254212E-3</v>
      </c>
      <c r="K152" s="25">
        <f t="shared" si="32"/>
        <v>-6.8130508974959536E-3</v>
      </c>
      <c r="L152" s="25">
        <f t="shared" si="33"/>
        <v>3.5029533539789659E-2</v>
      </c>
      <c r="M152" s="25">
        <f t="shared" si="34"/>
        <v>-5.7039754451052804E-2</v>
      </c>
      <c r="N152" s="25">
        <f t="shared" si="27"/>
        <v>2.4533588760364822E-2</v>
      </c>
      <c r="O152" s="26">
        <v>1.0512149567775645E-3</v>
      </c>
      <c r="P152" s="18"/>
      <c r="Q152" s="25">
        <f t="shared" si="35"/>
        <v>8.0879521862660841E-2</v>
      </c>
      <c r="R152" s="25">
        <f t="shared" si="35"/>
        <v>7.1684902364766477E-3</v>
      </c>
      <c r="S152" s="25">
        <f t="shared" si="35"/>
        <v>-7.8642658542735187E-3</v>
      </c>
      <c r="T152" s="25">
        <f t="shared" si="35"/>
        <v>3.3978318583012097E-2</v>
      </c>
      <c r="U152" s="25">
        <f t="shared" si="35"/>
        <v>-5.8090969407830366E-2</v>
      </c>
      <c r="V152" s="25">
        <f t="shared" si="35"/>
        <v>2.3482373803587257E-2</v>
      </c>
      <c r="W152" s="18"/>
      <c r="X152" s="22">
        <f t="shared" si="28"/>
        <v>1.0209395736188991</v>
      </c>
      <c r="Y152" s="22">
        <f t="shared" si="28"/>
        <v>1.7442606316331377</v>
      </c>
      <c r="Z152" s="22">
        <f t="shared" si="29"/>
        <v>0.63157104009034359</v>
      </c>
      <c r="AA152" s="22">
        <f t="shared" si="30"/>
        <v>0.64686717928393545</v>
      </c>
      <c r="AB152" s="22">
        <f t="shared" si="31"/>
        <v>0.87467223072095179</v>
      </c>
      <c r="AC152" s="6"/>
    </row>
    <row r="153" spans="1:29" x14ac:dyDescent="0.25">
      <c r="A153" s="7">
        <v>41974</v>
      </c>
      <c r="B153" s="21">
        <v>128.358429</v>
      </c>
      <c r="C153" s="21">
        <v>54.047305999999999</v>
      </c>
      <c r="D153" s="21">
        <v>158.12571700000001</v>
      </c>
      <c r="E153" s="21">
        <v>41.580582</v>
      </c>
      <c r="F153" s="21">
        <v>91.006607000000002</v>
      </c>
      <c r="G153" s="21">
        <v>2058.8999020000001</v>
      </c>
      <c r="H153" s="7"/>
      <c r="I153" s="25">
        <f t="shared" si="26"/>
        <v>-3.2599030633673864E-2</v>
      </c>
      <c r="J153" s="25">
        <f t="shared" si="26"/>
        <v>2.5940562185939875E-3</v>
      </c>
      <c r="K153" s="25">
        <f t="shared" si="32"/>
        <v>-1.0667833567586382E-2</v>
      </c>
      <c r="L153" s="25">
        <f t="shared" si="33"/>
        <v>-7.9870788935359815E-2</v>
      </c>
      <c r="M153" s="25">
        <f t="shared" si="34"/>
        <v>2.1095651012690064E-2</v>
      </c>
      <c r="N153" s="25">
        <f t="shared" si="27"/>
        <v>-4.1885878779204244E-3</v>
      </c>
      <c r="O153" s="26">
        <v>-2.9265541595836666E-3</v>
      </c>
      <c r="P153" s="18"/>
      <c r="Q153" s="25">
        <f t="shared" si="35"/>
        <v>-2.9672476474090197E-2</v>
      </c>
      <c r="R153" s="25">
        <f t="shared" si="35"/>
        <v>5.5206103781776546E-3</v>
      </c>
      <c r="S153" s="25">
        <f t="shared" si="35"/>
        <v>-7.7412794080027152E-3</v>
      </c>
      <c r="T153" s="25">
        <f t="shared" si="35"/>
        <v>-7.6944234775776152E-2</v>
      </c>
      <c r="U153" s="25">
        <f t="shared" si="35"/>
        <v>2.4022205172273731E-2</v>
      </c>
      <c r="V153" s="25">
        <f t="shared" si="35"/>
        <v>-1.2620337183367578E-3</v>
      </c>
      <c r="W153" s="18"/>
      <c r="X153" s="22">
        <f t="shared" si="28"/>
        <v>1.0246040639911607</v>
      </c>
      <c r="Y153" s="22">
        <f t="shared" si="28"/>
        <v>1.7831634378348309</v>
      </c>
      <c r="Z153" s="22">
        <f t="shared" si="29"/>
        <v>0.62711326721671967</v>
      </c>
      <c r="AA153" s="22">
        <f t="shared" si="30"/>
        <v>0.65503756758142695</v>
      </c>
      <c r="AB153" s="22">
        <f t="shared" si="31"/>
        <v>0.88995713911239394</v>
      </c>
      <c r="AC153" s="6"/>
    </row>
    <row r="154" spans="1:29" x14ac:dyDescent="0.25">
      <c r="A154" s="7">
        <v>42006</v>
      </c>
      <c r="B154" s="21">
        <v>143.55642700000001</v>
      </c>
      <c r="C154" s="21">
        <v>46.905560000000001</v>
      </c>
      <c r="D154" s="21">
        <v>151.098557</v>
      </c>
      <c r="E154" s="21">
        <v>42.806399999999996</v>
      </c>
      <c r="F154" s="21">
        <v>86.055137999999999</v>
      </c>
      <c r="G154" s="21">
        <v>1994.98999</v>
      </c>
      <c r="H154" s="7"/>
      <c r="I154" s="25">
        <f t="shared" si="26"/>
        <v>0.11840280469621534</v>
      </c>
      <c r="J154" s="25">
        <f t="shared" si="26"/>
        <v>-0.13213879707528808</v>
      </c>
      <c r="K154" s="25">
        <f t="shared" si="32"/>
        <v>-4.4440336039709538E-2</v>
      </c>
      <c r="L154" s="25">
        <f t="shared" si="33"/>
        <v>2.9480539738476974E-2</v>
      </c>
      <c r="M154" s="25">
        <f t="shared" si="34"/>
        <v>-5.4407797007529402E-2</v>
      </c>
      <c r="N154" s="25">
        <f t="shared" si="27"/>
        <v>-3.1040805790470194E-2</v>
      </c>
      <c r="O154" s="26">
        <v>6.2760286711675576E-3</v>
      </c>
      <c r="P154" s="18"/>
      <c r="Q154" s="25">
        <f t="shared" si="35"/>
        <v>0.11212677602504778</v>
      </c>
      <c r="R154" s="25">
        <f t="shared" si="35"/>
        <v>-0.13841482574645564</v>
      </c>
      <c r="S154" s="25">
        <f t="shared" si="35"/>
        <v>-5.0716364710877093E-2</v>
      </c>
      <c r="T154" s="25">
        <f t="shared" si="35"/>
        <v>2.3204511067309416E-2</v>
      </c>
      <c r="U154" s="25">
        <f t="shared" si="35"/>
        <v>-6.0683825678696957E-2</v>
      </c>
      <c r="V154" s="25">
        <f t="shared" si="35"/>
        <v>-3.7316834461637749E-2</v>
      </c>
      <c r="W154" s="18"/>
      <c r="X154" s="22">
        <f t="shared" si="28"/>
        <v>1.0421389542206452</v>
      </c>
      <c r="Y154" s="22">
        <f t="shared" si="28"/>
        <v>1.8729734714475497</v>
      </c>
      <c r="Z154" s="22">
        <f t="shared" si="29"/>
        <v>0.6133983844338734</v>
      </c>
      <c r="AA154" s="22">
        <f t="shared" si="30"/>
        <v>0.59256465049396001</v>
      </c>
      <c r="AB154" s="22">
        <f t="shared" si="31"/>
        <v>0.89047067957504655</v>
      </c>
      <c r="AC154" s="6"/>
    </row>
    <row r="155" spans="1:29" x14ac:dyDescent="0.25">
      <c r="A155" s="7">
        <v>42037</v>
      </c>
      <c r="B155" s="21">
        <v>149.88945000000001</v>
      </c>
      <c r="C155" s="21">
        <v>52.370376999999998</v>
      </c>
      <c r="D155" s="21">
        <v>160.723679</v>
      </c>
      <c r="E155" s="21">
        <v>46.815593999999997</v>
      </c>
      <c r="F155" s="21">
        <v>87.813698000000002</v>
      </c>
      <c r="G155" s="21">
        <v>2104.5</v>
      </c>
      <c r="H155" s="7"/>
      <c r="I155" s="25">
        <f t="shared" si="26"/>
        <v>4.4115217495626302E-2</v>
      </c>
      <c r="J155" s="25">
        <f t="shared" si="26"/>
        <v>0.11650680644256228</v>
      </c>
      <c r="K155" s="25">
        <f t="shared" si="32"/>
        <v>6.3700952484940121E-2</v>
      </c>
      <c r="L155" s="25">
        <f t="shared" si="33"/>
        <v>9.3658751962323317E-2</v>
      </c>
      <c r="M155" s="25">
        <f t="shared" si="34"/>
        <v>2.043527023337055E-2</v>
      </c>
      <c r="N155" s="25">
        <f t="shared" si="27"/>
        <v>5.4892511014553946E-2</v>
      </c>
      <c r="O155" s="26">
        <v>-2.9078409508810576E-3</v>
      </c>
      <c r="P155" s="18"/>
      <c r="Q155" s="25">
        <f t="shared" si="35"/>
        <v>4.7023058446507358E-2</v>
      </c>
      <c r="R155" s="25">
        <f t="shared" si="35"/>
        <v>0.11941464739344335</v>
      </c>
      <c r="S155" s="25">
        <f t="shared" si="35"/>
        <v>6.6608793435821184E-2</v>
      </c>
      <c r="T155" s="25">
        <f t="shared" si="35"/>
        <v>9.656659291320438E-2</v>
      </c>
      <c r="U155" s="25">
        <f t="shared" si="35"/>
        <v>2.3343111184251607E-2</v>
      </c>
      <c r="V155" s="25">
        <f t="shared" si="35"/>
        <v>5.7800351965435003E-2</v>
      </c>
      <c r="W155" s="18"/>
      <c r="X155" s="22">
        <f t="shared" si="28"/>
        <v>1.0288711323603104</v>
      </c>
      <c r="Y155" s="22">
        <f t="shared" si="28"/>
        <v>1.8877419251818961</v>
      </c>
      <c r="Z155" s="22">
        <f t="shared" si="29"/>
        <v>0.62576013666305275</v>
      </c>
      <c r="AA155" s="22">
        <f t="shared" si="30"/>
        <v>0.63548072266208744</v>
      </c>
      <c r="AB155" s="22">
        <f t="shared" si="31"/>
        <v>0.87772072567510317</v>
      </c>
      <c r="AC155" s="6"/>
    </row>
    <row r="156" spans="1:29" x14ac:dyDescent="0.25">
      <c r="A156" s="7">
        <v>42065</v>
      </c>
      <c r="B156" s="21">
        <v>149.12434400000001</v>
      </c>
      <c r="C156" s="21">
        <v>51.471232999999998</v>
      </c>
      <c r="D156" s="21">
        <v>159.29449500000001</v>
      </c>
      <c r="E156" s="21">
        <v>45.561787000000002</v>
      </c>
      <c r="F156" s="21">
        <v>84.302734000000001</v>
      </c>
      <c r="G156" s="21">
        <v>2067.889893</v>
      </c>
      <c r="H156" s="7"/>
      <c r="I156" s="25">
        <f t="shared" si="26"/>
        <v>-5.1044686600691946E-3</v>
      </c>
      <c r="J156" s="25">
        <f t="shared" si="26"/>
        <v>-1.7168942663903342E-2</v>
      </c>
      <c r="K156" s="25">
        <f t="shared" si="32"/>
        <v>-8.8921807221696847E-3</v>
      </c>
      <c r="L156" s="25">
        <f t="shared" si="33"/>
        <v>-2.678182402214091E-2</v>
      </c>
      <c r="M156" s="25">
        <f t="shared" si="34"/>
        <v>-3.998196272294563E-2</v>
      </c>
      <c r="N156" s="25">
        <f t="shared" si="27"/>
        <v>-1.739610691375626E-2</v>
      </c>
      <c r="O156" s="26">
        <v>2.4920795281444955E-3</v>
      </c>
      <c r="P156" s="18"/>
      <c r="Q156" s="25">
        <f t="shared" si="35"/>
        <v>-7.5965481882136901E-3</v>
      </c>
      <c r="R156" s="25">
        <f t="shared" si="35"/>
        <v>-1.9661022192047836E-2</v>
      </c>
      <c r="S156" s="25">
        <f t="shared" si="35"/>
        <v>-1.1384260250314179E-2</v>
      </c>
      <c r="T156" s="25">
        <f t="shared" si="35"/>
        <v>-2.9273903550285404E-2</v>
      </c>
      <c r="U156" s="25">
        <f t="shared" si="35"/>
        <v>-4.2474042251090124E-2</v>
      </c>
      <c r="V156" s="25">
        <f t="shared" si="35"/>
        <v>-1.9888186441900754E-2</v>
      </c>
      <c r="W156" s="18"/>
      <c r="X156" s="22">
        <f t="shared" si="28"/>
        <v>0.97635451348523938</v>
      </c>
      <c r="Y156" s="22">
        <f t="shared" si="28"/>
        <v>1.8249263964554248</v>
      </c>
      <c r="Z156" s="22">
        <f t="shared" si="29"/>
        <v>0.64131267343040121</v>
      </c>
      <c r="AA156" s="22">
        <f t="shared" si="30"/>
        <v>0.64264022321940872</v>
      </c>
      <c r="AB156" s="22">
        <f t="shared" si="31"/>
        <v>0.89736072048254611</v>
      </c>
      <c r="AC156" s="6"/>
    </row>
    <row r="157" spans="1:29" x14ac:dyDescent="0.25">
      <c r="A157" s="7">
        <v>42095</v>
      </c>
      <c r="B157" s="21">
        <v>142.42726099999999</v>
      </c>
      <c r="C157" s="21">
        <v>53.269526999999997</v>
      </c>
      <c r="D157" s="21">
        <v>170.00344799999999</v>
      </c>
      <c r="E157" s="21">
        <v>45.561787000000002</v>
      </c>
      <c r="F157" s="21">
        <v>86.653296999999995</v>
      </c>
      <c r="G157" s="21">
        <v>2085.51001</v>
      </c>
      <c r="H157" s="7"/>
      <c r="I157" s="25">
        <f t="shared" si="26"/>
        <v>-4.4909387832747227E-2</v>
      </c>
      <c r="J157" s="25">
        <f t="shared" si="26"/>
        <v>3.4937845767168518E-2</v>
      </c>
      <c r="K157" s="25">
        <f t="shared" si="32"/>
        <v>6.7227389119755676E-2</v>
      </c>
      <c r="L157" s="25">
        <f t="shared" si="33"/>
        <v>0</v>
      </c>
      <c r="M157" s="25">
        <f t="shared" si="34"/>
        <v>2.7882405332192439E-2</v>
      </c>
      <c r="N157" s="25">
        <f t="shared" si="27"/>
        <v>8.5208197301247512E-3</v>
      </c>
      <c r="O157" s="26">
        <v>3.1832807418623988E-4</v>
      </c>
      <c r="P157" s="18"/>
      <c r="Q157" s="25">
        <f t="shared" si="35"/>
        <v>-4.5227715906933467E-2</v>
      </c>
      <c r="R157" s="25">
        <f t="shared" si="35"/>
        <v>3.4619517692982278E-2</v>
      </c>
      <c r="S157" s="25">
        <f t="shared" si="35"/>
        <v>6.6909061045569443E-2</v>
      </c>
      <c r="T157" s="25">
        <f t="shared" si="35"/>
        <v>-3.1832807418623988E-4</v>
      </c>
      <c r="U157" s="25">
        <f t="shared" si="35"/>
        <v>2.7564077258006199E-2</v>
      </c>
      <c r="V157" s="25">
        <f t="shared" si="35"/>
        <v>8.2024916559385111E-3</v>
      </c>
      <c r="W157" s="18"/>
      <c r="X157" s="22">
        <f t="shared" si="28"/>
        <v>0.97782472816500121</v>
      </c>
      <c r="Y157" s="22">
        <f t="shared" si="28"/>
        <v>1.8227328141616945</v>
      </c>
      <c r="Z157" s="22">
        <f t="shared" si="29"/>
        <v>0.64054102713462413</v>
      </c>
      <c r="AA157" s="22">
        <f t="shared" si="30"/>
        <v>0.6439528354545706</v>
      </c>
      <c r="AB157" s="22">
        <f t="shared" si="31"/>
        <v>0.89703462997575523</v>
      </c>
      <c r="AC157" s="6"/>
    </row>
    <row r="158" spans="1:29" x14ac:dyDescent="0.25">
      <c r="A158" s="7">
        <v>42125</v>
      </c>
      <c r="B158" s="21">
        <v>140.520004</v>
      </c>
      <c r="C158" s="21">
        <v>54.080002</v>
      </c>
      <c r="D158" s="21">
        <v>169.64999399999999</v>
      </c>
      <c r="E158" s="21">
        <v>44.369999</v>
      </c>
      <c r="F158" s="21">
        <v>85.199996999999996</v>
      </c>
      <c r="G158" s="21">
        <v>2107.389893</v>
      </c>
      <c r="H158" s="7"/>
      <c r="I158" s="25">
        <f t="shared" si="26"/>
        <v>-1.339109512188108E-2</v>
      </c>
      <c r="J158" s="25">
        <f t="shared" si="26"/>
        <v>1.5214608532191365E-2</v>
      </c>
      <c r="K158" s="25">
        <f t="shared" si="32"/>
        <v>-2.0790990074507354E-3</v>
      </c>
      <c r="L158" s="25">
        <f t="shared" si="33"/>
        <v>-2.6157621956311772E-2</v>
      </c>
      <c r="M158" s="25">
        <f t="shared" si="34"/>
        <v>-1.6771433405470937E-2</v>
      </c>
      <c r="N158" s="25">
        <f t="shared" si="27"/>
        <v>1.0491382393316817E-2</v>
      </c>
      <c r="O158" s="26">
        <v>4.1252142930369551E-4</v>
      </c>
      <c r="P158" s="18"/>
      <c r="Q158" s="25">
        <f t="shared" si="35"/>
        <v>-1.3803616551184776E-2</v>
      </c>
      <c r="R158" s="25">
        <f t="shared" si="35"/>
        <v>1.4802087102887669E-2</v>
      </c>
      <c r="S158" s="25">
        <f t="shared" si="35"/>
        <v>-2.4916204367544307E-3</v>
      </c>
      <c r="T158" s="25">
        <f t="shared" si="35"/>
        <v>-2.6570143385615468E-2</v>
      </c>
      <c r="U158" s="25">
        <f t="shared" si="35"/>
        <v>-1.7183954834774633E-2</v>
      </c>
      <c r="V158" s="25">
        <f t="shared" si="35"/>
        <v>1.0078860964013121E-2</v>
      </c>
      <c r="W158" s="18"/>
      <c r="X158" s="22">
        <f t="shared" si="28"/>
        <v>0.93458372424042324</v>
      </c>
      <c r="Y158" s="22">
        <f t="shared" si="28"/>
        <v>1.9125285364012383</v>
      </c>
      <c r="Z158" s="22">
        <f t="shared" si="29"/>
        <v>0.67431428457403386</v>
      </c>
      <c r="AA158" s="22">
        <f t="shared" si="30"/>
        <v>0.58978605322096156</v>
      </c>
      <c r="AB158" s="22">
        <f t="shared" si="31"/>
        <v>0.86251200458222499</v>
      </c>
      <c r="AC158" s="6"/>
    </row>
    <row r="159" spans="1:29" x14ac:dyDescent="0.25">
      <c r="A159" s="7">
        <v>42156</v>
      </c>
      <c r="B159" s="21">
        <v>140.10000600000001</v>
      </c>
      <c r="C159" s="21">
        <v>56</v>
      </c>
      <c r="D159" s="21">
        <v>165.679993</v>
      </c>
      <c r="E159" s="21">
        <v>42.16</v>
      </c>
      <c r="F159" s="21">
        <v>84.580001999999993</v>
      </c>
      <c r="G159" s="21">
        <v>2080.1499020000001</v>
      </c>
      <c r="H159" s="7"/>
      <c r="I159" s="25">
        <f t="shared" si="26"/>
        <v>-2.988884059525021E-3</v>
      </c>
      <c r="J159" s="25">
        <f t="shared" si="26"/>
        <v>3.5502920284655293E-2</v>
      </c>
      <c r="K159" s="25">
        <f t="shared" si="32"/>
        <v>-2.340112667495875E-2</v>
      </c>
      <c r="L159" s="25">
        <f t="shared" si="33"/>
        <v>-4.9808407703592739E-2</v>
      </c>
      <c r="M159" s="25">
        <f t="shared" si="34"/>
        <v>-7.2769368759485475E-3</v>
      </c>
      <c r="N159" s="25">
        <f t="shared" si="27"/>
        <v>-1.2925937953143563E-2</v>
      </c>
      <c r="O159" s="26">
        <v>-1.8035434323905978E-3</v>
      </c>
      <c r="P159" s="18"/>
      <c r="Q159" s="25">
        <f t="shared" si="35"/>
        <v>-1.1853406271344232E-3</v>
      </c>
      <c r="R159" s="25">
        <f t="shared" si="35"/>
        <v>3.7306463717045893E-2</v>
      </c>
      <c r="S159" s="25">
        <f t="shared" si="35"/>
        <v>-2.1597583242568153E-2</v>
      </c>
      <c r="T159" s="25">
        <f t="shared" si="35"/>
        <v>-4.8004864271202138E-2</v>
      </c>
      <c r="U159" s="25">
        <f t="shared" si="35"/>
        <v>-5.4733934435579499E-3</v>
      </c>
      <c r="V159" s="25">
        <f t="shared" si="35"/>
        <v>-1.1122394520752964E-2</v>
      </c>
      <c r="W159" s="18"/>
      <c r="X159" s="22">
        <f t="shared" si="28"/>
        <v>0.95502853990259551</v>
      </c>
      <c r="Y159" s="22">
        <f t="shared" si="28"/>
        <v>1.9571000565353931</v>
      </c>
      <c r="Z159" s="22">
        <f t="shared" si="29"/>
        <v>0.69930059573758818</v>
      </c>
      <c r="AA159" s="22">
        <f t="shared" si="30"/>
        <v>0.64659936513673011</v>
      </c>
      <c r="AB159" s="22">
        <f t="shared" si="31"/>
        <v>0.85206099429283322</v>
      </c>
      <c r="AC159" s="6"/>
    </row>
    <row r="160" spans="1:29" x14ac:dyDescent="0.25">
      <c r="X160" s="3"/>
      <c r="Y160" s="3"/>
      <c r="Z160" s="3"/>
      <c r="AA160" s="3"/>
      <c r="AB160" s="3"/>
    </row>
    <row r="161" spans="1:28" x14ac:dyDescent="0.25">
      <c r="H161" s="14"/>
      <c r="P161" s="14" t="s">
        <v>19</v>
      </c>
      <c r="Q161" s="12" t="s">
        <v>0</v>
      </c>
      <c r="R161" s="12" t="s">
        <v>1</v>
      </c>
      <c r="S161" s="12" t="s">
        <v>2</v>
      </c>
      <c r="T161" s="12" t="s">
        <v>3</v>
      </c>
      <c r="U161" s="12" t="s">
        <v>4</v>
      </c>
      <c r="V161" s="12" t="s">
        <v>5</v>
      </c>
      <c r="W161" s="3"/>
      <c r="X161" s="13"/>
      <c r="Y161" s="13"/>
      <c r="Z161" s="5"/>
      <c r="AA161" s="5"/>
      <c r="AB161" s="5"/>
    </row>
    <row r="162" spans="1:28" x14ac:dyDescent="0.25">
      <c r="A162" s="1"/>
      <c r="B162" s="1"/>
      <c r="C162" s="1"/>
      <c r="D162" s="1"/>
      <c r="E162" s="1"/>
      <c r="F162" s="1"/>
      <c r="G162" s="1"/>
      <c r="H162" s="15"/>
      <c r="I162" s="5"/>
      <c r="J162" s="5"/>
      <c r="K162" s="5"/>
      <c r="L162" s="5"/>
      <c r="M162" s="5"/>
      <c r="N162" s="5"/>
      <c r="P162" s="15" t="s">
        <v>12</v>
      </c>
      <c r="Q162" s="28">
        <f>INTERCEPT(Q$5:Q$159,$V$5:$V$159)</f>
        <v>5.8907759053605756E-3</v>
      </c>
      <c r="R162" s="28">
        <f t="shared" ref="R162:V162" si="36">INTERCEPT(R$5:R$159,$V$5:$V$159)</f>
        <v>-1.073506137021684E-2</v>
      </c>
      <c r="S162" s="28">
        <f t="shared" si="36"/>
        <v>2.9716431982649769E-3</v>
      </c>
      <c r="T162" s="28">
        <f t="shared" si="36"/>
        <v>9.2883460133692504E-4</v>
      </c>
      <c r="U162" s="28">
        <f t="shared" si="36"/>
        <v>4.0363489614409654E-3</v>
      </c>
      <c r="V162" s="28">
        <f t="shared" si="36"/>
        <v>0</v>
      </c>
      <c r="W162" s="29" t="s">
        <v>21</v>
      </c>
      <c r="X162" s="30">
        <f>MIN(X$64:X$159)</f>
        <v>0.85519650851303419</v>
      </c>
      <c r="Y162" s="30">
        <f t="shared" ref="Y162:AB162" si="37">MIN(Y$64:Y$159)</f>
        <v>0.97963731456505676</v>
      </c>
      <c r="Z162" s="30">
        <f t="shared" si="37"/>
        <v>0.49678758041459298</v>
      </c>
      <c r="AA162" s="30">
        <f t="shared" si="37"/>
        <v>0.22858939763108105</v>
      </c>
      <c r="AB162" s="30">
        <f t="shared" si="37"/>
        <v>0.4326683093079241</v>
      </c>
    </row>
    <row r="163" spans="1:28" x14ac:dyDescent="0.25">
      <c r="A163" s="1"/>
      <c r="B163" s="1"/>
      <c r="C163" s="1"/>
      <c r="D163" s="1"/>
      <c r="E163" s="1"/>
      <c r="F163" s="1"/>
      <c r="G163" s="1"/>
      <c r="H163" s="17"/>
      <c r="I163" s="16"/>
      <c r="J163" s="16"/>
      <c r="K163" s="16"/>
      <c r="L163" s="16"/>
      <c r="M163" s="16"/>
      <c r="N163" s="16"/>
      <c r="P163" s="15" t="s">
        <v>20</v>
      </c>
      <c r="Q163" s="28">
        <f>SLOPE(Q$5:Q$159,$V$5:$V$159)</f>
        <v>1.1066612221101941</v>
      </c>
      <c r="R163" s="28">
        <f t="shared" ref="R163:V163" si="38">SLOPE(R$5:R$159,$V$5:$V$159)</f>
        <v>2.1130728535781551</v>
      </c>
      <c r="S163" s="28">
        <f t="shared" si="38"/>
        <v>0.91227965311192039</v>
      </c>
      <c r="T163" s="28">
        <f t="shared" si="38"/>
        <v>0.58378248522556175</v>
      </c>
      <c r="U163" s="28">
        <f t="shared" si="38"/>
        <v>0.62303575816455681</v>
      </c>
      <c r="V163" s="28">
        <f t="shared" si="38"/>
        <v>1</v>
      </c>
      <c r="W163" s="29" t="s">
        <v>22</v>
      </c>
      <c r="X163" s="30">
        <f>MAX(X$64:X$159)</f>
        <v>1.433400001475259</v>
      </c>
      <c r="Y163" s="30">
        <f t="shared" ref="Y163:AB163" si="39">MAX(Y$64:Y$159)</f>
        <v>2.9336517001196953</v>
      </c>
      <c r="Z163" s="30">
        <f t="shared" si="39"/>
        <v>1.6837011980961258</v>
      </c>
      <c r="AA163" s="30">
        <f t="shared" si="39"/>
        <v>0.67672931824447502</v>
      </c>
      <c r="AB163" s="30">
        <f t="shared" si="39"/>
        <v>1.0530866266703389</v>
      </c>
    </row>
    <row r="164" spans="1:28" x14ac:dyDescent="0.25">
      <c r="A164" s="1"/>
      <c r="B164" s="1"/>
      <c r="C164" s="1"/>
      <c r="D164" s="1"/>
      <c r="E164" s="1"/>
      <c r="F164" s="1"/>
      <c r="G164" s="1"/>
      <c r="H164" s="15"/>
      <c r="I164" s="18"/>
      <c r="J164" s="18"/>
      <c r="K164" s="18"/>
      <c r="L164" s="18"/>
      <c r="M164" s="18"/>
      <c r="N164" s="18"/>
      <c r="P164" s="15" t="s">
        <v>8</v>
      </c>
      <c r="Q164" s="28">
        <f>RSQ(Q$5:Q$159,$V$5:$V$159)</f>
        <v>0.39098760825791812</v>
      </c>
      <c r="R164" s="28">
        <f t="shared" ref="R164:V164" si="40">RSQ(R$5:R$159,$V$5:$V$159)</f>
        <v>0.44876345703526865</v>
      </c>
      <c r="S164" s="28">
        <f t="shared" si="40"/>
        <v>0.37572903128527579</v>
      </c>
      <c r="T164" s="28">
        <f t="shared" si="40"/>
        <v>0.24649273394116086</v>
      </c>
      <c r="U164" s="28">
        <f t="shared" si="40"/>
        <v>0.27876482709379807</v>
      </c>
      <c r="V164" s="28">
        <f t="shared" si="40"/>
        <v>1.0000000000000004</v>
      </c>
      <c r="W164" s="29" t="s">
        <v>23</v>
      </c>
      <c r="X164" s="30">
        <f>X163-X162</f>
        <v>0.57820349296222484</v>
      </c>
      <c r="Y164" s="30">
        <f t="shared" ref="Y164:AB164" si="41">Y163-Y162</f>
        <v>1.9540143855546386</v>
      </c>
      <c r="Z164" s="30">
        <f t="shared" si="41"/>
        <v>1.1869136176815329</v>
      </c>
      <c r="AA164" s="30">
        <f t="shared" si="41"/>
        <v>0.44813992061339397</v>
      </c>
      <c r="AB164" s="30">
        <f t="shared" si="41"/>
        <v>0.62041831736241482</v>
      </c>
    </row>
    <row r="165" spans="1:28" x14ac:dyDescent="0.25"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5">
      <c r="H166" s="2"/>
      <c r="P166" s="2"/>
      <c r="Q166" s="3"/>
      <c r="R166" s="3"/>
      <c r="S166" s="3"/>
      <c r="T166" s="3"/>
      <c r="U166" s="3"/>
      <c r="V166" s="3"/>
      <c r="W166" s="3"/>
      <c r="X166" s="3"/>
      <c r="Y166" s="3"/>
    </row>
    <row r="167" spans="1:28" x14ac:dyDescent="0.25">
      <c r="H167" s="15"/>
      <c r="I167" s="5"/>
      <c r="J167" s="5"/>
      <c r="K167" s="5"/>
      <c r="L167" s="5"/>
      <c r="M167" s="5"/>
      <c r="N167" s="5"/>
      <c r="P167" s="15"/>
      <c r="Q167" s="23"/>
      <c r="R167" s="23"/>
      <c r="S167" s="23"/>
      <c r="T167" s="23"/>
      <c r="U167" s="23"/>
      <c r="V167" s="23"/>
      <c r="W167" s="3"/>
      <c r="X167" s="3"/>
      <c r="Y167" s="3"/>
    </row>
    <row r="168" spans="1:28" x14ac:dyDescent="0.25">
      <c r="H168" s="17"/>
      <c r="I168" s="16"/>
      <c r="J168" s="16"/>
      <c r="K168" s="16"/>
      <c r="L168" s="16"/>
      <c r="M168" s="16"/>
      <c r="N168" s="16"/>
      <c r="P168" s="15"/>
      <c r="Q168" s="24"/>
      <c r="R168" s="24"/>
      <c r="S168" s="24"/>
      <c r="T168" s="24"/>
      <c r="U168" s="24"/>
      <c r="V168" s="24"/>
      <c r="W168" s="3"/>
      <c r="X168" s="3"/>
      <c r="Y168" s="3"/>
    </row>
    <row r="169" spans="1:28" x14ac:dyDescent="0.25">
      <c r="P169" s="15"/>
      <c r="Q169" s="24"/>
      <c r="R169" s="24"/>
      <c r="S169" s="24"/>
      <c r="T169" s="24"/>
      <c r="U169" s="24"/>
      <c r="V169" s="24"/>
      <c r="W169" s="3"/>
      <c r="X169" s="3"/>
      <c r="Y169" s="3"/>
    </row>
    <row r="170" spans="1:28" x14ac:dyDescent="0.25">
      <c r="Q170" s="3"/>
      <c r="R170" s="3"/>
      <c r="S170" s="3"/>
      <c r="T170" s="3"/>
      <c r="U170" s="3"/>
      <c r="V170" s="3"/>
      <c r="W170" s="3"/>
      <c r="X170" s="3"/>
      <c r="Y170" s="3"/>
    </row>
  </sheetData>
  <phoneticPr fontId="0" type="noConversion"/>
  <pageMargins left="0.75" right="0.75" top="1" bottom="1" header="0.5" footer="0.5"/>
  <pageSetup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</vt:lpstr>
      <vt:lpstr>regress_s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 Hsieh</dc:creator>
  <cp:lastModifiedBy>Emma</cp:lastModifiedBy>
  <dcterms:created xsi:type="dcterms:W3CDTF">2005-05-27T13:01:03Z</dcterms:created>
  <dcterms:modified xsi:type="dcterms:W3CDTF">2016-11-09T17:54:40Z</dcterms:modified>
</cp:coreProperties>
</file>